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showInkAnnotation="0" codeName="ThisWorkbook"/>
  <mc:AlternateContent xmlns:mc="http://schemas.openxmlformats.org/markup-compatibility/2006">
    <mc:Choice Requires="x15">
      <x15ac:absPath xmlns:x15ac="http://schemas.microsoft.com/office/spreadsheetml/2010/11/ac" url="C:\Users\Admin\Desktop\прайсы\"/>
    </mc:Choice>
  </mc:AlternateContent>
  <bookViews>
    <workbookView xWindow="0" yWindow="0" windowWidth="20730" windowHeight="11760" tabRatio="944"/>
  </bookViews>
  <sheets>
    <sheet name="Содержание" sheetId="56" r:id="rId1"/>
    <sheet name="Контроллеры" sheetId="60" r:id="rId2"/>
    <sheet name="Модули SMD" sheetId="23" r:id="rId3"/>
    <sheet name="Лента" sheetId="42" r:id="rId4"/>
    <sheet name="Профиль" sheetId="51" r:id="rId5"/>
    <sheet name="Драйверы" sheetId="26" r:id="rId6"/>
    <sheet name="Лампы Т8" sheetId="28" state="hidden" r:id="rId7"/>
    <sheet name="Лампы E 27" sheetId="30" state="hidden" r:id="rId8"/>
    <sheet name="Лист1" sheetId="35" state="hidden" r:id="rId9"/>
    <sheet name="Прожекторы" sheetId="27" r:id="rId10"/>
    <sheet name="Стробоскоп" sheetId="36" r:id="rId11"/>
    <sheet name="Неон" sheetId="39" r:id="rId12"/>
    <sheet name="Дюралайт" sheetId="33" r:id="rId13"/>
    <sheet name="Белт лайт" sheetId="63" r:id="rId14"/>
    <sheet name="Светильники" sheetId="29" r:id="rId15"/>
    <sheet name="Панели" sheetId="61" r:id="rId16"/>
    <sheet name="Люстры" sheetId="59" r:id="rId17"/>
    <sheet name="Лампы" sheetId="38" r:id="rId18"/>
    <sheet name="Электрика" sheetId="53" r:id="rId19"/>
  </sheets>
  <externalReferences>
    <externalReference r:id="rId20"/>
  </externalReferences>
  <definedNames>
    <definedName name="_xlnm._FilterDatabase" localSheetId="2" hidden="1">'Модули SMD'!$B$4:$N$4</definedName>
  </definedNames>
  <calcPr calcId="162913"/>
</workbook>
</file>

<file path=xl/calcChain.xml><?xml version="1.0" encoding="utf-8"?>
<calcChain xmlns="http://schemas.openxmlformats.org/spreadsheetml/2006/main">
  <c r="Q278" i="42" l="1"/>
  <c r="R278" i="42" s="1"/>
  <c r="S278" i="42" s="1"/>
  <c r="T278" i="42" s="1"/>
  <c r="O278" i="42"/>
  <c r="N278" i="42"/>
  <c r="Q277" i="42"/>
  <c r="R277" i="42" s="1"/>
  <c r="S277" i="42" s="1"/>
  <c r="T277" i="42" s="1"/>
  <c r="O277" i="42"/>
  <c r="N277" i="42"/>
  <c r="L103" i="26" l="1"/>
  <c r="M103" i="26" s="1"/>
  <c r="N103" i="26" s="1"/>
  <c r="O103" i="26" s="1"/>
  <c r="J103" i="26"/>
  <c r="I103" i="26"/>
  <c r="L102" i="26"/>
  <c r="M102" i="26" s="1"/>
  <c r="N102" i="26" s="1"/>
  <c r="O102" i="26" s="1"/>
  <c r="J102" i="26"/>
  <c r="I102" i="26"/>
  <c r="L101" i="26"/>
  <c r="M101" i="26" s="1"/>
  <c r="N101" i="26" s="1"/>
  <c r="O101" i="26" s="1"/>
  <c r="J101" i="26"/>
  <c r="I101" i="26"/>
  <c r="L100" i="26"/>
  <c r="M100" i="26" s="1"/>
  <c r="N100" i="26" s="1"/>
  <c r="O100" i="26" s="1"/>
  <c r="J100" i="26"/>
  <c r="I100" i="26"/>
  <c r="Q47" i="42"/>
  <c r="R47" i="42" s="1"/>
  <c r="S47" i="42" s="1"/>
  <c r="T47" i="42" s="1"/>
  <c r="O47" i="42"/>
  <c r="N47" i="42"/>
  <c r="Q46" i="42"/>
  <c r="R46" i="42" s="1"/>
  <c r="S46" i="42" s="1"/>
  <c r="T46" i="42" s="1"/>
  <c r="O46" i="42"/>
  <c r="N46" i="42"/>
  <c r="Q45" i="42"/>
  <c r="R45" i="42" s="1"/>
  <c r="S45" i="42" s="1"/>
  <c r="T45" i="42" s="1"/>
  <c r="O45" i="42"/>
  <c r="N45" i="42"/>
  <c r="Q44" i="42"/>
  <c r="R44" i="42" s="1"/>
  <c r="S44" i="42" s="1"/>
  <c r="T44" i="42" s="1"/>
  <c r="O44" i="42"/>
  <c r="N44" i="42"/>
  <c r="Q43" i="42"/>
  <c r="R43" i="42" s="1"/>
  <c r="S43" i="42" s="1"/>
  <c r="T43" i="42" s="1"/>
  <c r="O43" i="42"/>
  <c r="N43" i="42"/>
  <c r="Q42" i="42"/>
  <c r="R42" i="42" s="1"/>
  <c r="S42" i="42" s="1"/>
  <c r="T42" i="42" s="1"/>
  <c r="O42" i="42"/>
  <c r="N42" i="42"/>
  <c r="Q41" i="42"/>
  <c r="R41" i="42" s="1"/>
  <c r="S41" i="42" s="1"/>
  <c r="T41" i="42" s="1"/>
  <c r="O41" i="42"/>
  <c r="N41" i="42"/>
  <c r="Q40" i="42"/>
  <c r="R40" i="42" s="1"/>
  <c r="S40" i="42" s="1"/>
  <c r="T40" i="42" s="1"/>
  <c r="O40" i="42"/>
  <c r="N40" i="42"/>
  <c r="Q39" i="42"/>
  <c r="R39" i="42" s="1"/>
  <c r="S39" i="42" s="1"/>
  <c r="T39" i="42" s="1"/>
  <c r="O39" i="42"/>
  <c r="N39" i="42"/>
  <c r="Q38" i="42"/>
  <c r="R38" i="42" s="1"/>
  <c r="S38" i="42" s="1"/>
  <c r="T38" i="42" s="1"/>
  <c r="O38" i="42"/>
  <c r="N38" i="42"/>
  <c r="Q37" i="42"/>
  <c r="R37" i="42" s="1"/>
  <c r="S37" i="42" s="1"/>
  <c r="T37" i="42" s="1"/>
  <c r="O37" i="42"/>
  <c r="N37" i="42"/>
  <c r="Q36" i="42"/>
  <c r="R36" i="42" s="1"/>
  <c r="S36" i="42" s="1"/>
  <c r="T36" i="42" s="1"/>
  <c r="O36" i="42"/>
  <c r="N36" i="42"/>
  <c r="Q35" i="42"/>
  <c r="R35" i="42" s="1"/>
  <c r="S35" i="42" s="1"/>
  <c r="T35" i="42" s="1"/>
  <c r="O35" i="42"/>
  <c r="N35" i="42"/>
  <c r="Q34" i="42"/>
  <c r="R34" i="42" s="1"/>
  <c r="S34" i="42" s="1"/>
  <c r="T34" i="42" s="1"/>
  <c r="O34" i="42"/>
  <c r="N34" i="42"/>
  <c r="Q33" i="42"/>
  <c r="R33" i="42" s="1"/>
  <c r="S33" i="42" s="1"/>
  <c r="T33" i="42" s="1"/>
  <c r="O33" i="42"/>
  <c r="N33" i="42"/>
  <c r="Q32" i="42"/>
  <c r="R32" i="42" s="1"/>
  <c r="S32" i="42" s="1"/>
  <c r="T32" i="42" s="1"/>
  <c r="O32" i="42"/>
  <c r="N32" i="42"/>
  <c r="Q31" i="42"/>
  <c r="R31" i="42" s="1"/>
  <c r="S31" i="42" s="1"/>
  <c r="T31" i="42" s="1"/>
  <c r="O31" i="42"/>
  <c r="N31" i="42"/>
  <c r="Q30" i="42"/>
  <c r="R30" i="42" s="1"/>
  <c r="S30" i="42" s="1"/>
  <c r="T30" i="42" s="1"/>
  <c r="O30" i="42"/>
  <c r="N30" i="42"/>
  <c r="Q29" i="42"/>
  <c r="R29" i="42" s="1"/>
  <c r="S29" i="42" s="1"/>
  <c r="T29" i="42" s="1"/>
  <c r="O29" i="42"/>
  <c r="N29" i="42"/>
  <c r="Q28" i="42"/>
  <c r="R28" i="42" s="1"/>
  <c r="S28" i="42" s="1"/>
  <c r="T28" i="42" s="1"/>
  <c r="O28" i="42"/>
  <c r="N28" i="42"/>
  <c r="Q27" i="42"/>
  <c r="R27" i="42" s="1"/>
  <c r="S27" i="42" s="1"/>
  <c r="T27" i="42" s="1"/>
  <c r="O27" i="42"/>
  <c r="N27" i="42"/>
  <c r="Q26" i="42"/>
  <c r="R26" i="42" s="1"/>
  <c r="S26" i="42" s="1"/>
  <c r="T26" i="42" s="1"/>
  <c r="O26" i="42"/>
  <c r="N26" i="42"/>
  <c r="Q25" i="42"/>
  <c r="R25" i="42" s="1"/>
  <c r="S25" i="42" s="1"/>
  <c r="T25" i="42" s="1"/>
  <c r="O25" i="42"/>
  <c r="N25" i="42"/>
  <c r="S24" i="42"/>
  <c r="T24" i="42" s="1"/>
  <c r="Q24" i="42"/>
  <c r="R24" i="42" s="1"/>
  <c r="O24" i="42"/>
  <c r="N24" i="42"/>
  <c r="Q23" i="42"/>
  <c r="R23" i="42" s="1"/>
  <c r="S23" i="42" s="1"/>
  <c r="T23" i="42" s="1"/>
  <c r="O23" i="42"/>
  <c r="N23" i="42"/>
  <c r="Q22" i="42"/>
  <c r="R22" i="42" s="1"/>
  <c r="S22" i="42" s="1"/>
  <c r="T22" i="42" s="1"/>
  <c r="O22" i="42"/>
  <c r="N22" i="42"/>
  <c r="O67" i="23"/>
  <c r="P67" i="23" s="1"/>
  <c r="Q67" i="23" s="1"/>
  <c r="R67" i="23" s="1"/>
  <c r="L67" i="23"/>
  <c r="K67" i="23"/>
  <c r="O66" i="23"/>
  <c r="P66" i="23" s="1"/>
  <c r="Q66" i="23" s="1"/>
  <c r="R66" i="23" s="1"/>
  <c r="L66" i="23"/>
  <c r="P65" i="23"/>
  <c r="Q65" i="23" s="1"/>
  <c r="R65" i="23" s="1"/>
  <c r="O65" i="23"/>
  <c r="L65" i="23"/>
  <c r="K65" i="23"/>
  <c r="P64" i="23"/>
  <c r="Q64" i="23" s="1"/>
  <c r="R64" i="23" s="1"/>
  <c r="O64" i="23"/>
  <c r="L64" i="23"/>
  <c r="K64" i="23"/>
  <c r="P63" i="23"/>
  <c r="Q63" i="23" s="1"/>
  <c r="R63" i="23" s="1"/>
  <c r="O63" i="23"/>
  <c r="L63" i="23"/>
  <c r="O62" i="23"/>
  <c r="P62" i="23" s="1"/>
  <c r="Q62" i="23" s="1"/>
  <c r="R62" i="23" s="1"/>
  <c r="L62" i="23"/>
  <c r="K62" i="23"/>
  <c r="O61" i="23"/>
  <c r="P61" i="23" s="1"/>
  <c r="Q61" i="23" s="1"/>
  <c r="R61" i="23" s="1"/>
  <c r="L61" i="23"/>
  <c r="P60" i="23"/>
  <c r="Q60" i="23" s="1"/>
  <c r="R60" i="23" s="1"/>
  <c r="O60" i="23"/>
  <c r="L60" i="23"/>
  <c r="O59" i="23"/>
  <c r="P59" i="23" s="1"/>
  <c r="Q59" i="23" s="1"/>
  <c r="R59" i="23" s="1"/>
  <c r="L59" i="23"/>
  <c r="K59" i="23"/>
  <c r="M61" i="39"/>
  <c r="N61" i="39" s="1"/>
  <c r="O61" i="39" s="1"/>
  <c r="P61" i="39" s="1"/>
  <c r="K61" i="39"/>
  <c r="J61" i="39"/>
  <c r="M60" i="39"/>
  <c r="N60" i="39" s="1"/>
  <c r="O60" i="39" s="1"/>
  <c r="P60" i="39" s="1"/>
  <c r="K60" i="39"/>
  <c r="J60" i="39"/>
  <c r="M59" i="39"/>
  <c r="N59" i="39" s="1"/>
  <c r="O59" i="39" s="1"/>
  <c r="P59" i="39" s="1"/>
  <c r="K59" i="39"/>
  <c r="J59" i="39"/>
  <c r="M58" i="39"/>
  <c r="N58" i="39" s="1"/>
  <c r="O58" i="39" s="1"/>
  <c r="P58" i="39" s="1"/>
  <c r="K58" i="39"/>
  <c r="J58" i="39"/>
  <c r="M57" i="39"/>
  <c r="N57" i="39" s="1"/>
  <c r="O57" i="39" s="1"/>
  <c r="P57" i="39" s="1"/>
  <c r="K57" i="39"/>
  <c r="J57" i="39"/>
  <c r="M56" i="39"/>
  <c r="N56" i="39" s="1"/>
  <c r="O56" i="39" s="1"/>
  <c r="P56" i="39" s="1"/>
  <c r="K56" i="39"/>
  <c r="J56" i="39"/>
  <c r="M55" i="39"/>
  <c r="N55" i="39" s="1"/>
  <c r="O55" i="39" s="1"/>
  <c r="P55" i="39" s="1"/>
  <c r="K55" i="39"/>
  <c r="J55" i="39"/>
  <c r="L9" i="26" l="1"/>
  <c r="M9" i="26" s="1"/>
  <c r="N9" i="26" s="1"/>
  <c r="O9" i="26" s="1"/>
  <c r="J9" i="26"/>
  <c r="I9" i="26"/>
  <c r="L8" i="26"/>
  <c r="M8" i="26" s="1"/>
  <c r="N8" i="26" s="1"/>
  <c r="O8" i="26" s="1"/>
  <c r="J8" i="26"/>
  <c r="I8" i="26"/>
  <c r="L7" i="26"/>
  <c r="M7" i="26" s="1"/>
  <c r="N7" i="26" s="1"/>
  <c r="O7" i="26" s="1"/>
  <c r="J7" i="26"/>
  <c r="I7" i="26"/>
  <c r="L6" i="26"/>
  <c r="M6" i="26" s="1"/>
  <c r="N6" i="26" s="1"/>
  <c r="O6" i="26" s="1"/>
  <c r="J6" i="26"/>
  <c r="I6" i="26"/>
  <c r="L5" i="26"/>
  <c r="M5" i="26" s="1"/>
  <c r="N5" i="26" s="1"/>
  <c r="O5" i="26" s="1"/>
  <c r="J5" i="26"/>
  <c r="I5" i="26"/>
  <c r="M4" i="26"/>
  <c r="N4" i="26" s="1"/>
  <c r="O4" i="26" s="1"/>
  <c r="L4" i="26"/>
  <c r="L3" i="26"/>
  <c r="M3" i="26" s="1"/>
  <c r="N3" i="26" s="1"/>
  <c r="O3" i="26" s="1"/>
  <c r="AA2" i="26"/>
  <c r="Z2" i="26"/>
  <c r="Y2" i="26"/>
  <c r="X2" i="26"/>
  <c r="W2" i="26"/>
  <c r="V2" i="26"/>
  <c r="Q16" i="42" l="1"/>
  <c r="R16" i="42" s="1"/>
  <c r="S16" i="42" s="1"/>
  <c r="T16" i="42" s="1"/>
  <c r="O16" i="42"/>
  <c r="N16" i="42"/>
  <c r="Q15" i="42"/>
  <c r="R15" i="42" s="1"/>
  <c r="S15" i="42" s="1"/>
  <c r="T15" i="42" s="1"/>
  <c r="O15" i="42"/>
  <c r="N15" i="42"/>
  <c r="Q14" i="42"/>
  <c r="R14" i="42" s="1"/>
  <c r="S14" i="42" s="1"/>
  <c r="T14" i="42" s="1"/>
  <c r="O14" i="42"/>
  <c r="N14" i="42"/>
  <c r="Q13" i="42"/>
  <c r="R13" i="42" s="1"/>
  <c r="S13" i="42" s="1"/>
  <c r="T13" i="42" s="1"/>
  <c r="O13" i="42"/>
  <c r="N13" i="42"/>
  <c r="Q12" i="42"/>
  <c r="R12" i="42" s="1"/>
  <c r="S12" i="42" s="1"/>
  <c r="T12" i="42" s="1"/>
  <c r="O12" i="42"/>
  <c r="N12" i="42"/>
  <c r="Q11" i="42"/>
  <c r="R11" i="42" s="1"/>
  <c r="S11" i="42" s="1"/>
  <c r="T11" i="42" s="1"/>
  <c r="O11" i="42"/>
  <c r="N11" i="42"/>
  <c r="Q10" i="42"/>
  <c r="R10" i="42" s="1"/>
  <c r="S10" i="42" s="1"/>
  <c r="T10" i="42" s="1"/>
  <c r="O10" i="42"/>
  <c r="N10" i="42"/>
  <c r="Q9" i="42"/>
  <c r="R9" i="42" s="1"/>
  <c r="S9" i="42" s="1"/>
  <c r="T9" i="42" s="1"/>
  <c r="O9" i="42"/>
  <c r="N9" i="42"/>
  <c r="Q8" i="42"/>
  <c r="R8" i="42" s="1"/>
  <c r="S8" i="42" s="1"/>
  <c r="T8" i="42" s="1"/>
  <c r="O8" i="42"/>
  <c r="N8" i="42"/>
  <c r="Q7" i="42"/>
  <c r="R7" i="42" s="1"/>
  <c r="S7" i="42" s="1"/>
  <c r="T7" i="42" s="1"/>
  <c r="O7" i="42"/>
  <c r="N7" i="42"/>
  <c r="Q6" i="42"/>
  <c r="R6" i="42" s="1"/>
  <c r="S6" i="42" s="1"/>
  <c r="T6" i="42" s="1"/>
  <c r="O6" i="42"/>
  <c r="N6" i="42"/>
  <c r="Q5" i="42"/>
  <c r="R5" i="42" s="1"/>
  <c r="S5" i="42" s="1"/>
  <c r="T5" i="42" s="1"/>
  <c r="O5" i="42"/>
  <c r="N5" i="42"/>
  <c r="Q4" i="42"/>
  <c r="R4" i="42" s="1"/>
  <c r="S4" i="42" s="1"/>
  <c r="T4" i="42" s="1"/>
  <c r="Q3" i="42"/>
  <c r="R3" i="42" s="1"/>
  <c r="S3" i="42" s="1"/>
  <c r="T3" i="42" s="1"/>
  <c r="O58" i="23" l="1"/>
  <c r="P58" i="23" s="1"/>
  <c r="Q58" i="23" s="1"/>
  <c r="R58" i="23" s="1"/>
  <c r="O57" i="23"/>
  <c r="P57" i="23" s="1"/>
  <c r="Q57" i="23" s="1"/>
  <c r="R57" i="23" s="1"/>
  <c r="Q61" i="42"/>
  <c r="R61" i="42" s="1"/>
  <c r="S61" i="42" s="1"/>
  <c r="T61" i="42" s="1"/>
  <c r="O61" i="42"/>
  <c r="N61" i="42"/>
  <c r="Q60" i="42"/>
  <c r="R60" i="42" s="1"/>
  <c r="S60" i="42" s="1"/>
  <c r="T60" i="42" s="1"/>
  <c r="O60" i="42"/>
  <c r="N60" i="42"/>
  <c r="Q59" i="42"/>
  <c r="R59" i="42" s="1"/>
  <c r="S59" i="42" s="1"/>
  <c r="T59" i="42" s="1"/>
  <c r="O59" i="42"/>
  <c r="N59" i="42"/>
  <c r="M49" i="39"/>
  <c r="N49" i="39" s="1"/>
  <c r="O49" i="39" s="1"/>
  <c r="P49" i="39" s="1"/>
  <c r="K49" i="39"/>
  <c r="J49" i="39"/>
  <c r="M48" i="39"/>
  <c r="N48" i="39" s="1"/>
  <c r="O48" i="39" s="1"/>
  <c r="P48" i="39" s="1"/>
  <c r="K48" i="39"/>
  <c r="J48" i="39"/>
  <c r="O47" i="39"/>
  <c r="P47" i="39" s="1"/>
  <c r="M47" i="39"/>
  <c r="N47" i="39" s="1"/>
  <c r="K47" i="39"/>
  <c r="J47" i="39"/>
  <c r="O46" i="39"/>
  <c r="P46" i="39" s="1"/>
  <c r="M46" i="39"/>
  <c r="N46" i="39" s="1"/>
  <c r="K46" i="39"/>
  <c r="J46" i="39"/>
  <c r="M45" i="39"/>
  <c r="N45" i="39" s="1"/>
  <c r="O45" i="39" s="1"/>
  <c r="P45" i="39" s="1"/>
  <c r="K45" i="39"/>
  <c r="J45" i="39"/>
  <c r="M44" i="39"/>
  <c r="N44" i="39" s="1"/>
  <c r="O44" i="39" s="1"/>
  <c r="P44" i="39" s="1"/>
  <c r="K44" i="39"/>
  <c r="J44" i="39"/>
  <c r="O43" i="39"/>
  <c r="P43" i="39" s="1"/>
  <c r="N43" i="39"/>
  <c r="M43" i="39"/>
  <c r="K43" i="39"/>
  <c r="J43" i="39"/>
  <c r="O42" i="39"/>
  <c r="P42" i="39" s="1"/>
  <c r="N42" i="39"/>
  <c r="M42" i="39"/>
  <c r="K42" i="39"/>
  <c r="J42" i="39"/>
  <c r="O41" i="39"/>
  <c r="P41" i="39" s="1"/>
  <c r="N41" i="39"/>
  <c r="M41" i="39"/>
  <c r="K41" i="39"/>
  <c r="J41" i="39"/>
  <c r="O40" i="39"/>
  <c r="P40" i="39" s="1"/>
  <c r="N40" i="39"/>
  <c r="M40" i="39"/>
  <c r="K40" i="39"/>
  <c r="J40" i="39"/>
  <c r="O39" i="39"/>
  <c r="P39" i="39" s="1"/>
  <c r="N39" i="39"/>
  <c r="M39" i="39"/>
  <c r="K39" i="39"/>
  <c r="J39" i="39"/>
  <c r="O38" i="39"/>
  <c r="P38" i="39" s="1"/>
  <c r="N38" i="39"/>
  <c r="M38" i="39"/>
  <c r="K38" i="39"/>
  <c r="J38" i="39"/>
  <c r="O37" i="39"/>
  <c r="P37" i="39" s="1"/>
  <c r="N37" i="39"/>
  <c r="M37" i="39"/>
  <c r="K37" i="39"/>
  <c r="J37" i="39"/>
  <c r="O36" i="39"/>
  <c r="P36" i="39" s="1"/>
  <c r="N36" i="39"/>
  <c r="M36" i="39"/>
  <c r="K36" i="39"/>
  <c r="J36" i="39"/>
  <c r="O35" i="39"/>
  <c r="P35" i="39" s="1"/>
  <c r="N35" i="39"/>
  <c r="M35" i="39"/>
  <c r="K35" i="39"/>
  <c r="J35" i="39"/>
  <c r="O34" i="39"/>
  <c r="P34" i="39" s="1"/>
  <c r="N34" i="39"/>
  <c r="M34" i="39"/>
  <c r="K34" i="39"/>
  <c r="J34" i="39"/>
  <c r="O33" i="39"/>
  <c r="P33" i="39" s="1"/>
  <c r="N33" i="39"/>
  <c r="M33" i="39"/>
  <c r="K33" i="39"/>
  <c r="J33" i="39"/>
  <c r="O32" i="39"/>
  <c r="P32" i="39" s="1"/>
  <c r="N32" i="39"/>
  <c r="M32" i="39"/>
  <c r="K32" i="39"/>
  <c r="J32" i="39"/>
  <c r="O31" i="39"/>
  <c r="P31" i="39" s="1"/>
  <c r="N31" i="39"/>
  <c r="M31" i="39"/>
  <c r="K31" i="39"/>
  <c r="J31" i="39"/>
  <c r="O30" i="39"/>
  <c r="P30" i="39" s="1"/>
  <c r="N30" i="39"/>
  <c r="M30" i="39"/>
  <c r="K30" i="39"/>
  <c r="J30" i="39"/>
  <c r="O29" i="39"/>
  <c r="P29" i="39" s="1"/>
  <c r="N29" i="39"/>
  <c r="M29" i="39"/>
  <c r="K29" i="39"/>
  <c r="J29" i="39"/>
  <c r="O28" i="39"/>
  <c r="P28" i="39" s="1"/>
  <c r="N28" i="39"/>
  <c r="M28" i="39"/>
  <c r="K28" i="39"/>
  <c r="J28" i="39"/>
  <c r="O27" i="39"/>
  <c r="P27" i="39" s="1"/>
  <c r="N27" i="39"/>
  <c r="M27" i="39"/>
  <c r="K27" i="39"/>
  <c r="J27" i="39"/>
  <c r="O26" i="39"/>
  <c r="P26" i="39" s="1"/>
  <c r="N26" i="39"/>
  <c r="M26" i="39"/>
  <c r="K26" i="39"/>
  <c r="J26" i="39"/>
  <c r="O25" i="39"/>
  <c r="P25" i="39" s="1"/>
  <c r="N25" i="39"/>
  <c r="M25" i="39"/>
  <c r="K25" i="39"/>
  <c r="J25" i="39"/>
  <c r="O24" i="39"/>
  <c r="P24" i="39" s="1"/>
  <c r="N24" i="39"/>
  <c r="M24" i="39"/>
  <c r="K24" i="39"/>
  <c r="J24" i="39"/>
  <c r="O23" i="39"/>
  <c r="P23" i="39" s="1"/>
  <c r="N23" i="39"/>
  <c r="M23" i="39"/>
  <c r="K23" i="39"/>
  <c r="J23" i="39"/>
  <c r="O22" i="39"/>
  <c r="P22" i="39" s="1"/>
  <c r="N22" i="39"/>
  <c r="M22" i="39"/>
  <c r="K22" i="39"/>
  <c r="J22" i="39"/>
  <c r="O21" i="39"/>
  <c r="P21" i="39" s="1"/>
  <c r="N21" i="39"/>
  <c r="M21" i="39"/>
  <c r="K21" i="39"/>
  <c r="J21" i="39"/>
  <c r="O20" i="39"/>
  <c r="P20" i="39" s="1"/>
  <c r="N20" i="39"/>
  <c r="M20" i="39"/>
  <c r="K20" i="39"/>
  <c r="J20" i="39"/>
  <c r="O19" i="39"/>
  <c r="P19" i="39" s="1"/>
  <c r="N19" i="39"/>
  <c r="M19" i="39"/>
  <c r="K19" i="39"/>
  <c r="J19" i="39"/>
  <c r="O18" i="39"/>
  <c r="P18" i="39" s="1"/>
  <c r="N18" i="39"/>
  <c r="M18" i="39"/>
  <c r="K18" i="39"/>
  <c r="J18" i="39"/>
  <c r="O17" i="39"/>
  <c r="P17" i="39" s="1"/>
  <c r="N17" i="39"/>
  <c r="M17" i="39"/>
  <c r="K17" i="39"/>
  <c r="J17" i="39"/>
  <c r="O16" i="39"/>
  <c r="P16" i="39" s="1"/>
  <c r="N16" i="39"/>
  <c r="M16" i="39"/>
  <c r="K16" i="39"/>
  <c r="J16" i="39"/>
  <c r="N15" i="39"/>
  <c r="O15" i="39" s="1"/>
  <c r="P15" i="39" s="1"/>
  <c r="M15" i="39"/>
  <c r="K15" i="39"/>
  <c r="J15" i="39"/>
  <c r="N14" i="39"/>
  <c r="O14" i="39" s="1"/>
  <c r="P14" i="39" s="1"/>
  <c r="M14" i="39"/>
  <c r="K14" i="39"/>
  <c r="J14" i="39"/>
  <c r="N13" i="39"/>
  <c r="O13" i="39" s="1"/>
  <c r="P13" i="39" s="1"/>
  <c r="M13" i="39"/>
  <c r="K13" i="39"/>
  <c r="J13" i="39"/>
  <c r="N12" i="39"/>
  <c r="O12" i="39" s="1"/>
  <c r="P12" i="39" s="1"/>
  <c r="M12" i="39"/>
  <c r="K12" i="39"/>
  <c r="J12" i="39"/>
  <c r="N11" i="39"/>
  <c r="O11" i="39" s="1"/>
  <c r="P11" i="39" s="1"/>
  <c r="M11" i="39"/>
  <c r="K11" i="39"/>
  <c r="J11" i="39"/>
  <c r="N10" i="39"/>
  <c r="O10" i="39" s="1"/>
  <c r="P10" i="39" s="1"/>
  <c r="M10" i="39"/>
  <c r="K10" i="39"/>
  <c r="J10" i="39"/>
  <c r="N9" i="39"/>
  <c r="O9" i="39" s="1"/>
  <c r="P9" i="39" s="1"/>
  <c r="M9" i="39"/>
  <c r="K9" i="39"/>
  <c r="J9" i="39"/>
  <c r="N8" i="39"/>
  <c r="O8" i="39" s="1"/>
  <c r="P8" i="39" s="1"/>
  <c r="M8" i="39"/>
  <c r="K8" i="39"/>
  <c r="J8" i="39"/>
  <c r="M7" i="39"/>
  <c r="N7" i="39" s="1"/>
  <c r="O7" i="39" s="1"/>
  <c r="P7" i="39" s="1"/>
  <c r="K7" i="39"/>
  <c r="J7" i="39"/>
  <c r="M6" i="39"/>
  <c r="N6" i="39" s="1"/>
  <c r="O6" i="39" s="1"/>
  <c r="P6" i="39" s="1"/>
  <c r="K6" i="39"/>
  <c r="J6" i="39"/>
  <c r="M5" i="39"/>
  <c r="N5" i="39" s="1"/>
  <c r="O5" i="39" s="1"/>
  <c r="P5" i="39" s="1"/>
  <c r="K5" i="39"/>
  <c r="J5" i="39"/>
  <c r="M4" i="39"/>
  <c r="N4" i="39" s="1"/>
  <c r="O4" i="39" s="1"/>
  <c r="P4" i="39" s="1"/>
  <c r="K4" i="39"/>
  <c r="J4" i="39"/>
  <c r="M3" i="39"/>
  <c r="N3" i="39" s="1"/>
  <c r="O3" i="39" s="1"/>
  <c r="P3" i="39" s="1"/>
  <c r="M2" i="39"/>
  <c r="N2" i="39" s="1"/>
  <c r="O2" i="39" s="1"/>
  <c r="P2" i="39" s="1"/>
  <c r="Q49" i="39" l="1"/>
  <c r="T49" i="39"/>
  <c r="M33" i="60"/>
  <c r="N33" i="60" s="1"/>
  <c r="O33" i="60" s="1"/>
  <c r="L33" i="60"/>
  <c r="J33" i="60"/>
  <c r="I33" i="60"/>
  <c r="J16" i="63" l="1"/>
  <c r="K16" i="63" s="1"/>
  <c r="L16" i="63" s="1"/>
  <c r="M16" i="63" s="1"/>
  <c r="H16" i="63"/>
  <c r="G16" i="63"/>
  <c r="J15" i="63"/>
  <c r="K15" i="63" s="1"/>
  <c r="L15" i="63" s="1"/>
  <c r="M15" i="63" s="1"/>
  <c r="H15" i="63"/>
  <c r="G15" i="63"/>
  <c r="J62" i="51" l="1"/>
  <c r="K62" i="51" s="1"/>
  <c r="L62" i="51" s="1"/>
  <c r="M62" i="51" s="1"/>
  <c r="H62" i="51"/>
  <c r="G62" i="51"/>
  <c r="J61" i="51"/>
  <c r="K61" i="51" s="1"/>
  <c r="L61" i="51" s="1"/>
  <c r="M61" i="51" s="1"/>
  <c r="H61" i="51"/>
  <c r="G61" i="51"/>
  <c r="J60" i="51"/>
  <c r="K60" i="51" s="1"/>
  <c r="L60" i="51" s="1"/>
  <c r="M60" i="51" s="1"/>
  <c r="H60" i="51"/>
  <c r="G60" i="51"/>
  <c r="J59" i="51"/>
  <c r="K59" i="51" s="1"/>
  <c r="L59" i="51" s="1"/>
  <c r="M59" i="51" s="1"/>
  <c r="H59" i="51"/>
  <c r="G59" i="51"/>
  <c r="J58" i="51"/>
  <c r="K58" i="51" s="1"/>
  <c r="L58" i="51" s="1"/>
  <c r="M58" i="51" s="1"/>
  <c r="H58" i="51"/>
  <c r="G58" i="51"/>
  <c r="J57" i="51"/>
  <c r="K57" i="51" s="1"/>
  <c r="L57" i="51" s="1"/>
  <c r="M57" i="51" s="1"/>
  <c r="H57" i="51"/>
  <c r="G57" i="51"/>
  <c r="J56" i="51"/>
  <c r="K56" i="51" s="1"/>
  <c r="L56" i="51" s="1"/>
  <c r="M56" i="51" s="1"/>
  <c r="J55" i="51"/>
  <c r="K55" i="51" s="1"/>
  <c r="L55" i="51" s="1"/>
  <c r="M55" i="51" s="1"/>
  <c r="O214" i="23" l="1"/>
  <c r="P214" i="23" s="1"/>
  <c r="Q214" i="23" s="1"/>
  <c r="R214" i="23" s="1"/>
  <c r="O213" i="23"/>
  <c r="P213" i="23" s="1"/>
  <c r="Q213" i="23" s="1"/>
  <c r="R213" i="23" s="1"/>
  <c r="O212" i="23"/>
  <c r="P212" i="23" s="1"/>
  <c r="Q212" i="23" s="1"/>
  <c r="R212" i="23" s="1"/>
  <c r="L212" i="23"/>
  <c r="K212" i="23"/>
  <c r="M147" i="39" l="1"/>
  <c r="N147" i="39" s="1"/>
  <c r="O147" i="39" s="1"/>
  <c r="P147" i="39" s="1"/>
  <c r="K147" i="39"/>
  <c r="J147" i="39"/>
  <c r="M146" i="39"/>
  <c r="N146" i="39" s="1"/>
  <c r="O146" i="39" s="1"/>
  <c r="P146" i="39" s="1"/>
  <c r="K146" i="39"/>
  <c r="J146" i="39"/>
  <c r="M145" i="39"/>
  <c r="N145" i="39" s="1"/>
  <c r="O145" i="39" s="1"/>
  <c r="P145" i="39" s="1"/>
  <c r="K145" i="39"/>
  <c r="J145" i="39"/>
  <c r="M144" i="39"/>
  <c r="N144" i="39" s="1"/>
  <c r="O144" i="39" s="1"/>
  <c r="P144" i="39" s="1"/>
  <c r="K144" i="39"/>
  <c r="J144" i="39"/>
  <c r="M143" i="39"/>
  <c r="N143" i="39" s="1"/>
  <c r="O143" i="39" s="1"/>
  <c r="P143" i="39" s="1"/>
  <c r="K143" i="39"/>
  <c r="J143" i="39"/>
  <c r="M142" i="39"/>
  <c r="N142" i="39" s="1"/>
  <c r="O142" i="39" s="1"/>
  <c r="P142" i="39" s="1"/>
  <c r="K142" i="39"/>
  <c r="J142" i="39"/>
  <c r="M141" i="39"/>
  <c r="N141" i="39" s="1"/>
  <c r="O141" i="39" s="1"/>
  <c r="P141" i="39" s="1"/>
  <c r="K141" i="39"/>
  <c r="J141" i="39"/>
  <c r="M140" i="39"/>
  <c r="N140" i="39" s="1"/>
  <c r="O140" i="39" s="1"/>
  <c r="P140" i="39" s="1"/>
  <c r="K140" i="39"/>
  <c r="J140" i="39"/>
  <c r="M139" i="39"/>
  <c r="N139" i="39" s="1"/>
  <c r="O139" i="39" s="1"/>
  <c r="P139" i="39" s="1"/>
  <c r="K139" i="39"/>
  <c r="J139" i="39"/>
  <c r="M138" i="39"/>
  <c r="N138" i="39" s="1"/>
  <c r="O138" i="39" s="1"/>
  <c r="P138" i="39" s="1"/>
  <c r="K138" i="39"/>
  <c r="J138" i="39"/>
  <c r="L23" i="26" l="1"/>
  <c r="M23" i="26" s="1"/>
  <c r="N23" i="26" s="1"/>
  <c r="O23" i="26" s="1"/>
  <c r="J23" i="26"/>
  <c r="I23" i="26"/>
  <c r="O101" i="23" l="1"/>
  <c r="P101" i="23" s="1"/>
  <c r="Q101" i="23" s="1"/>
  <c r="R101" i="23" s="1"/>
  <c r="O100" i="23"/>
  <c r="P100" i="23" s="1"/>
  <c r="Q100" i="23" s="1"/>
  <c r="R100" i="23" s="1"/>
  <c r="O99" i="23"/>
  <c r="P99" i="23" s="1"/>
  <c r="Q99" i="23" s="1"/>
  <c r="R99" i="23" s="1"/>
  <c r="O98" i="23"/>
  <c r="P98" i="23" s="1"/>
  <c r="Q98" i="23" s="1"/>
  <c r="R98" i="23" s="1"/>
  <c r="O97" i="23"/>
  <c r="P97" i="23" s="1"/>
  <c r="Q97" i="23" s="1"/>
  <c r="R97" i="23" s="1"/>
  <c r="O96" i="23"/>
  <c r="P96" i="23" s="1"/>
  <c r="Q96" i="23" s="1"/>
  <c r="R96" i="23" s="1"/>
  <c r="O95" i="23"/>
  <c r="P95" i="23" s="1"/>
  <c r="Q95" i="23" s="1"/>
  <c r="R95" i="23" s="1"/>
  <c r="L95" i="23"/>
  <c r="K95" i="23"/>
  <c r="O148" i="23"/>
  <c r="P148" i="23" s="1"/>
  <c r="Q148" i="23" s="1"/>
  <c r="R148" i="23" s="1"/>
  <c r="O147" i="23"/>
  <c r="P147" i="23" s="1"/>
  <c r="Q147" i="23" s="1"/>
  <c r="R147" i="23" s="1"/>
  <c r="O146" i="23"/>
  <c r="P146" i="23" s="1"/>
  <c r="Q146" i="23" s="1"/>
  <c r="R146" i="23" s="1"/>
  <c r="O145" i="23"/>
  <c r="P145" i="23" s="1"/>
  <c r="Q145" i="23" s="1"/>
  <c r="R145" i="23" s="1"/>
  <c r="O144" i="23"/>
  <c r="P144" i="23" s="1"/>
  <c r="Q144" i="23" s="1"/>
  <c r="R144" i="23" s="1"/>
  <c r="O143" i="23"/>
  <c r="P143" i="23" s="1"/>
  <c r="Q143" i="23" s="1"/>
  <c r="R143" i="23" s="1"/>
  <c r="O142" i="23"/>
  <c r="P142" i="23" s="1"/>
  <c r="Q142" i="23" s="1"/>
  <c r="R142" i="23" s="1"/>
  <c r="L142" i="23"/>
  <c r="K142" i="23"/>
  <c r="J48" i="51" l="1"/>
  <c r="K48" i="51" s="1"/>
  <c r="L48" i="51" s="1"/>
  <c r="M48" i="51" s="1"/>
  <c r="H48" i="51"/>
  <c r="G48" i="51"/>
  <c r="M54" i="39" l="1"/>
  <c r="N54" i="39" s="1"/>
  <c r="O54" i="39" s="1"/>
  <c r="P54" i="39" s="1"/>
  <c r="K54" i="39"/>
  <c r="J54" i="39"/>
  <c r="M53" i="39"/>
  <c r="N53" i="39" s="1"/>
  <c r="O53" i="39" s="1"/>
  <c r="P53" i="39" s="1"/>
  <c r="K53" i="39"/>
  <c r="J53" i="39"/>
  <c r="M52" i="39"/>
  <c r="N52" i="39" s="1"/>
  <c r="O52" i="39" s="1"/>
  <c r="P52" i="39" s="1"/>
  <c r="K52" i="39"/>
  <c r="J52" i="39"/>
  <c r="J29" i="51" l="1"/>
  <c r="K29" i="51" s="1"/>
  <c r="L29" i="51" s="1"/>
  <c r="M29" i="51" s="1"/>
  <c r="H29" i="51"/>
  <c r="G29" i="51"/>
  <c r="J28" i="51"/>
  <c r="K28" i="51" s="1"/>
  <c r="L28" i="51" s="1"/>
  <c r="M28" i="51" s="1"/>
  <c r="H28" i="51"/>
  <c r="G28" i="51"/>
  <c r="L201" i="26" l="1"/>
  <c r="M201" i="26" s="1"/>
  <c r="N201" i="26" s="1"/>
  <c r="O201" i="26" s="1"/>
  <c r="J201" i="26"/>
  <c r="I201" i="26"/>
  <c r="M151" i="39"/>
  <c r="N151" i="39" s="1"/>
  <c r="O151" i="39" s="1"/>
  <c r="P151" i="39" s="1"/>
  <c r="K151" i="39"/>
  <c r="J151" i="39"/>
  <c r="M150" i="39"/>
  <c r="N150" i="39" s="1"/>
  <c r="O150" i="39" s="1"/>
  <c r="P150" i="39" s="1"/>
  <c r="K150" i="39"/>
  <c r="J150" i="39"/>
  <c r="M149" i="39"/>
  <c r="N149" i="39" s="1"/>
  <c r="O149" i="39" s="1"/>
  <c r="P149" i="39" s="1"/>
  <c r="K149" i="39"/>
  <c r="J149" i="39"/>
  <c r="M148" i="39"/>
  <c r="N148" i="39" s="1"/>
  <c r="O148" i="39" s="1"/>
  <c r="P148" i="39" s="1"/>
  <c r="K148" i="39"/>
  <c r="J148" i="39"/>
  <c r="M137" i="39"/>
  <c r="N137" i="39" s="1"/>
  <c r="O137" i="39" s="1"/>
  <c r="P137" i="39" s="1"/>
  <c r="K137" i="39"/>
  <c r="J137" i="39"/>
  <c r="M136" i="39"/>
  <c r="N136" i="39" s="1"/>
  <c r="O136" i="39" s="1"/>
  <c r="P136" i="39" s="1"/>
  <c r="K136" i="39"/>
  <c r="J136" i="39"/>
  <c r="T150" i="39" l="1"/>
  <c r="V150" i="39"/>
  <c r="U150" i="39"/>
  <c r="T149" i="39"/>
  <c r="V149" i="39"/>
  <c r="U149" i="39"/>
  <c r="T148" i="39"/>
  <c r="V148" i="39"/>
  <c r="U148" i="39"/>
  <c r="T136" i="39"/>
  <c r="V136" i="39"/>
  <c r="U136" i="39"/>
  <c r="T137" i="39"/>
  <c r="V137" i="39"/>
  <c r="U137" i="39"/>
  <c r="T151" i="39"/>
  <c r="V151" i="39"/>
  <c r="U151" i="39"/>
  <c r="Q275" i="42"/>
  <c r="R275" i="42" s="1"/>
  <c r="S275" i="42" s="1"/>
  <c r="T275" i="42" s="1"/>
  <c r="O275" i="42"/>
  <c r="N275" i="42"/>
  <c r="L99" i="26" l="1"/>
  <c r="M99" i="26" s="1"/>
  <c r="N99" i="26" s="1"/>
  <c r="O99" i="26" s="1"/>
  <c r="J99" i="26"/>
  <c r="I99" i="26"/>
  <c r="L98" i="26"/>
  <c r="M98" i="26" s="1"/>
  <c r="N98" i="26" s="1"/>
  <c r="O98" i="26" s="1"/>
  <c r="J98" i="26"/>
  <c r="I98" i="26"/>
  <c r="L97" i="26"/>
  <c r="M97" i="26" s="1"/>
  <c r="N97" i="26" s="1"/>
  <c r="O97" i="26" s="1"/>
  <c r="J97" i="26"/>
  <c r="I97" i="26"/>
  <c r="L96" i="26"/>
  <c r="M96" i="26" s="1"/>
  <c r="N96" i="26" s="1"/>
  <c r="O96" i="26" s="1"/>
  <c r="J96" i="26"/>
  <c r="I96" i="26"/>
  <c r="L180" i="26"/>
  <c r="M180" i="26" s="1"/>
  <c r="N180" i="26" s="1"/>
  <c r="O180" i="26" s="1"/>
  <c r="J180" i="26"/>
  <c r="I180" i="26"/>
  <c r="J18" i="51" l="1"/>
  <c r="K18" i="51" s="1"/>
  <c r="L18" i="51" s="1"/>
  <c r="M18" i="51" s="1"/>
  <c r="H18" i="51"/>
  <c r="G18" i="51"/>
  <c r="J23" i="51"/>
  <c r="K23" i="51" s="1"/>
  <c r="L23" i="51" s="1"/>
  <c r="M23" i="51" s="1"/>
  <c r="H23" i="51"/>
  <c r="G23" i="51"/>
  <c r="J31" i="51"/>
  <c r="K31" i="51" s="1"/>
  <c r="L31" i="51" s="1"/>
  <c r="M31" i="51" s="1"/>
  <c r="H31" i="51"/>
  <c r="G31" i="51"/>
  <c r="J30" i="51"/>
  <c r="K30" i="51" s="1"/>
  <c r="L30" i="51" s="1"/>
  <c r="M30" i="51" s="1"/>
  <c r="H30" i="51"/>
  <c r="G30" i="51"/>
  <c r="L203" i="26"/>
  <c r="M203" i="26" s="1"/>
  <c r="N203" i="26" s="1"/>
  <c r="O203" i="26" s="1"/>
  <c r="J203" i="26"/>
  <c r="I203" i="26"/>
  <c r="L202" i="26"/>
  <c r="M202" i="26" s="1"/>
  <c r="N202" i="26" s="1"/>
  <c r="O202" i="26" s="1"/>
  <c r="J202" i="26"/>
  <c r="I202" i="26"/>
  <c r="O199" i="23" l="1"/>
  <c r="P199" i="23" s="1"/>
  <c r="Q199" i="23" s="1"/>
  <c r="R199" i="23" s="1"/>
  <c r="L199" i="23"/>
  <c r="K199" i="23"/>
  <c r="O198" i="23"/>
  <c r="P198" i="23" s="1"/>
  <c r="Q198" i="23" s="1"/>
  <c r="R198" i="23" s="1"/>
  <c r="L198" i="23"/>
  <c r="K198" i="23"/>
  <c r="O197" i="23"/>
  <c r="P197" i="23" s="1"/>
  <c r="Q197" i="23" s="1"/>
  <c r="R197" i="23" s="1"/>
  <c r="L197" i="23"/>
  <c r="K197" i="23"/>
  <c r="O196" i="23"/>
  <c r="P196" i="23" s="1"/>
  <c r="Q196" i="23" s="1"/>
  <c r="R196" i="23" s="1"/>
  <c r="L196" i="23"/>
  <c r="K196" i="23"/>
  <c r="O195" i="23"/>
  <c r="P195" i="23" s="1"/>
  <c r="Q195" i="23" s="1"/>
  <c r="R195" i="23" s="1"/>
  <c r="L195" i="23"/>
  <c r="K195" i="23"/>
  <c r="L22" i="26" l="1"/>
  <c r="M22" i="26" s="1"/>
  <c r="N22" i="26" s="1"/>
  <c r="O22" i="26" s="1"/>
  <c r="J22" i="26"/>
  <c r="I22" i="26"/>
  <c r="L194" i="26" l="1"/>
  <c r="M194" i="26" s="1"/>
  <c r="N194" i="26" s="1"/>
  <c r="O194" i="26" s="1"/>
  <c r="J194" i="26"/>
  <c r="I194" i="26"/>
  <c r="L193" i="26"/>
  <c r="M193" i="26" s="1"/>
  <c r="N193" i="26" s="1"/>
  <c r="O193" i="26" s="1"/>
  <c r="J193" i="26"/>
  <c r="I193" i="26"/>
  <c r="L192" i="26"/>
  <c r="M192" i="26" s="1"/>
  <c r="N192" i="26" s="1"/>
  <c r="O192" i="26" s="1"/>
  <c r="J192" i="26"/>
  <c r="I192" i="26"/>
  <c r="L191" i="26"/>
  <c r="M191" i="26" s="1"/>
  <c r="N191" i="26" s="1"/>
  <c r="O191" i="26" s="1"/>
  <c r="J191" i="26"/>
  <c r="I191" i="26"/>
  <c r="L190" i="26"/>
  <c r="M190" i="26" s="1"/>
  <c r="N190" i="26" s="1"/>
  <c r="O190" i="26" s="1"/>
  <c r="J190" i="26"/>
  <c r="I190" i="26"/>
  <c r="L50" i="26"/>
  <c r="M50" i="26" s="1"/>
  <c r="N50" i="26" s="1"/>
  <c r="O50" i="26" s="1"/>
  <c r="J50" i="26"/>
  <c r="I50" i="26"/>
  <c r="L49" i="26"/>
  <c r="M49" i="26" s="1"/>
  <c r="N49" i="26" s="1"/>
  <c r="O49" i="26" s="1"/>
  <c r="J49" i="26"/>
  <c r="I49" i="26"/>
  <c r="L48" i="26"/>
  <c r="M48" i="26" s="1"/>
  <c r="N48" i="26" s="1"/>
  <c r="O48" i="26" s="1"/>
  <c r="J48" i="26"/>
  <c r="I48" i="26"/>
  <c r="M135" i="39"/>
  <c r="N135" i="39" s="1"/>
  <c r="O135" i="39" s="1"/>
  <c r="P135" i="39" s="1"/>
  <c r="K135" i="39"/>
  <c r="J135" i="39"/>
  <c r="M134" i="39"/>
  <c r="N134" i="39" s="1"/>
  <c r="O134" i="39" s="1"/>
  <c r="P134" i="39" s="1"/>
  <c r="K134" i="39"/>
  <c r="J134" i="39"/>
  <c r="M133" i="39"/>
  <c r="N133" i="39" s="1"/>
  <c r="O133" i="39" s="1"/>
  <c r="P133" i="39" s="1"/>
  <c r="K133" i="39"/>
  <c r="J133" i="39"/>
  <c r="M132" i="39"/>
  <c r="N132" i="39" s="1"/>
  <c r="O132" i="39" s="1"/>
  <c r="P132" i="39" s="1"/>
  <c r="K132" i="39"/>
  <c r="J132" i="39"/>
  <c r="M131" i="39"/>
  <c r="N131" i="39" s="1"/>
  <c r="O131" i="39" s="1"/>
  <c r="P131" i="39" s="1"/>
  <c r="K131" i="39"/>
  <c r="J131" i="39"/>
  <c r="M130" i="39"/>
  <c r="N130" i="39" s="1"/>
  <c r="O130" i="39" s="1"/>
  <c r="P130" i="39" s="1"/>
  <c r="K130" i="39"/>
  <c r="J130" i="39"/>
  <c r="M129" i="39"/>
  <c r="N129" i="39" s="1"/>
  <c r="O129" i="39" s="1"/>
  <c r="P129" i="39" s="1"/>
  <c r="K129" i="39"/>
  <c r="J129" i="39"/>
  <c r="M128" i="39"/>
  <c r="N128" i="39" s="1"/>
  <c r="O128" i="39" s="1"/>
  <c r="P128" i="39" s="1"/>
  <c r="K128" i="39"/>
  <c r="J128" i="39"/>
  <c r="M127" i="39"/>
  <c r="N127" i="39" s="1"/>
  <c r="O127" i="39" s="1"/>
  <c r="P127" i="39" s="1"/>
  <c r="K127" i="39"/>
  <c r="J127" i="39"/>
  <c r="M126" i="39"/>
  <c r="N126" i="39" s="1"/>
  <c r="O126" i="39" s="1"/>
  <c r="P126" i="39" s="1"/>
  <c r="K126" i="39"/>
  <c r="J126" i="39"/>
  <c r="M125" i="39"/>
  <c r="N125" i="39" s="1"/>
  <c r="O125" i="39" s="1"/>
  <c r="P125" i="39" s="1"/>
  <c r="K125" i="39"/>
  <c r="J125" i="39"/>
  <c r="M124" i="39"/>
  <c r="N124" i="39" s="1"/>
  <c r="O124" i="39" s="1"/>
  <c r="P124" i="39" s="1"/>
  <c r="K124" i="39"/>
  <c r="J124" i="39"/>
  <c r="M123" i="39"/>
  <c r="N123" i="39" s="1"/>
  <c r="O123" i="39" s="1"/>
  <c r="P123" i="39" s="1"/>
  <c r="K123" i="39"/>
  <c r="J123" i="39"/>
  <c r="M122" i="39"/>
  <c r="N122" i="39" s="1"/>
  <c r="O122" i="39" s="1"/>
  <c r="P122" i="39" s="1"/>
  <c r="K122" i="39"/>
  <c r="J122" i="39"/>
  <c r="M105" i="39"/>
  <c r="N105" i="39" s="1"/>
  <c r="O105" i="39" s="1"/>
  <c r="P105" i="39" s="1"/>
  <c r="K105" i="39"/>
  <c r="J105" i="39"/>
  <c r="M104" i="39"/>
  <c r="N104" i="39" s="1"/>
  <c r="O104" i="39" s="1"/>
  <c r="P104" i="39" s="1"/>
  <c r="K104" i="39"/>
  <c r="J104" i="39"/>
  <c r="M103" i="39"/>
  <c r="N103" i="39" s="1"/>
  <c r="O103" i="39" s="1"/>
  <c r="P103" i="39" s="1"/>
  <c r="K103" i="39"/>
  <c r="J103" i="39"/>
  <c r="M102" i="39"/>
  <c r="N102" i="39" s="1"/>
  <c r="O102" i="39" s="1"/>
  <c r="P102" i="39" s="1"/>
  <c r="K102" i="39"/>
  <c r="J102" i="39"/>
  <c r="M101" i="39"/>
  <c r="N101" i="39" s="1"/>
  <c r="O101" i="39" s="1"/>
  <c r="P101" i="39" s="1"/>
  <c r="K101" i="39"/>
  <c r="J101" i="39"/>
  <c r="M100" i="39"/>
  <c r="N100" i="39" s="1"/>
  <c r="O100" i="39" s="1"/>
  <c r="P100" i="39" s="1"/>
  <c r="K100" i="39"/>
  <c r="J100" i="39"/>
  <c r="M99" i="39"/>
  <c r="N99" i="39" s="1"/>
  <c r="O99" i="39" s="1"/>
  <c r="P99" i="39" s="1"/>
  <c r="K99" i="39"/>
  <c r="J99" i="39"/>
  <c r="M98" i="39"/>
  <c r="N98" i="39" s="1"/>
  <c r="O98" i="39" s="1"/>
  <c r="P98" i="39" s="1"/>
  <c r="K98" i="39"/>
  <c r="J98" i="39"/>
  <c r="M97" i="39"/>
  <c r="N97" i="39" s="1"/>
  <c r="O97" i="39" s="1"/>
  <c r="P97" i="39" s="1"/>
  <c r="K97" i="39"/>
  <c r="J97" i="39"/>
  <c r="M96" i="39"/>
  <c r="N96" i="39" s="1"/>
  <c r="O96" i="39" s="1"/>
  <c r="P96" i="39" s="1"/>
  <c r="K96" i="39"/>
  <c r="J96" i="39"/>
  <c r="M95" i="39"/>
  <c r="N95" i="39" s="1"/>
  <c r="O95" i="39" s="1"/>
  <c r="P95" i="39" s="1"/>
  <c r="K95" i="39"/>
  <c r="J95" i="39"/>
  <c r="M94" i="39"/>
  <c r="N94" i="39" s="1"/>
  <c r="O94" i="39" s="1"/>
  <c r="P94" i="39" s="1"/>
  <c r="K94" i="39"/>
  <c r="J94" i="39"/>
  <c r="I87" i="33"/>
  <c r="J87" i="33" s="1"/>
  <c r="K87" i="33" s="1"/>
  <c r="L87" i="33" s="1"/>
  <c r="G87" i="33"/>
  <c r="F87" i="33"/>
  <c r="M63" i="39" l="1"/>
  <c r="N63" i="39" s="1"/>
  <c r="O63" i="39" s="1"/>
  <c r="P63" i="39" s="1"/>
  <c r="K63" i="39"/>
  <c r="J63" i="39"/>
  <c r="M62" i="39"/>
  <c r="N62" i="39" s="1"/>
  <c r="O62" i="39" s="1"/>
  <c r="P62" i="39" s="1"/>
  <c r="K62" i="39"/>
  <c r="J62" i="39"/>
  <c r="Q63" i="39" l="1"/>
  <c r="T63" i="39"/>
  <c r="Q52" i="42"/>
  <c r="R52" i="42" s="1"/>
  <c r="S52" i="42" s="1"/>
  <c r="T52" i="42" s="1"/>
  <c r="O52" i="42"/>
  <c r="N52" i="42"/>
  <c r="Q51" i="42"/>
  <c r="R51" i="42" s="1"/>
  <c r="S51" i="42" s="1"/>
  <c r="T51" i="42" s="1"/>
  <c r="O51" i="42"/>
  <c r="N51" i="42"/>
  <c r="L95" i="26"/>
  <c r="M95" i="26" s="1"/>
  <c r="N95" i="26" s="1"/>
  <c r="O95" i="26" s="1"/>
  <c r="J95" i="26"/>
  <c r="I95" i="26"/>
  <c r="L94" i="26"/>
  <c r="M94" i="26" s="1"/>
  <c r="N94" i="26" s="1"/>
  <c r="O94" i="26" s="1"/>
  <c r="J94" i="26"/>
  <c r="I94" i="26"/>
  <c r="L93" i="26"/>
  <c r="M93" i="26" s="1"/>
  <c r="N93" i="26" s="1"/>
  <c r="O93" i="26" s="1"/>
  <c r="J93" i="26"/>
  <c r="I93" i="26"/>
  <c r="L92" i="26"/>
  <c r="M92" i="26" s="1"/>
  <c r="N92" i="26" s="1"/>
  <c r="O92" i="26" s="1"/>
  <c r="J92" i="26"/>
  <c r="I92" i="26"/>
  <c r="L91" i="26"/>
  <c r="M91" i="26" s="1"/>
  <c r="N91" i="26" s="1"/>
  <c r="O91" i="26" s="1"/>
  <c r="J91" i="26"/>
  <c r="I91" i="26"/>
  <c r="L90" i="26"/>
  <c r="M90" i="26" s="1"/>
  <c r="N90" i="26" s="1"/>
  <c r="O90" i="26" s="1"/>
  <c r="J90" i="26"/>
  <c r="I90" i="26"/>
  <c r="L89" i="26"/>
  <c r="M89" i="26" s="1"/>
  <c r="N89" i="26" s="1"/>
  <c r="O89" i="26" s="1"/>
  <c r="J89" i="26"/>
  <c r="I89" i="26"/>
  <c r="L88" i="26"/>
  <c r="M88" i="26" s="1"/>
  <c r="N88" i="26" s="1"/>
  <c r="O88" i="26" s="1"/>
  <c r="J88" i="26"/>
  <c r="I88" i="26"/>
  <c r="L87" i="26"/>
  <c r="M87" i="26" s="1"/>
  <c r="N87" i="26" s="1"/>
  <c r="O87" i="26" s="1"/>
  <c r="J87" i="26"/>
  <c r="I87" i="26"/>
  <c r="L86" i="26"/>
  <c r="M86" i="26" s="1"/>
  <c r="N86" i="26" s="1"/>
  <c r="O86" i="26" s="1"/>
  <c r="J86" i="26"/>
  <c r="I86" i="26"/>
  <c r="L16" i="60" l="1"/>
  <c r="M16" i="60" s="1"/>
  <c r="N16" i="60" s="1"/>
  <c r="O16" i="60" s="1"/>
  <c r="J16" i="60"/>
  <c r="I16" i="60"/>
  <c r="L15" i="60"/>
  <c r="M15" i="60" s="1"/>
  <c r="N15" i="60" s="1"/>
  <c r="O15" i="60" s="1"/>
  <c r="J15" i="60"/>
  <c r="I15" i="60"/>
  <c r="L14" i="60"/>
  <c r="M14" i="60" s="1"/>
  <c r="N14" i="60" s="1"/>
  <c r="O14" i="60" s="1"/>
  <c r="J14" i="60"/>
  <c r="I14" i="60"/>
  <c r="L13" i="60"/>
  <c r="M13" i="60" s="1"/>
  <c r="N13" i="60" s="1"/>
  <c r="O13" i="60" s="1"/>
  <c r="J13" i="60"/>
  <c r="I13" i="60"/>
  <c r="L12" i="60"/>
  <c r="M12" i="60" s="1"/>
  <c r="N12" i="60" s="1"/>
  <c r="O12" i="60" s="1"/>
  <c r="J12" i="60"/>
  <c r="I12" i="60"/>
  <c r="L11" i="60"/>
  <c r="M11" i="60" s="1"/>
  <c r="N11" i="60" s="1"/>
  <c r="O11" i="60" s="1"/>
  <c r="L10" i="60"/>
  <c r="M10" i="60" s="1"/>
  <c r="N10" i="60" s="1"/>
  <c r="O10" i="60" s="1"/>
  <c r="L64" i="60"/>
  <c r="M64" i="60" s="1"/>
  <c r="N64" i="60" s="1"/>
  <c r="O64" i="60" s="1"/>
  <c r="J65" i="60"/>
  <c r="I65" i="60"/>
  <c r="L63" i="60"/>
  <c r="M63" i="60" s="1"/>
  <c r="N63" i="60" s="1"/>
  <c r="O63" i="60" s="1"/>
  <c r="J64" i="60"/>
  <c r="I64" i="60"/>
  <c r="L62" i="60"/>
  <c r="M62" i="60" s="1"/>
  <c r="N62" i="60" s="1"/>
  <c r="O62" i="60" s="1"/>
  <c r="J63" i="60"/>
  <c r="I63" i="60"/>
  <c r="J52" i="63"/>
  <c r="K52" i="63" s="1"/>
  <c r="L52" i="63" s="1"/>
  <c r="M52" i="63" s="1"/>
  <c r="H52" i="63"/>
  <c r="G52" i="63"/>
  <c r="J51" i="63"/>
  <c r="K51" i="63" s="1"/>
  <c r="L51" i="63" s="1"/>
  <c r="M51" i="63" s="1"/>
  <c r="H51" i="63"/>
  <c r="G51" i="63"/>
  <c r="J50" i="63"/>
  <c r="K50" i="63" s="1"/>
  <c r="L50" i="63" s="1"/>
  <c r="M50" i="63" s="1"/>
  <c r="H50" i="63"/>
  <c r="G50" i="63"/>
  <c r="Q19" i="42" l="1"/>
  <c r="R19" i="42" s="1"/>
  <c r="S19" i="42" s="1"/>
  <c r="T19" i="42" s="1"/>
  <c r="O19" i="42"/>
  <c r="N19" i="42"/>
  <c r="Q18" i="42"/>
  <c r="R18" i="42" s="1"/>
  <c r="S18" i="42" s="1"/>
  <c r="T18" i="42" s="1"/>
  <c r="O267" i="23" l="1"/>
  <c r="P267" i="23" s="1"/>
  <c r="Q267" i="23" s="1"/>
  <c r="R267" i="23" s="1"/>
  <c r="L267" i="23"/>
  <c r="K267" i="23"/>
  <c r="L52" i="60" l="1"/>
  <c r="M52" i="60" s="1"/>
  <c r="N52" i="60" s="1"/>
  <c r="O52" i="60" s="1"/>
  <c r="J52" i="60"/>
  <c r="I52" i="60"/>
  <c r="I83" i="33" l="1"/>
  <c r="J83" i="33" s="1"/>
  <c r="K83" i="33" s="1"/>
  <c r="L83" i="33" s="1"/>
  <c r="G83" i="33"/>
  <c r="F83" i="33"/>
  <c r="M121" i="39" l="1"/>
  <c r="N121" i="39" s="1"/>
  <c r="O121" i="39" s="1"/>
  <c r="P121" i="39" s="1"/>
  <c r="K121" i="39"/>
  <c r="J121" i="39"/>
  <c r="M120" i="39"/>
  <c r="N120" i="39" s="1"/>
  <c r="O120" i="39" s="1"/>
  <c r="P120" i="39" s="1"/>
  <c r="K120" i="39"/>
  <c r="J120" i="39"/>
  <c r="M119" i="39"/>
  <c r="N119" i="39" s="1"/>
  <c r="O119" i="39" s="1"/>
  <c r="P119" i="39" s="1"/>
  <c r="K119" i="39"/>
  <c r="J119" i="39"/>
  <c r="M118" i="39"/>
  <c r="N118" i="39" s="1"/>
  <c r="O118" i="39" s="1"/>
  <c r="P118" i="39" s="1"/>
  <c r="K118" i="39"/>
  <c r="J118" i="39"/>
  <c r="M117" i="39"/>
  <c r="N117" i="39" s="1"/>
  <c r="O117" i="39" s="1"/>
  <c r="P117" i="39" s="1"/>
  <c r="K117" i="39"/>
  <c r="J117" i="39"/>
  <c r="M116" i="39"/>
  <c r="N116" i="39" s="1"/>
  <c r="O116" i="39" s="1"/>
  <c r="P116" i="39" s="1"/>
  <c r="K116" i="39"/>
  <c r="J116" i="39"/>
  <c r="M115" i="39"/>
  <c r="N115" i="39" s="1"/>
  <c r="O115" i="39" s="1"/>
  <c r="P115" i="39" s="1"/>
  <c r="K115" i="39"/>
  <c r="J115" i="39"/>
  <c r="M114" i="39"/>
  <c r="N114" i="39" s="1"/>
  <c r="O114" i="39" s="1"/>
  <c r="P114" i="39" s="1"/>
  <c r="K114" i="39"/>
  <c r="J114" i="39"/>
  <c r="M180" i="39" l="1"/>
  <c r="N180" i="39" s="1"/>
  <c r="O180" i="39" s="1"/>
  <c r="P180" i="39" s="1"/>
  <c r="K180" i="39"/>
  <c r="J180" i="39"/>
  <c r="M182" i="39"/>
  <c r="N182" i="39" s="1"/>
  <c r="O182" i="39" s="1"/>
  <c r="P182" i="39" s="1"/>
  <c r="K182" i="39"/>
  <c r="J182" i="39"/>
  <c r="Q176" i="42"/>
  <c r="R176" i="42" s="1"/>
  <c r="S176" i="42" s="1"/>
  <c r="T176" i="42" s="1"/>
  <c r="O176" i="42"/>
  <c r="N176" i="42"/>
  <c r="Q175" i="42"/>
  <c r="R175" i="42" s="1"/>
  <c r="S175" i="42" s="1"/>
  <c r="T175" i="42" s="1"/>
  <c r="O175" i="42"/>
  <c r="N175" i="42"/>
  <c r="Q174" i="42"/>
  <c r="R174" i="42" s="1"/>
  <c r="S174" i="42" s="1"/>
  <c r="T174" i="42" s="1"/>
  <c r="O174" i="42"/>
  <c r="N174" i="42"/>
  <c r="Q173" i="42"/>
  <c r="R173" i="42" s="1"/>
  <c r="S173" i="42" s="1"/>
  <c r="T173" i="42" s="1"/>
  <c r="O173" i="42"/>
  <c r="N173" i="42"/>
  <c r="Q172" i="42"/>
  <c r="R172" i="42" s="1"/>
  <c r="S172" i="42" s="1"/>
  <c r="T172" i="42" s="1"/>
  <c r="O172" i="42"/>
  <c r="N172" i="42"/>
  <c r="L27" i="26" l="1"/>
  <c r="M27" i="26" s="1"/>
  <c r="N27" i="26" s="1"/>
  <c r="O27" i="26" s="1"/>
  <c r="J27" i="26"/>
  <c r="I27" i="26"/>
  <c r="L35" i="26"/>
  <c r="M35" i="26" s="1"/>
  <c r="N35" i="26" s="1"/>
  <c r="O35" i="26" s="1"/>
  <c r="J35" i="26"/>
  <c r="I35" i="26"/>
  <c r="L34" i="26"/>
  <c r="M34" i="26" s="1"/>
  <c r="N34" i="26" s="1"/>
  <c r="O34" i="26" s="1"/>
  <c r="J34" i="26"/>
  <c r="I34" i="26"/>
  <c r="L179" i="26"/>
  <c r="M179" i="26" s="1"/>
  <c r="N179" i="26" s="1"/>
  <c r="O179" i="26" s="1"/>
  <c r="J179" i="26"/>
  <c r="I179" i="26"/>
  <c r="Q8" i="53" l="1"/>
  <c r="Q9" i="53"/>
  <c r="Q12" i="53"/>
  <c r="Q13" i="53"/>
  <c r="Q16" i="53"/>
  <c r="Q17" i="53"/>
  <c r="Q20" i="53"/>
  <c r="Q21" i="53"/>
  <c r="Q24" i="53"/>
  <c r="Q25" i="53"/>
  <c r="Q28" i="53"/>
  <c r="Q29" i="53"/>
  <c r="Q32" i="53"/>
  <c r="Q33" i="53"/>
  <c r="Q36" i="53"/>
  <c r="Q37" i="53"/>
  <c r="Q40" i="53"/>
  <c r="Q41" i="53"/>
  <c r="Q44" i="53"/>
  <c r="Q45" i="53"/>
  <c r="Q48" i="53"/>
  <c r="Q49" i="53"/>
  <c r="Q52" i="53"/>
  <c r="Q53" i="53"/>
  <c r="Q56" i="53"/>
  <c r="Q57" i="53"/>
  <c r="Q60" i="53"/>
  <c r="Q61" i="53"/>
  <c r="Q64" i="53"/>
  <c r="Q65" i="53"/>
  <c r="Q68" i="53"/>
  <c r="Q69" i="53"/>
  <c r="Q72" i="53"/>
  <c r="Q73" i="53"/>
  <c r="Q76" i="53"/>
  <c r="Q77" i="53"/>
  <c r="Q80" i="53"/>
  <c r="Q81" i="53"/>
  <c r="Q84" i="53"/>
  <c r="Q85" i="53"/>
  <c r="Q88" i="53"/>
  <c r="Q89" i="53"/>
  <c r="Q92" i="53"/>
  <c r="Q93" i="53"/>
  <c r="Q96" i="53"/>
  <c r="Q97" i="53"/>
  <c r="Q100" i="53"/>
  <c r="Q101" i="53"/>
  <c r="Q104" i="53"/>
  <c r="Q105" i="53"/>
  <c r="Q108" i="53"/>
  <c r="Q109" i="53"/>
  <c r="Q112" i="53"/>
  <c r="Q113" i="53"/>
  <c r="Q5" i="53"/>
  <c r="P6" i="53"/>
  <c r="W2" i="53"/>
  <c r="Q6" i="53" s="1"/>
  <c r="V2" i="53"/>
  <c r="S6" i="38"/>
  <c r="S7" i="38"/>
  <c r="S22" i="38"/>
  <c r="S23" i="38"/>
  <c r="S38" i="38"/>
  <c r="S39" i="38"/>
  <c r="S54" i="38"/>
  <c r="S55" i="38"/>
  <c r="S70" i="38"/>
  <c r="S71" i="38"/>
  <c r="S86" i="38"/>
  <c r="S87" i="38"/>
  <c r="S102" i="38"/>
  <c r="S103" i="38"/>
  <c r="S118" i="38"/>
  <c r="S119" i="38"/>
  <c r="S134" i="38"/>
  <c r="S135" i="38"/>
  <c r="S150" i="38"/>
  <c r="S151" i="38"/>
  <c r="S166" i="38"/>
  <c r="S167" i="38"/>
  <c r="S182" i="38"/>
  <c r="S183" i="38"/>
  <c r="S198" i="38"/>
  <c r="S199" i="38"/>
  <c r="S214" i="38"/>
  <c r="S215" i="38"/>
  <c r="S230" i="38"/>
  <c r="S231" i="38"/>
  <c r="S240" i="38"/>
  <c r="S241" i="38"/>
  <c r="S248" i="38"/>
  <c r="S249" i="38"/>
  <c r="S256" i="38"/>
  <c r="S257" i="38"/>
  <c r="S264" i="38"/>
  <c r="S265" i="38"/>
  <c r="S272" i="38"/>
  <c r="S273" i="38"/>
  <c r="S280" i="38"/>
  <c r="S281" i="38"/>
  <c r="S288" i="38"/>
  <c r="S289" i="38"/>
  <c r="S296" i="38"/>
  <c r="S297" i="38"/>
  <c r="S304" i="38"/>
  <c r="S305" i="38"/>
  <c r="S312" i="38"/>
  <c r="S313" i="38"/>
  <c r="S320" i="38"/>
  <c r="S321" i="38"/>
  <c r="S328" i="38"/>
  <c r="S329" i="38"/>
  <c r="S336" i="38"/>
  <c r="S337" i="38"/>
  <c r="S344" i="38"/>
  <c r="S345" i="38"/>
  <c r="S352" i="38"/>
  <c r="S353" i="38"/>
  <c r="S360" i="38"/>
  <c r="S361" i="38"/>
  <c r="S368" i="38"/>
  <c r="S369" i="38"/>
  <c r="S376" i="38"/>
  <c r="S377" i="38"/>
  <c r="S384" i="38"/>
  <c r="S385" i="38"/>
  <c r="S392" i="38"/>
  <c r="S393" i="38"/>
  <c r="R32" i="38"/>
  <c r="R48" i="38"/>
  <c r="R96" i="38"/>
  <c r="R112" i="38"/>
  <c r="R160" i="38"/>
  <c r="R176" i="38"/>
  <c r="R224" i="38"/>
  <c r="R237" i="38"/>
  <c r="R245" i="38"/>
  <c r="R261" i="38"/>
  <c r="R269" i="38"/>
  <c r="R277" i="38"/>
  <c r="R293" i="38"/>
  <c r="R301" i="38"/>
  <c r="R309" i="38"/>
  <c r="R325" i="38"/>
  <c r="R332" i="38"/>
  <c r="R337" i="38"/>
  <c r="R348" i="38"/>
  <c r="R353" i="38"/>
  <c r="R358" i="38"/>
  <c r="R369" i="38"/>
  <c r="R374" i="38"/>
  <c r="R380" i="38"/>
  <c r="R390" i="38"/>
  <c r="R396" i="38"/>
  <c r="Y2" i="38"/>
  <c r="S15" i="38" s="1"/>
  <c r="X2" i="38"/>
  <c r="Q7" i="59"/>
  <c r="Q8" i="59"/>
  <c r="Q15" i="59"/>
  <c r="Q16" i="59"/>
  <c r="Q23" i="59"/>
  <c r="Q24" i="59"/>
  <c r="Q31" i="59"/>
  <c r="Q32" i="59"/>
  <c r="Q39" i="59"/>
  <c r="Q40" i="59"/>
  <c r="Q47" i="59"/>
  <c r="Q48" i="59"/>
  <c r="Q55" i="59"/>
  <c r="Q56" i="59"/>
  <c r="Q63" i="59"/>
  <c r="Q64" i="59"/>
  <c r="Q70" i="59"/>
  <c r="Q71" i="59"/>
  <c r="Q74" i="59"/>
  <c r="Q75" i="59"/>
  <c r="Q78" i="59"/>
  <c r="Q79" i="59"/>
  <c r="Q82" i="59"/>
  <c r="Q83" i="59"/>
  <c r="Q86" i="59"/>
  <c r="Q87" i="59"/>
  <c r="Q90" i="59"/>
  <c r="Q91" i="59"/>
  <c r="Q94" i="59"/>
  <c r="Q95" i="59"/>
  <c r="Q98" i="59"/>
  <c r="Q99" i="59"/>
  <c r="Q102" i="59"/>
  <c r="Q103" i="59"/>
  <c r="Q106" i="59"/>
  <c r="Q107" i="59"/>
  <c r="Q110" i="59"/>
  <c r="Q111" i="59"/>
  <c r="Q114" i="59"/>
  <c r="Q115" i="59"/>
  <c r="Q118" i="59"/>
  <c r="Q119" i="59"/>
  <c r="Q122" i="59"/>
  <c r="Q123" i="59"/>
  <c r="Q126" i="59"/>
  <c r="Q127" i="59"/>
  <c r="Q130" i="59"/>
  <c r="Q131" i="59"/>
  <c r="Q134" i="59"/>
  <c r="Q135" i="59"/>
  <c r="Q138" i="59"/>
  <c r="Q139" i="59"/>
  <c r="Q142" i="59"/>
  <c r="Q143" i="59"/>
  <c r="Q146" i="59"/>
  <c r="Q147" i="59"/>
  <c r="Q150" i="59"/>
  <c r="Q151" i="59"/>
  <c r="Q154" i="59"/>
  <c r="Q155" i="59"/>
  <c r="Q158" i="59"/>
  <c r="Q159" i="59"/>
  <c r="Q162" i="59"/>
  <c r="Q163" i="59"/>
  <c r="Q166" i="59"/>
  <c r="Q167" i="59"/>
  <c r="Q170" i="59"/>
  <c r="Q171" i="59"/>
  <c r="Q174" i="59"/>
  <c r="Q175" i="59"/>
  <c r="Q178" i="59"/>
  <c r="Q179" i="59"/>
  <c r="Q182" i="59"/>
  <c r="Q183" i="59"/>
  <c r="Q186" i="59"/>
  <c r="Q187" i="59"/>
  <c r="Q190" i="59"/>
  <c r="Q191" i="59"/>
  <c r="Q194" i="59"/>
  <c r="Q195" i="59"/>
  <c r="Q198" i="59"/>
  <c r="Q199" i="59"/>
  <c r="Q202" i="59"/>
  <c r="Q203" i="59"/>
  <c r="Q206" i="59"/>
  <c r="Q207" i="59"/>
  <c r="Q210" i="59"/>
  <c r="Q211" i="59"/>
  <c r="Q214" i="59"/>
  <c r="Q215" i="59"/>
  <c r="Q218" i="59"/>
  <c r="Q219" i="59"/>
  <c r="Q222" i="59"/>
  <c r="Q223" i="59"/>
  <c r="Q226" i="59"/>
  <c r="Q227" i="59"/>
  <c r="Q230" i="59"/>
  <c r="Q231" i="59"/>
  <c r="Q234" i="59"/>
  <c r="Q235" i="59"/>
  <c r="Q238" i="59"/>
  <c r="Q239" i="59"/>
  <c r="Q242" i="59"/>
  <c r="Q243" i="59"/>
  <c r="Q246" i="59"/>
  <c r="Q247" i="59"/>
  <c r="Q250" i="59"/>
  <c r="Q251" i="59"/>
  <c r="Q254" i="59"/>
  <c r="Q255" i="59"/>
  <c r="Q258" i="59"/>
  <c r="Q259" i="59"/>
  <c r="Q262" i="59"/>
  <c r="Q263" i="59"/>
  <c r="Q266" i="59"/>
  <c r="Q267" i="59"/>
  <c r="Q270" i="59"/>
  <c r="Q271" i="59"/>
  <c r="Q274" i="59"/>
  <c r="Q275" i="59"/>
  <c r="Q278" i="59"/>
  <c r="Q5" i="59"/>
  <c r="P8" i="59"/>
  <c r="P17" i="59"/>
  <c r="P21" i="59"/>
  <c r="P25" i="59"/>
  <c r="P33" i="59"/>
  <c r="P37" i="59"/>
  <c r="P41" i="59"/>
  <c r="P49" i="59"/>
  <c r="P53" i="59"/>
  <c r="P57" i="59"/>
  <c r="P65" i="59"/>
  <c r="P69" i="59"/>
  <c r="P73" i="59"/>
  <c r="P81" i="59"/>
  <c r="P85" i="59"/>
  <c r="P89" i="59"/>
  <c r="P97" i="59"/>
  <c r="P101" i="59"/>
  <c r="P105" i="59"/>
  <c r="P113" i="59"/>
  <c r="P117" i="59"/>
  <c r="P121" i="59"/>
  <c r="P129" i="59"/>
  <c r="P133" i="59"/>
  <c r="P137" i="59"/>
  <c r="P145" i="59"/>
  <c r="P149" i="59"/>
  <c r="P153" i="59"/>
  <c r="P161" i="59"/>
  <c r="P165" i="59"/>
  <c r="P168" i="59"/>
  <c r="P172" i="59"/>
  <c r="P173" i="59"/>
  <c r="P176" i="59"/>
  <c r="P180" i="59"/>
  <c r="P181" i="59"/>
  <c r="P184" i="59"/>
  <c r="P188" i="59"/>
  <c r="P189" i="59"/>
  <c r="P192" i="59"/>
  <c r="P196" i="59"/>
  <c r="P197" i="59"/>
  <c r="P200" i="59"/>
  <c r="P204" i="59"/>
  <c r="P205" i="59"/>
  <c r="P208" i="59"/>
  <c r="P212" i="59"/>
  <c r="P213" i="59"/>
  <c r="P216" i="59"/>
  <c r="P220" i="59"/>
  <c r="P221" i="59"/>
  <c r="P224" i="59"/>
  <c r="P228" i="59"/>
  <c r="P229" i="59"/>
  <c r="P232" i="59"/>
  <c r="P236" i="59"/>
  <c r="P237" i="59"/>
  <c r="P240" i="59"/>
  <c r="P244" i="59"/>
  <c r="P245" i="59"/>
  <c r="P248" i="59"/>
  <c r="P252" i="59"/>
  <c r="P253" i="59"/>
  <c r="P256" i="59"/>
  <c r="P260" i="59"/>
  <c r="P261" i="59"/>
  <c r="P264" i="59"/>
  <c r="P268" i="59"/>
  <c r="P269" i="59"/>
  <c r="P272" i="59"/>
  <c r="P276" i="59"/>
  <c r="P277" i="59"/>
  <c r="W2" i="59"/>
  <c r="Q12" i="59" s="1"/>
  <c r="V2" i="59"/>
  <c r="S6" i="61"/>
  <c r="S7" i="61"/>
  <c r="S10" i="61"/>
  <c r="S11" i="61"/>
  <c r="S14" i="61"/>
  <c r="S15" i="61"/>
  <c r="S18" i="61"/>
  <c r="S19" i="61"/>
  <c r="S22" i="61"/>
  <c r="S23" i="61"/>
  <c r="S26" i="61"/>
  <c r="S27" i="61"/>
  <c r="S30" i="61"/>
  <c r="S31" i="61"/>
  <c r="S34" i="61"/>
  <c r="S35" i="61"/>
  <c r="S38" i="61"/>
  <c r="S39" i="61"/>
  <c r="S42" i="61"/>
  <c r="S43" i="61"/>
  <c r="S46" i="61"/>
  <c r="S47" i="61"/>
  <c r="S50" i="61"/>
  <c r="S51" i="61"/>
  <c r="S54" i="61"/>
  <c r="S55" i="61"/>
  <c r="S58" i="61"/>
  <c r="S59" i="61"/>
  <c r="S64" i="61"/>
  <c r="S65" i="61"/>
  <c r="S68" i="61"/>
  <c r="S69" i="61"/>
  <c r="S72" i="61"/>
  <c r="S73" i="61"/>
  <c r="S76" i="61"/>
  <c r="S77" i="61"/>
  <c r="S80" i="61"/>
  <c r="S81" i="61"/>
  <c r="S84" i="61"/>
  <c r="S85" i="61"/>
  <c r="S88" i="61"/>
  <c r="S89" i="61"/>
  <c r="S92" i="61"/>
  <c r="S93" i="61"/>
  <c r="S96" i="61"/>
  <c r="S5" i="61"/>
  <c r="R6" i="61"/>
  <c r="R7" i="61"/>
  <c r="R10" i="61"/>
  <c r="R11" i="61"/>
  <c r="R14" i="61"/>
  <c r="R15" i="61"/>
  <c r="R18" i="61"/>
  <c r="R19" i="61"/>
  <c r="R22" i="61"/>
  <c r="R23" i="61"/>
  <c r="R26" i="61"/>
  <c r="R27" i="61"/>
  <c r="R30" i="61"/>
  <c r="R31" i="61"/>
  <c r="R34" i="61"/>
  <c r="R35" i="61"/>
  <c r="R38" i="61"/>
  <c r="R39" i="61"/>
  <c r="R42" i="61"/>
  <c r="R43" i="61"/>
  <c r="R46" i="61"/>
  <c r="R47" i="61"/>
  <c r="R50" i="61"/>
  <c r="R51" i="61"/>
  <c r="R54" i="61"/>
  <c r="R55" i="61"/>
  <c r="R58" i="61"/>
  <c r="R59" i="61"/>
  <c r="R64" i="61"/>
  <c r="R65" i="61"/>
  <c r="R68" i="61"/>
  <c r="R69" i="61"/>
  <c r="R72" i="61"/>
  <c r="R73" i="61"/>
  <c r="R76" i="61"/>
  <c r="R77" i="61"/>
  <c r="R80" i="61"/>
  <c r="R81" i="61"/>
  <c r="R84" i="61"/>
  <c r="R85" i="61"/>
  <c r="R88" i="61"/>
  <c r="R89" i="61"/>
  <c r="R92" i="61"/>
  <c r="R93" i="61"/>
  <c r="R96" i="61"/>
  <c r="Y2" i="61"/>
  <c r="S8" i="61" s="1"/>
  <c r="X2" i="61"/>
  <c r="R5" i="61" s="1"/>
  <c r="S10" i="29"/>
  <c r="S18" i="29"/>
  <c r="S26" i="29"/>
  <c r="S34" i="29"/>
  <c r="S42" i="29"/>
  <c r="S50" i="29"/>
  <c r="S58" i="29"/>
  <c r="S66" i="29"/>
  <c r="S74" i="29"/>
  <c r="S82" i="29"/>
  <c r="S90" i="29"/>
  <c r="S98" i="29"/>
  <c r="S106" i="29"/>
  <c r="S114" i="29"/>
  <c r="S122" i="29"/>
  <c r="S130" i="29"/>
  <c r="S138" i="29"/>
  <c r="S146" i="29"/>
  <c r="S154" i="29"/>
  <c r="S162" i="29"/>
  <c r="S170" i="29"/>
  <c r="S178" i="29"/>
  <c r="S186" i="29"/>
  <c r="S194" i="29"/>
  <c r="S202" i="29"/>
  <c r="S210" i="29"/>
  <c r="S218" i="29"/>
  <c r="S222" i="29"/>
  <c r="S226" i="29"/>
  <c r="S230" i="29"/>
  <c r="S234" i="29"/>
  <c r="S238" i="29"/>
  <c r="S242" i="29"/>
  <c r="S246" i="29"/>
  <c r="S250" i="29"/>
  <c r="S254" i="29"/>
  <c r="S258" i="29"/>
  <c r="S262" i="29"/>
  <c r="S266" i="29"/>
  <c r="S270" i="29"/>
  <c r="S274" i="29"/>
  <c r="S278" i="29"/>
  <c r="S282" i="29"/>
  <c r="S286" i="29"/>
  <c r="S290" i="29"/>
  <c r="S294" i="29"/>
  <c r="S298" i="29"/>
  <c r="S302" i="29"/>
  <c r="S306" i="29"/>
  <c r="S310" i="29"/>
  <c r="S314" i="29"/>
  <c r="S318" i="29"/>
  <c r="S322" i="29"/>
  <c r="S326" i="29"/>
  <c r="S330" i="29"/>
  <c r="S334" i="29"/>
  <c r="S338" i="29"/>
  <c r="S342" i="29"/>
  <c r="S346" i="29"/>
  <c r="S350" i="29"/>
  <c r="R7" i="29"/>
  <c r="R12" i="29"/>
  <c r="R15" i="29"/>
  <c r="R20" i="29"/>
  <c r="R23" i="29"/>
  <c r="R28" i="29"/>
  <c r="R31" i="29"/>
  <c r="R36" i="29"/>
  <c r="R39" i="29"/>
  <c r="R44" i="29"/>
  <c r="R47" i="29"/>
  <c r="R52" i="29"/>
  <c r="R55" i="29"/>
  <c r="R60" i="29"/>
  <c r="R63" i="29"/>
  <c r="R68" i="29"/>
  <c r="R69" i="29"/>
  <c r="R72" i="29"/>
  <c r="R73" i="29"/>
  <c r="R76" i="29"/>
  <c r="R77" i="29"/>
  <c r="R80" i="29"/>
  <c r="R81" i="29"/>
  <c r="R84" i="29"/>
  <c r="R85" i="29"/>
  <c r="R88" i="29"/>
  <c r="R89" i="29"/>
  <c r="R92" i="29"/>
  <c r="R93" i="29"/>
  <c r="R96" i="29"/>
  <c r="R97" i="29"/>
  <c r="R100" i="29"/>
  <c r="R101" i="29"/>
  <c r="R104" i="29"/>
  <c r="R105" i="29"/>
  <c r="R108" i="29"/>
  <c r="R109" i="29"/>
  <c r="R112" i="29"/>
  <c r="R113" i="29"/>
  <c r="R116" i="29"/>
  <c r="R117" i="29"/>
  <c r="R120" i="29"/>
  <c r="R121" i="29"/>
  <c r="R124" i="29"/>
  <c r="R125" i="29"/>
  <c r="R128" i="29"/>
  <c r="R129" i="29"/>
  <c r="R132" i="29"/>
  <c r="R133" i="29"/>
  <c r="R136" i="29"/>
  <c r="R137" i="29"/>
  <c r="R140" i="29"/>
  <c r="R141" i="29"/>
  <c r="R144" i="29"/>
  <c r="R145" i="29"/>
  <c r="R148" i="29"/>
  <c r="R149" i="29"/>
  <c r="R152" i="29"/>
  <c r="R153" i="29"/>
  <c r="R156" i="29"/>
  <c r="R157" i="29"/>
  <c r="R160" i="29"/>
  <c r="R161" i="29"/>
  <c r="R164" i="29"/>
  <c r="R165" i="29"/>
  <c r="R168" i="29"/>
  <c r="R169" i="29"/>
  <c r="R172" i="29"/>
  <c r="R173" i="29"/>
  <c r="R176" i="29"/>
  <c r="R177" i="29"/>
  <c r="R180" i="29"/>
  <c r="R181" i="29"/>
  <c r="R184" i="29"/>
  <c r="R185" i="29"/>
  <c r="R188" i="29"/>
  <c r="R189" i="29"/>
  <c r="R192" i="29"/>
  <c r="R193" i="29"/>
  <c r="R196" i="29"/>
  <c r="R197" i="29"/>
  <c r="R200" i="29"/>
  <c r="R201" i="29"/>
  <c r="R204" i="29"/>
  <c r="R205" i="29"/>
  <c r="R208" i="29"/>
  <c r="R209" i="29"/>
  <c r="R212" i="29"/>
  <c r="R213" i="29"/>
  <c r="R216" i="29"/>
  <c r="R217" i="29"/>
  <c r="R220" i="29"/>
  <c r="R221" i="29"/>
  <c r="R224" i="29"/>
  <c r="R225" i="29"/>
  <c r="R228" i="29"/>
  <c r="R229" i="29"/>
  <c r="R232" i="29"/>
  <c r="R233" i="29"/>
  <c r="R236" i="29"/>
  <c r="R237" i="29"/>
  <c r="R240" i="29"/>
  <c r="R241" i="29"/>
  <c r="R244" i="29"/>
  <c r="R245" i="29"/>
  <c r="R248" i="29"/>
  <c r="R249" i="29"/>
  <c r="R252" i="29"/>
  <c r="R253" i="29"/>
  <c r="R256" i="29"/>
  <c r="R257" i="29"/>
  <c r="R260" i="29"/>
  <c r="R261" i="29"/>
  <c r="R264" i="29"/>
  <c r="R265" i="29"/>
  <c r="R268" i="29"/>
  <c r="R269" i="29"/>
  <c r="R272" i="29"/>
  <c r="R273" i="29"/>
  <c r="R276" i="29"/>
  <c r="R277" i="29"/>
  <c r="R280" i="29"/>
  <c r="R281" i="29"/>
  <c r="R284" i="29"/>
  <c r="R285" i="29"/>
  <c r="R288" i="29"/>
  <c r="R289" i="29"/>
  <c r="R292" i="29"/>
  <c r="R293" i="29"/>
  <c r="R296" i="29"/>
  <c r="R297" i="29"/>
  <c r="R300" i="29"/>
  <c r="R301" i="29"/>
  <c r="R304" i="29"/>
  <c r="R305" i="29"/>
  <c r="R308" i="29"/>
  <c r="R309" i="29"/>
  <c r="R312" i="29"/>
  <c r="R313" i="29"/>
  <c r="R316" i="29"/>
  <c r="R317" i="29"/>
  <c r="R320" i="29"/>
  <c r="R321" i="29"/>
  <c r="R324" i="29"/>
  <c r="R325" i="29"/>
  <c r="R328" i="29"/>
  <c r="R329" i="29"/>
  <c r="R332" i="29"/>
  <c r="R333" i="29"/>
  <c r="R336" i="29"/>
  <c r="R337" i="29"/>
  <c r="R340" i="29"/>
  <c r="R341" i="29"/>
  <c r="R344" i="29"/>
  <c r="R345" i="29"/>
  <c r="R348" i="29"/>
  <c r="R349" i="29"/>
  <c r="R352" i="29"/>
  <c r="R5" i="29"/>
  <c r="Y2" i="29"/>
  <c r="X2" i="29"/>
  <c r="Y2" i="63"/>
  <c r="X2" i="63"/>
  <c r="Q15" i="33"/>
  <c r="Q20" i="33"/>
  <c r="Q31" i="33"/>
  <c r="Q36" i="33"/>
  <c r="Q52" i="33"/>
  <c r="Q79" i="33"/>
  <c r="Q94" i="33"/>
  <c r="Q5" i="33"/>
  <c r="X2" i="33"/>
  <c r="W2" i="33"/>
  <c r="Q7" i="33" s="1"/>
  <c r="AB1" i="39"/>
  <c r="AA1" i="39"/>
  <c r="R7" i="36"/>
  <c r="R11" i="36"/>
  <c r="R15" i="36"/>
  <c r="R19" i="36"/>
  <c r="R23" i="36"/>
  <c r="R27" i="36"/>
  <c r="R31" i="36"/>
  <c r="R35" i="36"/>
  <c r="R39" i="36"/>
  <c r="R43" i="36"/>
  <c r="X1" i="36"/>
  <c r="R8" i="36" s="1"/>
  <c r="W1" i="36"/>
  <c r="Q12" i="36" s="1"/>
  <c r="P8" i="27"/>
  <c r="P11" i="27"/>
  <c r="P12" i="27"/>
  <c r="P16" i="27"/>
  <c r="P19" i="27"/>
  <c r="P20" i="27"/>
  <c r="P24" i="27"/>
  <c r="P27" i="27"/>
  <c r="P28" i="27"/>
  <c r="P32" i="27"/>
  <c r="P35" i="27"/>
  <c r="P36" i="27"/>
  <c r="P40" i="27"/>
  <c r="P43" i="27"/>
  <c r="P44" i="27"/>
  <c r="P48" i="27"/>
  <c r="P51" i="27"/>
  <c r="P52" i="27"/>
  <c r="P56" i="27"/>
  <c r="P59" i="27"/>
  <c r="P60" i="27"/>
  <c r="P64" i="27"/>
  <c r="P67" i="27"/>
  <c r="P68" i="27"/>
  <c r="P72" i="27"/>
  <c r="P75" i="27"/>
  <c r="P76" i="27"/>
  <c r="P80" i="27"/>
  <c r="P83" i="27"/>
  <c r="P84" i="27"/>
  <c r="P88" i="27"/>
  <c r="P91" i="27"/>
  <c r="P92" i="27"/>
  <c r="P96" i="27"/>
  <c r="P99" i="27"/>
  <c r="P100" i="27"/>
  <c r="P104" i="27"/>
  <c r="P107" i="27"/>
  <c r="P108" i="27"/>
  <c r="P112" i="27"/>
  <c r="P115" i="27"/>
  <c r="P116" i="27"/>
  <c r="P120" i="27"/>
  <c r="P123" i="27"/>
  <c r="P124" i="27"/>
  <c r="P128" i="27"/>
  <c r="P131" i="27"/>
  <c r="P132" i="27"/>
  <c r="P136" i="27"/>
  <c r="P139" i="27"/>
  <c r="P140" i="27"/>
  <c r="P144" i="27"/>
  <c r="P147" i="27"/>
  <c r="P148" i="27"/>
  <c r="P152" i="27"/>
  <c r="P155" i="27"/>
  <c r="P156" i="27"/>
  <c r="P159" i="27"/>
  <c r="P160" i="27"/>
  <c r="P161" i="27"/>
  <c r="P163" i="27"/>
  <c r="P164" i="27"/>
  <c r="P165" i="27"/>
  <c r="P167" i="27"/>
  <c r="P168" i="27"/>
  <c r="P169" i="27"/>
  <c r="P171" i="27"/>
  <c r="P172" i="27"/>
  <c r="P173" i="27"/>
  <c r="P175" i="27"/>
  <c r="P176" i="27"/>
  <c r="P177" i="27"/>
  <c r="P179" i="27"/>
  <c r="P180" i="27"/>
  <c r="P181" i="27"/>
  <c r="P183" i="27"/>
  <c r="P184" i="27"/>
  <c r="P185" i="27"/>
  <c r="P187" i="27"/>
  <c r="P188" i="27"/>
  <c r="P189" i="27"/>
  <c r="P191" i="27"/>
  <c r="P192" i="27"/>
  <c r="P193" i="27"/>
  <c r="P195" i="27"/>
  <c r="P196" i="27"/>
  <c r="P197" i="27"/>
  <c r="P199" i="27"/>
  <c r="P200" i="27"/>
  <c r="P201" i="27"/>
  <c r="P203" i="27"/>
  <c r="P204" i="27"/>
  <c r="P205" i="27"/>
  <c r="P207" i="27"/>
  <c r="P208" i="27"/>
  <c r="P209" i="27"/>
  <c r="P211" i="27"/>
  <c r="P212" i="27"/>
  <c r="P213" i="27"/>
  <c r="P215" i="27"/>
  <c r="P216" i="27"/>
  <c r="P217" i="27"/>
  <c r="P219" i="27"/>
  <c r="P220" i="27"/>
  <c r="P221" i="27"/>
  <c r="P223" i="27"/>
  <c r="P224" i="27"/>
  <c r="P225" i="27"/>
  <c r="P227" i="27"/>
  <c r="P228" i="27"/>
  <c r="P229" i="27"/>
  <c r="P231" i="27"/>
  <c r="P232" i="27"/>
  <c r="P233" i="27"/>
  <c r="P235" i="27"/>
  <c r="P236" i="27"/>
  <c r="P237" i="27"/>
  <c r="P239" i="27"/>
  <c r="P240" i="27"/>
  <c r="P241" i="27"/>
  <c r="P243" i="27"/>
  <c r="P244" i="27"/>
  <c r="P245" i="27"/>
  <c r="P247" i="27"/>
  <c r="P248" i="27"/>
  <c r="P249" i="27"/>
  <c r="P251" i="27"/>
  <c r="P252" i="27"/>
  <c r="P253" i="27"/>
  <c r="P255" i="27"/>
  <c r="P256" i="27"/>
  <c r="P257" i="27"/>
  <c r="P259" i="27"/>
  <c r="P260" i="27"/>
  <c r="P261" i="27"/>
  <c r="P263" i="27"/>
  <c r="P264" i="27"/>
  <c r="P265" i="27"/>
  <c r="P267" i="27"/>
  <c r="P268" i="27"/>
  <c r="P269" i="27"/>
  <c r="P271" i="27"/>
  <c r="P272" i="27"/>
  <c r="P273" i="27"/>
  <c r="P275" i="27"/>
  <c r="P276" i="27"/>
  <c r="P277" i="27"/>
  <c r="P279" i="27"/>
  <c r="P280" i="27"/>
  <c r="P281" i="27"/>
  <c r="P283" i="27"/>
  <c r="P284" i="27"/>
  <c r="P285" i="27"/>
  <c r="P287" i="27"/>
  <c r="P288" i="27"/>
  <c r="P289" i="27"/>
  <c r="P291" i="27"/>
  <c r="P292" i="27"/>
  <c r="P293" i="27"/>
  <c r="P295" i="27"/>
  <c r="P296" i="27"/>
  <c r="P297" i="27"/>
  <c r="P299" i="27"/>
  <c r="P300" i="27"/>
  <c r="P301" i="27"/>
  <c r="P303" i="27"/>
  <c r="P304" i="27"/>
  <c r="P305" i="27"/>
  <c r="P307" i="27"/>
  <c r="P308" i="27"/>
  <c r="P309" i="27"/>
  <c r="P311" i="27"/>
  <c r="P312" i="27"/>
  <c r="P313" i="27"/>
  <c r="P315" i="27"/>
  <c r="P316" i="27"/>
  <c r="P317" i="27"/>
  <c r="P319" i="27"/>
  <c r="P320" i="27"/>
  <c r="P321" i="27"/>
  <c r="P323" i="27"/>
  <c r="P324" i="27"/>
  <c r="P325" i="27"/>
  <c r="P327" i="27"/>
  <c r="P328" i="27"/>
  <c r="P329" i="27"/>
  <c r="P331" i="27"/>
  <c r="P332" i="27"/>
  <c r="P333" i="27"/>
  <c r="P335" i="27"/>
  <c r="P336" i="27"/>
  <c r="P337" i="27"/>
  <c r="P339" i="27"/>
  <c r="P340" i="27"/>
  <c r="P341" i="27"/>
  <c r="P343" i="27"/>
  <c r="P344" i="27"/>
  <c r="P345" i="27"/>
  <c r="P347" i="27"/>
  <c r="P4" i="27"/>
  <c r="W1" i="27"/>
  <c r="V1" i="27"/>
  <c r="AA10" i="26"/>
  <c r="Z10" i="26"/>
  <c r="Y2" i="51"/>
  <c r="X2" i="51"/>
  <c r="AF2" i="42"/>
  <c r="AE2" i="42"/>
  <c r="AD2" i="23"/>
  <c r="AC2" i="23"/>
  <c r="AA2" i="60"/>
  <c r="U33" i="60" s="1"/>
  <c r="Z2" i="60"/>
  <c r="T33" i="60" s="1"/>
  <c r="Z277" i="42" l="1"/>
  <c r="Z278" i="42"/>
  <c r="Y277" i="42"/>
  <c r="Y278" i="42"/>
  <c r="U102" i="26"/>
  <c r="U100" i="26"/>
  <c r="U101" i="26"/>
  <c r="U103" i="26"/>
  <c r="T101" i="26"/>
  <c r="T103" i="26"/>
  <c r="T102" i="26"/>
  <c r="T100" i="26"/>
  <c r="Z23" i="42"/>
  <c r="Z29" i="42"/>
  <c r="Z40" i="42"/>
  <c r="Z22" i="42"/>
  <c r="Z28" i="42"/>
  <c r="Z38" i="42"/>
  <c r="Z44" i="42"/>
  <c r="Z31" i="42"/>
  <c r="Z37" i="42"/>
  <c r="Z43" i="42"/>
  <c r="Z30" i="42"/>
  <c r="Z36" i="42"/>
  <c r="Z46" i="42"/>
  <c r="Z24" i="42"/>
  <c r="Z34" i="42"/>
  <c r="Z45" i="42"/>
  <c r="Z27" i="42"/>
  <c r="Z33" i="42"/>
  <c r="Z39" i="42"/>
  <c r="Z26" i="42"/>
  <c r="Z32" i="42"/>
  <c r="Z42" i="42"/>
  <c r="Z25" i="42"/>
  <c r="Z35" i="42"/>
  <c r="Z41" i="42"/>
  <c r="Z47" i="42"/>
  <c r="Y34" i="42"/>
  <c r="Y45" i="42"/>
  <c r="Y28" i="42"/>
  <c r="Y39" i="42"/>
  <c r="Y26" i="42"/>
  <c r="Y42" i="42"/>
  <c r="Y36" i="42"/>
  <c r="Y41" i="42"/>
  <c r="Y47" i="42"/>
  <c r="Y23" i="42"/>
  <c r="Y33" i="42"/>
  <c r="Y31" i="42"/>
  <c r="Y25" i="42"/>
  <c r="Y24" i="42"/>
  <c r="Y22" i="42"/>
  <c r="Y44" i="42"/>
  <c r="Y32" i="42"/>
  <c r="Y37" i="42"/>
  <c r="Y43" i="42"/>
  <c r="Y30" i="42"/>
  <c r="Y46" i="42"/>
  <c r="Y29" i="42"/>
  <c r="Y40" i="42"/>
  <c r="Y27" i="42"/>
  <c r="Y38" i="42"/>
  <c r="Y35" i="42"/>
  <c r="W66" i="23"/>
  <c r="W60" i="23"/>
  <c r="W64" i="23"/>
  <c r="W63" i="23"/>
  <c r="W65" i="23"/>
  <c r="W59" i="23"/>
  <c r="W67" i="23"/>
  <c r="W61" i="23"/>
  <c r="W62" i="23"/>
  <c r="X61" i="23"/>
  <c r="X64" i="23"/>
  <c r="X59" i="23"/>
  <c r="X67" i="23"/>
  <c r="X60" i="23"/>
  <c r="X63" i="23"/>
  <c r="X62" i="23"/>
  <c r="X66" i="23"/>
  <c r="X65" i="23"/>
  <c r="U60" i="39"/>
  <c r="U58" i="39"/>
  <c r="U55" i="39"/>
  <c r="U61" i="39"/>
  <c r="U59" i="39"/>
  <c r="U57" i="39"/>
  <c r="U56" i="39"/>
  <c r="V59" i="39"/>
  <c r="V56" i="39"/>
  <c r="V57" i="39"/>
  <c r="V55" i="39"/>
  <c r="V61" i="39"/>
  <c r="V60" i="39"/>
  <c r="V58" i="39"/>
  <c r="U7" i="26"/>
  <c r="U3" i="26"/>
  <c r="U6" i="26"/>
  <c r="U5" i="26"/>
  <c r="U8" i="26"/>
  <c r="U9" i="26"/>
  <c r="U4" i="26"/>
  <c r="T8" i="26"/>
  <c r="T5" i="26"/>
  <c r="T9" i="26"/>
  <c r="T4" i="26"/>
  <c r="T7" i="26"/>
  <c r="T3" i="26"/>
  <c r="T6" i="26"/>
  <c r="Y10" i="42"/>
  <c r="Y13" i="42"/>
  <c r="Y14" i="42"/>
  <c r="Y9" i="42"/>
  <c r="Y4" i="42"/>
  <c r="Y11" i="42"/>
  <c r="Y12" i="42"/>
  <c r="Y3" i="42"/>
  <c r="Y5" i="42"/>
  <c r="Y8" i="42"/>
  <c r="Y7" i="42"/>
  <c r="Y6" i="42"/>
  <c r="Y15" i="42"/>
  <c r="Y16" i="42"/>
  <c r="Z9" i="42"/>
  <c r="Z10" i="42"/>
  <c r="Z11" i="42"/>
  <c r="Z12" i="42"/>
  <c r="Z16" i="42"/>
  <c r="Z6" i="42"/>
  <c r="Z3" i="42"/>
  <c r="Z5" i="42"/>
  <c r="Z13" i="42"/>
  <c r="Z14" i="42"/>
  <c r="Z7" i="42"/>
  <c r="Z8" i="42"/>
  <c r="Z4" i="42"/>
  <c r="Z15" i="42"/>
  <c r="X57" i="23"/>
  <c r="X58" i="23"/>
  <c r="W58" i="23"/>
  <c r="W57" i="23"/>
  <c r="Y275" i="42"/>
  <c r="Y60" i="42"/>
  <c r="Y61" i="42"/>
  <c r="Y59" i="42"/>
  <c r="Z275" i="42"/>
  <c r="Z60" i="42"/>
  <c r="Z59" i="42"/>
  <c r="Z61" i="42"/>
  <c r="U2" i="39"/>
  <c r="U45" i="39"/>
  <c r="U8" i="39"/>
  <c r="U10" i="39"/>
  <c r="U12" i="39"/>
  <c r="U14" i="39"/>
  <c r="U37" i="39"/>
  <c r="U18" i="39"/>
  <c r="U26" i="39"/>
  <c r="U34" i="39"/>
  <c r="U42" i="39"/>
  <c r="U23" i="39"/>
  <c r="U31" i="39"/>
  <c r="U43" i="39"/>
  <c r="U7" i="39"/>
  <c r="U11" i="39"/>
  <c r="U15" i="39"/>
  <c r="U22" i="39"/>
  <c r="U38" i="39"/>
  <c r="U27" i="39"/>
  <c r="U3" i="39"/>
  <c r="U5" i="39"/>
  <c r="U16" i="39"/>
  <c r="U32" i="39"/>
  <c r="U21" i="39"/>
  <c r="U41" i="39"/>
  <c r="U44" i="39"/>
  <c r="U48" i="39"/>
  <c r="U39" i="39"/>
  <c r="U20" i="39"/>
  <c r="U28" i="39"/>
  <c r="U36" i="39"/>
  <c r="U17" i="39"/>
  <c r="U25" i="39"/>
  <c r="U33" i="39"/>
  <c r="U47" i="39"/>
  <c r="U9" i="39"/>
  <c r="U13" i="39"/>
  <c r="U49" i="39"/>
  <c r="U30" i="39"/>
  <c r="U19" i="39"/>
  <c r="U35" i="39"/>
  <c r="U46" i="39"/>
  <c r="U4" i="39"/>
  <c r="U6" i="39"/>
  <c r="U24" i="39"/>
  <c r="U40" i="39"/>
  <c r="U29" i="39"/>
  <c r="V3" i="39"/>
  <c r="V8" i="39"/>
  <c r="V10" i="39"/>
  <c r="V12" i="39"/>
  <c r="V14" i="39"/>
  <c r="V49" i="39"/>
  <c r="V22" i="39"/>
  <c r="V30" i="39"/>
  <c r="V38" i="39"/>
  <c r="V19" i="39"/>
  <c r="V27" i="39"/>
  <c r="V35" i="39"/>
  <c r="V46" i="39"/>
  <c r="V13" i="39"/>
  <c r="V37" i="39"/>
  <c r="V18" i="39"/>
  <c r="V26" i="39"/>
  <c r="V42" i="39"/>
  <c r="V31" i="39"/>
  <c r="V48" i="39"/>
  <c r="V20" i="39"/>
  <c r="V36" i="39"/>
  <c r="V25" i="39"/>
  <c r="V47" i="39"/>
  <c r="V4" i="39"/>
  <c r="V6" i="39"/>
  <c r="V5" i="39"/>
  <c r="V16" i="39"/>
  <c r="V24" i="39"/>
  <c r="V32" i="39"/>
  <c r="V40" i="39"/>
  <c r="V21" i="39"/>
  <c r="V29" i="39"/>
  <c r="V41" i="39"/>
  <c r="V45" i="39"/>
  <c r="V2" i="39"/>
  <c r="V7" i="39"/>
  <c r="V11" i="39"/>
  <c r="V15" i="39"/>
  <c r="V34" i="39"/>
  <c r="V23" i="39"/>
  <c r="V43" i="39"/>
  <c r="V44" i="39"/>
  <c r="V9" i="39"/>
  <c r="V39" i="39"/>
  <c r="V28" i="39"/>
  <c r="V17" i="39"/>
  <c r="V33" i="39"/>
  <c r="S15" i="63"/>
  <c r="S16" i="63"/>
  <c r="R16" i="63"/>
  <c r="R15" i="63"/>
  <c r="R48" i="51"/>
  <c r="R55" i="51"/>
  <c r="R57" i="51"/>
  <c r="R60" i="51"/>
  <c r="R56" i="51"/>
  <c r="R62" i="51"/>
  <c r="R61" i="51"/>
  <c r="R59" i="51"/>
  <c r="R58" i="51"/>
  <c r="S48" i="51"/>
  <c r="S61" i="51"/>
  <c r="S59" i="51"/>
  <c r="S58" i="51"/>
  <c r="S57" i="51"/>
  <c r="S60" i="51"/>
  <c r="S62" i="51"/>
  <c r="S55" i="51"/>
  <c r="S56" i="51"/>
  <c r="X213" i="23"/>
  <c r="X212" i="23"/>
  <c r="X214" i="23"/>
  <c r="W214" i="23"/>
  <c r="W212" i="23"/>
  <c r="W213" i="23"/>
  <c r="V138" i="39"/>
  <c r="V141" i="39"/>
  <c r="V140" i="39"/>
  <c r="V142" i="39"/>
  <c r="V143" i="39"/>
  <c r="V146" i="39"/>
  <c r="V139" i="39"/>
  <c r="V147" i="39"/>
  <c r="V145" i="39"/>
  <c r="V144" i="39"/>
  <c r="U144" i="39"/>
  <c r="U142" i="39"/>
  <c r="U139" i="39"/>
  <c r="U147" i="39"/>
  <c r="U141" i="39"/>
  <c r="U140" i="39"/>
  <c r="U143" i="39"/>
  <c r="U146" i="39"/>
  <c r="U145" i="39"/>
  <c r="U138" i="39"/>
  <c r="U201" i="26"/>
  <c r="U23" i="26"/>
  <c r="T201" i="26"/>
  <c r="T23" i="26"/>
  <c r="X98" i="23"/>
  <c r="X99" i="23"/>
  <c r="X97" i="23"/>
  <c r="X100" i="23"/>
  <c r="X96" i="23"/>
  <c r="X95" i="23"/>
  <c r="X101" i="23"/>
  <c r="W100" i="23"/>
  <c r="W96" i="23"/>
  <c r="W97" i="23"/>
  <c r="W101" i="23"/>
  <c r="W98" i="23"/>
  <c r="W95" i="23"/>
  <c r="W99" i="23"/>
  <c r="X146" i="23"/>
  <c r="X148" i="23"/>
  <c r="X147" i="23"/>
  <c r="X145" i="23"/>
  <c r="X142" i="23"/>
  <c r="X144" i="23"/>
  <c r="X143" i="23"/>
  <c r="W142" i="23"/>
  <c r="W143" i="23"/>
  <c r="W144" i="23"/>
  <c r="W148" i="23"/>
  <c r="W147" i="23"/>
  <c r="W145" i="23"/>
  <c r="W146" i="23"/>
  <c r="V53" i="39"/>
  <c r="V54" i="39"/>
  <c r="V52" i="39"/>
  <c r="U52" i="39"/>
  <c r="U53" i="39"/>
  <c r="U54" i="39"/>
  <c r="S28" i="51"/>
  <c r="S29" i="51"/>
  <c r="R29" i="51"/>
  <c r="R28" i="51"/>
  <c r="U180" i="26"/>
  <c r="U98" i="26"/>
  <c r="U96" i="26"/>
  <c r="U97" i="26"/>
  <c r="U99" i="26"/>
  <c r="T180" i="26"/>
  <c r="T98" i="26"/>
  <c r="T96" i="26"/>
  <c r="T97" i="26"/>
  <c r="T99" i="26"/>
  <c r="S23" i="51"/>
  <c r="S18" i="51"/>
  <c r="R23" i="51"/>
  <c r="R18" i="51"/>
  <c r="R30" i="51"/>
  <c r="R31" i="51"/>
  <c r="S31" i="51"/>
  <c r="S30" i="51"/>
  <c r="U22" i="26"/>
  <c r="U203" i="26"/>
  <c r="U202" i="26"/>
  <c r="T22" i="26"/>
  <c r="T202" i="26"/>
  <c r="T203" i="26"/>
  <c r="X198" i="23"/>
  <c r="X196" i="23"/>
  <c r="X199" i="23"/>
  <c r="X197" i="23"/>
  <c r="X195" i="23"/>
  <c r="W197" i="23"/>
  <c r="W195" i="23"/>
  <c r="W199" i="23"/>
  <c r="W198" i="23"/>
  <c r="W196" i="23"/>
  <c r="Q6" i="27"/>
  <c r="Q10" i="27"/>
  <c r="Q14" i="27"/>
  <c r="Q18" i="27"/>
  <c r="Q22" i="27"/>
  <c r="Q26" i="27"/>
  <c r="Q30" i="27"/>
  <c r="Q34" i="27"/>
  <c r="Q38" i="27"/>
  <c r="Q42" i="27"/>
  <c r="Q46" i="27"/>
  <c r="Q50" i="27"/>
  <c r="Q54" i="27"/>
  <c r="Q58" i="27"/>
  <c r="Q62" i="27"/>
  <c r="Q7" i="27"/>
  <c r="Q11" i="27"/>
  <c r="Q15" i="27"/>
  <c r="Q19" i="27"/>
  <c r="Q23" i="27"/>
  <c r="Q27" i="27"/>
  <c r="Q31" i="27"/>
  <c r="Q35" i="27"/>
  <c r="Q39" i="27"/>
  <c r="Q43" i="27"/>
  <c r="Q47" i="27"/>
  <c r="Q51" i="27"/>
  <c r="Q55" i="27"/>
  <c r="Q59" i="27"/>
  <c r="Q63" i="27"/>
  <c r="Q8" i="27"/>
  <c r="Q12" i="27"/>
  <c r="Q16" i="27"/>
  <c r="Q20" i="27"/>
  <c r="Q24" i="27"/>
  <c r="Q28" i="27"/>
  <c r="Q32" i="27"/>
  <c r="Q36" i="27"/>
  <c r="Q40" i="27"/>
  <c r="Q44" i="27"/>
  <c r="Q48" i="27"/>
  <c r="Q52" i="27"/>
  <c r="Q56" i="27"/>
  <c r="Q60" i="27"/>
  <c r="Q341" i="27"/>
  <c r="Q329" i="27"/>
  <c r="Q317" i="27"/>
  <c r="Q309" i="27"/>
  <c r="Q297" i="27"/>
  <c r="Q285" i="27"/>
  <c r="Q277" i="27"/>
  <c r="Q265" i="27"/>
  <c r="Q253" i="27"/>
  <c r="Q245" i="27"/>
  <c r="Q237" i="27"/>
  <c r="Q225" i="27"/>
  <c r="Q217" i="27"/>
  <c r="Q205" i="27"/>
  <c r="Q193" i="27"/>
  <c r="Q185" i="27"/>
  <c r="Q173" i="27"/>
  <c r="Q161" i="27"/>
  <c r="Q153" i="27"/>
  <c r="Q141" i="27"/>
  <c r="Q133" i="27"/>
  <c r="Q121" i="27"/>
  <c r="Q109" i="27"/>
  <c r="Q101" i="27"/>
  <c r="Q89" i="27"/>
  <c r="Q85" i="27"/>
  <c r="Q73" i="27"/>
  <c r="Q53" i="27"/>
  <c r="Q21" i="27"/>
  <c r="Q4" i="27"/>
  <c r="Q344" i="27"/>
  <c r="Q340" i="27"/>
  <c r="Q336" i="27"/>
  <c r="Q332" i="27"/>
  <c r="Q328" i="27"/>
  <c r="Q324" i="27"/>
  <c r="Q320" i="27"/>
  <c r="Q316" i="27"/>
  <c r="Q312" i="27"/>
  <c r="Q308" i="27"/>
  <c r="Q304" i="27"/>
  <c r="Q300" i="27"/>
  <c r="Q296" i="27"/>
  <c r="Q292" i="27"/>
  <c r="Q288" i="27"/>
  <c r="Q284" i="27"/>
  <c r="Q280" i="27"/>
  <c r="Q276" i="27"/>
  <c r="Q272" i="27"/>
  <c r="Q268" i="27"/>
  <c r="Q264" i="27"/>
  <c r="Q260" i="27"/>
  <c r="Q256" i="27"/>
  <c r="Q252" i="27"/>
  <c r="Q248" i="27"/>
  <c r="Q244" i="27"/>
  <c r="Q240" i="27"/>
  <c r="Q236" i="27"/>
  <c r="Q232" i="27"/>
  <c r="Q228" i="27"/>
  <c r="Q224" i="27"/>
  <c r="Q220" i="27"/>
  <c r="Q216" i="27"/>
  <c r="Q212" i="27"/>
  <c r="Q208" i="27"/>
  <c r="Q204" i="27"/>
  <c r="Q200" i="27"/>
  <c r="Q196" i="27"/>
  <c r="Q192" i="27"/>
  <c r="Q188" i="27"/>
  <c r="Q184" i="27"/>
  <c r="Q180" i="27"/>
  <c r="Q176" i="27"/>
  <c r="Q172" i="27"/>
  <c r="Q168" i="27"/>
  <c r="Q164" i="27"/>
  <c r="Q160" i="27"/>
  <c r="Q156" i="27"/>
  <c r="Q152" i="27"/>
  <c r="Q148" i="27"/>
  <c r="Q144" i="27"/>
  <c r="Q140" i="27"/>
  <c r="Q136" i="27"/>
  <c r="Q132" i="27"/>
  <c r="Q128" i="27"/>
  <c r="Q124" i="27"/>
  <c r="Q120" i="27"/>
  <c r="Q116" i="27"/>
  <c r="Q112" i="27"/>
  <c r="Q108" i="27"/>
  <c r="Q104" i="27"/>
  <c r="Q100" i="27"/>
  <c r="Q96" i="27"/>
  <c r="Q92" i="27"/>
  <c r="Q88" i="27"/>
  <c r="Q84" i="27"/>
  <c r="Q80" i="27"/>
  <c r="Q76" i="27"/>
  <c r="Q72" i="27"/>
  <c r="Q68" i="27"/>
  <c r="Q64" i="27"/>
  <c r="Q49" i="27"/>
  <c r="Q33" i="27"/>
  <c r="Q17" i="27"/>
  <c r="Q345" i="27"/>
  <c r="Q333" i="27"/>
  <c r="Q321" i="27"/>
  <c r="Q305" i="27"/>
  <c r="Q289" i="27"/>
  <c r="Q273" i="27"/>
  <c r="Q261" i="27"/>
  <c r="Q249" i="27"/>
  <c r="Q229" i="27"/>
  <c r="Q213" i="27"/>
  <c r="Q197" i="27"/>
  <c r="Q181" i="27"/>
  <c r="Q165" i="27"/>
  <c r="Q149" i="27"/>
  <c r="Q129" i="27"/>
  <c r="Q117" i="27"/>
  <c r="Q97" i="27"/>
  <c r="Q77" i="27"/>
  <c r="Q65" i="27"/>
  <c r="Q347" i="27"/>
  <c r="Q343" i="27"/>
  <c r="Q339" i="27"/>
  <c r="Q335" i="27"/>
  <c r="Q331" i="27"/>
  <c r="Q327" i="27"/>
  <c r="Q323" i="27"/>
  <c r="Q319" i="27"/>
  <c r="Q315" i="27"/>
  <c r="Q311" i="27"/>
  <c r="Q307" i="27"/>
  <c r="Q303" i="27"/>
  <c r="Q299" i="27"/>
  <c r="Q295" i="27"/>
  <c r="Q291" i="27"/>
  <c r="Q287" i="27"/>
  <c r="Q283" i="27"/>
  <c r="Q279" i="27"/>
  <c r="Q275" i="27"/>
  <c r="Q271" i="27"/>
  <c r="Q267" i="27"/>
  <c r="Q263" i="27"/>
  <c r="Q259" i="27"/>
  <c r="Q255" i="27"/>
  <c r="Q251" i="27"/>
  <c r="Q247" i="27"/>
  <c r="Q243" i="27"/>
  <c r="Q239" i="27"/>
  <c r="Q235" i="27"/>
  <c r="Q231" i="27"/>
  <c r="Q227" i="27"/>
  <c r="Q223" i="27"/>
  <c r="Q219" i="27"/>
  <c r="Q215" i="27"/>
  <c r="Q211" i="27"/>
  <c r="Q207" i="27"/>
  <c r="Q203" i="27"/>
  <c r="Q199" i="27"/>
  <c r="Q195" i="27"/>
  <c r="Q191" i="27"/>
  <c r="Q187" i="27"/>
  <c r="Q183" i="27"/>
  <c r="Q179" i="27"/>
  <c r="Q175" i="27"/>
  <c r="Q171" i="27"/>
  <c r="Q167" i="27"/>
  <c r="Q163" i="27"/>
  <c r="Q159" i="27"/>
  <c r="Q155" i="27"/>
  <c r="Q151" i="27"/>
  <c r="Q147" i="27"/>
  <c r="Q143" i="27"/>
  <c r="Q139" i="27"/>
  <c r="Q135" i="27"/>
  <c r="Q131" i="27"/>
  <c r="Q127" i="27"/>
  <c r="Q123" i="27"/>
  <c r="Q119" i="27"/>
  <c r="Q115" i="27"/>
  <c r="Q111" i="27"/>
  <c r="Q107" i="27"/>
  <c r="Q103" i="27"/>
  <c r="Q99" i="27"/>
  <c r="Q95" i="27"/>
  <c r="Q91" i="27"/>
  <c r="Q87" i="27"/>
  <c r="Q83" i="27"/>
  <c r="Q79" i="27"/>
  <c r="Q75" i="27"/>
  <c r="Q71" i="27"/>
  <c r="Q67" i="27"/>
  <c r="Q61" i="27"/>
  <c r="Q45" i="27"/>
  <c r="Q29" i="27"/>
  <c r="Q13" i="27"/>
  <c r="Q337" i="27"/>
  <c r="Q325" i="27"/>
  <c r="Q313" i="27"/>
  <c r="Q301" i="27"/>
  <c r="Q293" i="27"/>
  <c r="Q281" i="27"/>
  <c r="Q269" i="27"/>
  <c r="Q257" i="27"/>
  <c r="Q241" i="27"/>
  <c r="Q233" i="27"/>
  <c r="Q221" i="27"/>
  <c r="Q209" i="27"/>
  <c r="Q201" i="27"/>
  <c r="Q189" i="27"/>
  <c r="Q177" i="27"/>
  <c r="Q169" i="27"/>
  <c r="Q157" i="27"/>
  <c r="Q145" i="27"/>
  <c r="Q137" i="27"/>
  <c r="Q125" i="27"/>
  <c r="Q113" i="27"/>
  <c r="Q105" i="27"/>
  <c r="Q93" i="27"/>
  <c r="Q81" i="27"/>
  <c r="Q69" i="27"/>
  <c r="Q37" i="27"/>
  <c r="Q5" i="27"/>
  <c r="Q346" i="27"/>
  <c r="Q342" i="27"/>
  <c r="Q338" i="27"/>
  <c r="Q334" i="27"/>
  <c r="Q330" i="27"/>
  <c r="Q326" i="27"/>
  <c r="Q322" i="27"/>
  <c r="Q318" i="27"/>
  <c r="Q314" i="27"/>
  <c r="Q310" i="27"/>
  <c r="Q306" i="27"/>
  <c r="Q302" i="27"/>
  <c r="Q298" i="27"/>
  <c r="Q294" i="27"/>
  <c r="Q290" i="27"/>
  <c r="Q286" i="27"/>
  <c r="Q282" i="27"/>
  <c r="Q278" i="27"/>
  <c r="Q274" i="27"/>
  <c r="Q270" i="27"/>
  <c r="Q266" i="27"/>
  <c r="Q262" i="27"/>
  <c r="Q258" i="27"/>
  <c r="Q254" i="27"/>
  <c r="Q250" i="27"/>
  <c r="Q246" i="27"/>
  <c r="Q242" i="27"/>
  <c r="Q238" i="27"/>
  <c r="Q234" i="27"/>
  <c r="Q230" i="27"/>
  <c r="Q226" i="27"/>
  <c r="Q222" i="27"/>
  <c r="Q218" i="27"/>
  <c r="Q214" i="27"/>
  <c r="Q210" i="27"/>
  <c r="Q206" i="27"/>
  <c r="Q202" i="27"/>
  <c r="Q198" i="27"/>
  <c r="Q194" i="27"/>
  <c r="Q190" i="27"/>
  <c r="Q186" i="27"/>
  <c r="Q182" i="27"/>
  <c r="Q178" i="27"/>
  <c r="Q174" i="27"/>
  <c r="Q170" i="27"/>
  <c r="Q166" i="27"/>
  <c r="Q162" i="27"/>
  <c r="Q158" i="27"/>
  <c r="Q154" i="27"/>
  <c r="Q150" i="27"/>
  <c r="Q146" i="27"/>
  <c r="Q142" i="27"/>
  <c r="Q138" i="27"/>
  <c r="Q134" i="27"/>
  <c r="Q130" i="27"/>
  <c r="Q126" i="27"/>
  <c r="Q122" i="27"/>
  <c r="Q118" i="27"/>
  <c r="Q114" i="27"/>
  <c r="Q110" i="27"/>
  <c r="Q106" i="27"/>
  <c r="Q102" i="27"/>
  <c r="Q98" i="27"/>
  <c r="Q94" i="27"/>
  <c r="Q90" i="27"/>
  <c r="Q86" i="27"/>
  <c r="Q82" i="27"/>
  <c r="Q78" i="27"/>
  <c r="Q74" i="27"/>
  <c r="Q70" i="27"/>
  <c r="Q66" i="27"/>
  <c r="Q57" i="27"/>
  <c r="Q41" i="27"/>
  <c r="Q25" i="27"/>
  <c r="Q9" i="27"/>
  <c r="R42" i="36"/>
  <c r="R38" i="36"/>
  <c r="R34" i="36"/>
  <c r="R30" i="36"/>
  <c r="R26" i="36"/>
  <c r="R22" i="36"/>
  <c r="R18" i="36"/>
  <c r="R14" i="36"/>
  <c r="R10" i="36"/>
  <c r="R6" i="36"/>
  <c r="S7" i="29"/>
  <c r="S11" i="29"/>
  <c r="S15" i="29"/>
  <c r="S19" i="29"/>
  <c r="S23" i="29"/>
  <c r="S27" i="29"/>
  <c r="S31" i="29"/>
  <c r="S35" i="29"/>
  <c r="S39" i="29"/>
  <c r="S43" i="29"/>
  <c r="S47" i="29"/>
  <c r="S51" i="29"/>
  <c r="S55" i="29"/>
  <c r="S59" i="29"/>
  <c r="S63" i="29"/>
  <c r="S67" i="29"/>
  <c r="S71" i="29"/>
  <c r="S75" i="29"/>
  <c r="S79" i="29"/>
  <c r="S83" i="29"/>
  <c r="S87" i="29"/>
  <c r="S91" i="29"/>
  <c r="S95" i="29"/>
  <c r="S99" i="29"/>
  <c r="S103" i="29"/>
  <c r="S107" i="29"/>
  <c r="S111" i="29"/>
  <c r="S115" i="29"/>
  <c r="S119" i="29"/>
  <c r="S123" i="29"/>
  <c r="S127" i="29"/>
  <c r="S131" i="29"/>
  <c r="S135" i="29"/>
  <c r="S139" i="29"/>
  <c r="S143" i="29"/>
  <c r="S147" i="29"/>
  <c r="S151" i="29"/>
  <c r="S155" i="29"/>
  <c r="S159" i="29"/>
  <c r="S163" i="29"/>
  <c r="S167" i="29"/>
  <c r="S171" i="29"/>
  <c r="S175" i="29"/>
  <c r="S179" i="29"/>
  <c r="S183" i="29"/>
  <c r="S187" i="29"/>
  <c r="S191" i="29"/>
  <c r="S195" i="29"/>
  <c r="S199" i="29"/>
  <c r="S203" i="29"/>
  <c r="S207" i="29"/>
  <c r="S211" i="29"/>
  <c r="S215" i="29"/>
  <c r="S8" i="29"/>
  <c r="S12" i="29"/>
  <c r="S16" i="29"/>
  <c r="S20" i="29"/>
  <c r="S24" i="29"/>
  <c r="S28" i="29"/>
  <c r="S32" i="29"/>
  <c r="S36" i="29"/>
  <c r="S40" i="29"/>
  <c r="S44" i="29"/>
  <c r="S48" i="29"/>
  <c r="S52" i="29"/>
  <c r="S56" i="29"/>
  <c r="S60" i="29"/>
  <c r="S64" i="29"/>
  <c r="S68" i="29"/>
  <c r="S72" i="29"/>
  <c r="S76" i="29"/>
  <c r="S80" i="29"/>
  <c r="S84" i="29"/>
  <c r="S88" i="29"/>
  <c r="S92" i="29"/>
  <c r="S96" i="29"/>
  <c r="S100" i="29"/>
  <c r="S104" i="29"/>
  <c r="S108" i="29"/>
  <c r="S112" i="29"/>
  <c r="S116" i="29"/>
  <c r="S120" i="29"/>
  <c r="S124" i="29"/>
  <c r="S128" i="29"/>
  <c r="S132" i="29"/>
  <c r="S136" i="29"/>
  <c r="S140" i="29"/>
  <c r="S144" i="29"/>
  <c r="S148" i="29"/>
  <c r="S152" i="29"/>
  <c r="S156" i="29"/>
  <c r="S160" i="29"/>
  <c r="S164" i="29"/>
  <c r="S168" i="29"/>
  <c r="S172" i="29"/>
  <c r="S176" i="29"/>
  <c r="S180" i="29"/>
  <c r="S184" i="29"/>
  <c r="S188" i="29"/>
  <c r="S192" i="29"/>
  <c r="S196" i="29"/>
  <c r="S200" i="29"/>
  <c r="S204" i="29"/>
  <c r="S208" i="29"/>
  <c r="S212" i="29"/>
  <c r="S216" i="29"/>
  <c r="S5" i="29"/>
  <c r="S349" i="29"/>
  <c r="S345" i="29"/>
  <c r="S341" i="29"/>
  <c r="S337" i="29"/>
  <c r="S333" i="29"/>
  <c r="S329" i="29"/>
  <c r="S325" i="29"/>
  <c r="S321" i="29"/>
  <c r="S317" i="29"/>
  <c r="S313" i="29"/>
  <c r="S309" i="29"/>
  <c r="S305" i="29"/>
  <c r="S301" i="29"/>
  <c r="S297" i="29"/>
  <c r="S293" i="29"/>
  <c r="S289" i="29"/>
  <c r="S285" i="29"/>
  <c r="S281" i="29"/>
  <c r="S277" i="29"/>
  <c r="S273" i="29"/>
  <c r="S269" i="29"/>
  <c r="S265" i="29"/>
  <c r="S261" i="29"/>
  <c r="S257" i="29"/>
  <c r="S253" i="29"/>
  <c r="S249" i="29"/>
  <c r="S245" i="29"/>
  <c r="S241" i="29"/>
  <c r="S237" i="29"/>
  <c r="S233" i="29"/>
  <c r="S229" i="29"/>
  <c r="S225" i="29"/>
  <c r="S221" i="29"/>
  <c r="S217" i="29"/>
  <c r="S209" i="29"/>
  <c r="S201" i="29"/>
  <c r="S193" i="29"/>
  <c r="S185" i="29"/>
  <c r="S177" i="29"/>
  <c r="S169" i="29"/>
  <c r="S161" i="29"/>
  <c r="S153" i="29"/>
  <c r="S145" i="29"/>
  <c r="S137" i="29"/>
  <c r="S129" i="29"/>
  <c r="S121" i="29"/>
  <c r="S113" i="29"/>
  <c r="S105" i="29"/>
  <c r="S97" i="29"/>
  <c r="S89" i="29"/>
  <c r="S81" i="29"/>
  <c r="S73" i="29"/>
  <c r="S65" i="29"/>
  <c r="S57" i="29"/>
  <c r="S49" i="29"/>
  <c r="S41" i="29"/>
  <c r="S33" i="29"/>
  <c r="S25" i="29"/>
  <c r="S17" i="29"/>
  <c r="S9" i="29"/>
  <c r="R41" i="36"/>
  <c r="R37" i="36"/>
  <c r="R33" i="36"/>
  <c r="R29" i="36"/>
  <c r="R25" i="36"/>
  <c r="R21" i="36"/>
  <c r="R17" i="36"/>
  <c r="R13" i="36"/>
  <c r="R9" i="36"/>
  <c r="R5" i="36"/>
  <c r="S352" i="29"/>
  <c r="S348" i="29"/>
  <c r="S344" i="29"/>
  <c r="S340" i="29"/>
  <c r="S336" i="29"/>
  <c r="S332" i="29"/>
  <c r="S328" i="29"/>
  <c r="S324" i="29"/>
  <c r="S320" i="29"/>
  <c r="S316" i="29"/>
  <c r="S312" i="29"/>
  <c r="S308" i="29"/>
  <c r="S304" i="29"/>
  <c r="S300" i="29"/>
  <c r="S296" i="29"/>
  <c r="S292" i="29"/>
  <c r="S288" i="29"/>
  <c r="S284" i="29"/>
  <c r="S280" i="29"/>
  <c r="S276" i="29"/>
  <c r="S272" i="29"/>
  <c r="S268" i="29"/>
  <c r="S264" i="29"/>
  <c r="S260" i="29"/>
  <c r="S256" i="29"/>
  <c r="S252" i="29"/>
  <c r="S248" i="29"/>
  <c r="S244" i="29"/>
  <c r="S240" i="29"/>
  <c r="S236" i="29"/>
  <c r="S232" i="29"/>
  <c r="S228" i="29"/>
  <c r="S224" i="29"/>
  <c r="S220" i="29"/>
  <c r="S214" i="29"/>
  <c r="S206" i="29"/>
  <c r="S198" i="29"/>
  <c r="S190" i="29"/>
  <c r="S182" i="29"/>
  <c r="S174" i="29"/>
  <c r="S166" i="29"/>
  <c r="S158" i="29"/>
  <c r="S150" i="29"/>
  <c r="S142" i="29"/>
  <c r="S134" i="29"/>
  <c r="S126" i="29"/>
  <c r="S118" i="29"/>
  <c r="S110" i="29"/>
  <c r="S102" i="29"/>
  <c r="S94" i="29"/>
  <c r="S86" i="29"/>
  <c r="S78" i="29"/>
  <c r="S70" i="29"/>
  <c r="S62" i="29"/>
  <c r="S54" i="29"/>
  <c r="S46" i="29"/>
  <c r="S38" i="29"/>
  <c r="S30" i="29"/>
  <c r="S22" i="29"/>
  <c r="S14" i="29"/>
  <c r="S6" i="29"/>
  <c r="R4" i="36"/>
  <c r="R40" i="36"/>
  <c r="R36" i="36"/>
  <c r="R32" i="36"/>
  <c r="R28" i="36"/>
  <c r="R24" i="36"/>
  <c r="R20" i="36"/>
  <c r="R16" i="36"/>
  <c r="R12" i="36"/>
  <c r="S351" i="29"/>
  <c r="S347" i="29"/>
  <c r="S343" i="29"/>
  <c r="S339" i="29"/>
  <c r="S335" i="29"/>
  <c r="S331" i="29"/>
  <c r="S327" i="29"/>
  <c r="S323" i="29"/>
  <c r="S319" i="29"/>
  <c r="S315" i="29"/>
  <c r="S311" i="29"/>
  <c r="S307" i="29"/>
  <c r="S303" i="29"/>
  <c r="S299" i="29"/>
  <c r="S295" i="29"/>
  <c r="S291" i="29"/>
  <c r="S287" i="29"/>
  <c r="S283" i="29"/>
  <c r="S279" i="29"/>
  <c r="S275" i="29"/>
  <c r="S271" i="29"/>
  <c r="S267" i="29"/>
  <c r="S263" i="29"/>
  <c r="S259" i="29"/>
  <c r="S255" i="29"/>
  <c r="S251" i="29"/>
  <c r="S247" i="29"/>
  <c r="S243" i="29"/>
  <c r="S239" i="29"/>
  <c r="S235" i="29"/>
  <c r="S231" i="29"/>
  <c r="S227" i="29"/>
  <c r="S223" i="29"/>
  <c r="S219" i="29"/>
  <c r="S213" i="29"/>
  <c r="S205" i="29"/>
  <c r="S197" i="29"/>
  <c r="S189" i="29"/>
  <c r="S181" i="29"/>
  <c r="S173" i="29"/>
  <c r="S165" i="29"/>
  <c r="S157" i="29"/>
  <c r="S149" i="29"/>
  <c r="S141" i="29"/>
  <c r="S133" i="29"/>
  <c r="S125" i="29"/>
  <c r="S117" i="29"/>
  <c r="S109" i="29"/>
  <c r="S101" i="29"/>
  <c r="S93" i="29"/>
  <c r="S85" i="29"/>
  <c r="S77" i="29"/>
  <c r="S69" i="29"/>
  <c r="S61" i="29"/>
  <c r="S53" i="29"/>
  <c r="S45" i="29"/>
  <c r="S37" i="29"/>
  <c r="S29" i="29"/>
  <c r="S21" i="29"/>
  <c r="S13" i="29"/>
  <c r="S95" i="61"/>
  <c r="S91" i="61"/>
  <c r="S87" i="61"/>
  <c r="S83" i="61"/>
  <c r="S79" i="61"/>
  <c r="S75" i="61"/>
  <c r="S71" i="61"/>
  <c r="S67" i="61"/>
  <c r="S63" i="61"/>
  <c r="S57" i="61"/>
  <c r="S53" i="61"/>
  <c r="S49" i="61"/>
  <c r="S45" i="61"/>
  <c r="S41" i="61"/>
  <c r="S37" i="61"/>
  <c r="S33" i="61"/>
  <c r="S29" i="61"/>
  <c r="S25" i="61"/>
  <c r="S21" i="61"/>
  <c r="S17" i="61"/>
  <c r="S13" i="61"/>
  <c r="S9" i="61"/>
  <c r="Q277" i="59"/>
  <c r="Q273" i="59"/>
  <c r="Q269" i="59"/>
  <c r="Q265" i="59"/>
  <c r="Q261" i="59"/>
  <c r="Q257" i="59"/>
  <c r="Q253" i="59"/>
  <c r="Q249" i="59"/>
  <c r="Q245" i="59"/>
  <c r="Q241" i="59"/>
  <c r="Q237" i="59"/>
  <c r="Q233" i="59"/>
  <c r="Q229" i="59"/>
  <c r="Q225" i="59"/>
  <c r="Q221" i="59"/>
  <c r="Q217" i="59"/>
  <c r="Q213" i="59"/>
  <c r="Q209" i="59"/>
  <c r="Q205" i="59"/>
  <c r="Q201" i="59"/>
  <c r="Q197" i="59"/>
  <c r="Q193" i="59"/>
  <c r="Q189" i="59"/>
  <c r="Q185" i="59"/>
  <c r="Q181" i="59"/>
  <c r="Q177" i="59"/>
  <c r="Q173" i="59"/>
  <c r="Q169" i="59"/>
  <c r="Q165" i="59"/>
  <c r="Q161" i="59"/>
  <c r="Q157" i="59"/>
  <c r="Q153" i="59"/>
  <c r="Q149" i="59"/>
  <c r="Q145" i="59"/>
  <c r="Q141" i="59"/>
  <c r="Q137" i="59"/>
  <c r="Q133" i="59"/>
  <c r="Q129" i="59"/>
  <c r="Q125" i="59"/>
  <c r="Q121" i="59"/>
  <c r="Q117" i="59"/>
  <c r="Q113" i="59"/>
  <c r="Q109" i="59"/>
  <c r="Q105" i="59"/>
  <c r="Q101" i="59"/>
  <c r="Q97" i="59"/>
  <c r="Q93" i="59"/>
  <c r="Q89" i="59"/>
  <c r="Q85" i="59"/>
  <c r="Q81" i="59"/>
  <c r="Q77" i="59"/>
  <c r="Q73" i="59"/>
  <c r="Q68" i="59"/>
  <c r="Q60" i="59"/>
  <c r="Q52" i="59"/>
  <c r="Q44" i="59"/>
  <c r="Q36" i="59"/>
  <c r="Q28" i="59"/>
  <c r="Q20" i="59"/>
  <c r="S397" i="38"/>
  <c r="S389" i="38"/>
  <c r="S381" i="38"/>
  <c r="S373" i="38"/>
  <c r="S365" i="38"/>
  <c r="S357" i="38"/>
  <c r="S349" i="38"/>
  <c r="S341" i="38"/>
  <c r="S333" i="38"/>
  <c r="S325" i="38"/>
  <c r="S317" i="38"/>
  <c r="S309" i="38"/>
  <c r="S301" i="38"/>
  <c r="S293" i="38"/>
  <c r="S285" i="38"/>
  <c r="S277" i="38"/>
  <c r="S269" i="38"/>
  <c r="S261" i="38"/>
  <c r="S253" i="38"/>
  <c r="S245" i="38"/>
  <c r="S237" i="38"/>
  <c r="S223" i="38"/>
  <c r="S207" i="38"/>
  <c r="S191" i="38"/>
  <c r="S175" i="38"/>
  <c r="S159" i="38"/>
  <c r="S143" i="38"/>
  <c r="S127" i="38"/>
  <c r="S111" i="38"/>
  <c r="S95" i="38"/>
  <c r="S79" i="38"/>
  <c r="S63" i="38"/>
  <c r="S47" i="38"/>
  <c r="S31" i="38"/>
  <c r="S94" i="61"/>
  <c r="S90" i="61"/>
  <c r="S86" i="61"/>
  <c r="S82" i="61"/>
  <c r="S78" i="61"/>
  <c r="S74" i="61"/>
  <c r="S70" i="61"/>
  <c r="S66" i="61"/>
  <c r="S62" i="61"/>
  <c r="S56" i="61"/>
  <c r="S52" i="61"/>
  <c r="S48" i="61"/>
  <c r="S44" i="61"/>
  <c r="S40" i="61"/>
  <c r="S36" i="61"/>
  <c r="S32" i="61"/>
  <c r="S28" i="61"/>
  <c r="S24" i="61"/>
  <c r="S20" i="61"/>
  <c r="S16" i="61"/>
  <c r="S12" i="61"/>
  <c r="Q9" i="59"/>
  <c r="Q13" i="59"/>
  <c r="Q17" i="59"/>
  <c r="Q21" i="59"/>
  <c r="Q25" i="59"/>
  <c r="Q29" i="59"/>
  <c r="Q33" i="59"/>
  <c r="Q37" i="59"/>
  <c r="Q41" i="59"/>
  <c r="Q45" i="59"/>
  <c r="Q49" i="59"/>
  <c r="Q53" i="59"/>
  <c r="Q57" i="59"/>
  <c r="Q61" i="59"/>
  <c r="Q65" i="59"/>
  <c r="Q69" i="59"/>
  <c r="Q6" i="59"/>
  <c r="Q10" i="59"/>
  <c r="Q14" i="59"/>
  <c r="Q18" i="59"/>
  <c r="Q22" i="59"/>
  <c r="Q26" i="59"/>
  <c r="Q30" i="59"/>
  <c r="Q34" i="59"/>
  <c r="Q38" i="59"/>
  <c r="Q42" i="59"/>
  <c r="Q46" i="59"/>
  <c r="Q50" i="59"/>
  <c r="Q54" i="59"/>
  <c r="Q58" i="59"/>
  <c r="Q62" i="59"/>
  <c r="Q66" i="59"/>
  <c r="Q276" i="59"/>
  <c r="Q272" i="59"/>
  <c r="Q268" i="59"/>
  <c r="Q264" i="59"/>
  <c r="Q260" i="59"/>
  <c r="Q256" i="59"/>
  <c r="Q252" i="59"/>
  <c r="Q248" i="59"/>
  <c r="Q244" i="59"/>
  <c r="Q240" i="59"/>
  <c r="Q236" i="59"/>
  <c r="Q232" i="59"/>
  <c r="Q228" i="59"/>
  <c r="Q224" i="59"/>
  <c r="Q220" i="59"/>
  <c r="Q216" i="59"/>
  <c r="Q212" i="59"/>
  <c r="Q208" i="59"/>
  <c r="Q204" i="59"/>
  <c r="Q200" i="59"/>
  <c r="Q196" i="59"/>
  <c r="Q192" i="59"/>
  <c r="Q188" i="59"/>
  <c r="Q184" i="59"/>
  <c r="Q180" i="59"/>
  <c r="Q176" i="59"/>
  <c r="Q172" i="59"/>
  <c r="Q168" i="59"/>
  <c r="Q164" i="59"/>
  <c r="Q160" i="59"/>
  <c r="Q156" i="59"/>
  <c r="Q152" i="59"/>
  <c r="Q148" i="59"/>
  <c r="Q144" i="59"/>
  <c r="Q140" i="59"/>
  <c r="Q136" i="59"/>
  <c r="Q132" i="59"/>
  <c r="Q128" i="59"/>
  <c r="Q124" i="59"/>
  <c r="Q120" i="59"/>
  <c r="Q116" i="59"/>
  <c r="Q112" i="59"/>
  <c r="Q108" i="59"/>
  <c r="Q104" i="59"/>
  <c r="Q100" i="59"/>
  <c r="Q96" i="59"/>
  <c r="Q92" i="59"/>
  <c r="Q88" i="59"/>
  <c r="Q84" i="59"/>
  <c r="Q80" i="59"/>
  <c r="Q76" i="59"/>
  <c r="Q72" i="59"/>
  <c r="Q67" i="59"/>
  <c r="Q59" i="59"/>
  <c r="Q51" i="59"/>
  <c r="Q43" i="59"/>
  <c r="Q35" i="59"/>
  <c r="Q27" i="59"/>
  <c r="Q19" i="59"/>
  <c r="Q11" i="59"/>
  <c r="S8" i="38"/>
  <c r="S12" i="38"/>
  <c r="S16" i="38"/>
  <c r="S20" i="38"/>
  <c r="S24" i="38"/>
  <c r="S28" i="38"/>
  <c r="S32" i="38"/>
  <c r="S36" i="38"/>
  <c r="S40" i="38"/>
  <c r="S44" i="38"/>
  <c r="S48" i="38"/>
  <c r="S52" i="38"/>
  <c r="S56" i="38"/>
  <c r="S60" i="38"/>
  <c r="S64" i="38"/>
  <c r="S68" i="38"/>
  <c r="S72" i="38"/>
  <c r="S76" i="38"/>
  <c r="S80" i="38"/>
  <c r="S84" i="38"/>
  <c r="S88" i="38"/>
  <c r="S92" i="38"/>
  <c r="S96" i="38"/>
  <c r="S100" i="38"/>
  <c r="S104" i="38"/>
  <c r="S108" i="38"/>
  <c r="S112" i="38"/>
  <c r="S116" i="38"/>
  <c r="S120" i="38"/>
  <c r="S124" i="38"/>
  <c r="S128" i="38"/>
  <c r="S132" i="38"/>
  <c r="S136" i="38"/>
  <c r="S140" i="38"/>
  <c r="S144" i="38"/>
  <c r="S148" i="38"/>
  <c r="S152" i="38"/>
  <c r="S156" i="38"/>
  <c r="S160" i="38"/>
  <c r="S164" i="38"/>
  <c r="S168" i="38"/>
  <c r="S172" i="38"/>
  <c r="S176" i="38"/>
  <c r="S180" i="38"/>
  <c r="S184" i="38"/>
  <c r="S188" i="38"/>
  <c r="S192" i="38"/>
  <c r="S196" i="38"/>
  <c r="S200" i="38"/>
  <c r="S204" i="38"/>
  <c r="S208" i="38"/>
  <c r="S212" i="38"/>
  <c r="S216" i="38"/>
  <c r="S220" i="38"/>
  <c r="S224" i="38"/>
  <c r="S228" i="38"/>
  <c r="S232" i="38"/>
  <c r="S9" i="38"/>
  <c r="S13" i="38"/>
  <c r="S17" i="38"/>
  <c r="S21" i="38"/>
  <c r="S25" i="38"/>
  <c r="S29" i="38"/>
  <c r="S33" i="38"/>
  <c r="S37" i="38"/>
  <c r="S41" i="38"/>
  <c r="S45" i="38"/>
  <c r="S49" i="38"/>
  <c r="S53" i="38"/>
  <c r="S57" i="38"/>
  <c r="S61" i="38"/>
  <c r="S65" i="38"/>
  <c r="S69" i="38"/>
  <c r="S73" i="38"/>
  <c r="S77" i="38"/>
  <c r="S81" i="38"/>
  <c r="S85" i="38"/>
  <c r="S89" i="38"/>
  <c r="S93" i="38"/>
  <c r="S97" i="38"/>
  <c r="S101" i="38"/>
  <c r="S105" i="38"/>
  <c r="S109" i="38"/>
  <c r="S113" i="38"/>
  <c r="S117" i="38"/>
  <c r="S121" i="38"/>
  <c r="S125" i="38"/>
  <c r="S129" i="38"/>
  <c r="S133" i="38"/>
  <c r="S137" i="38"/>
  <c r="S141" i="38"/>
  <c r="S145" i="38"/>
  <c r="S149" i="38"/>
  <c r="S153" i="38"/>
  <c r="S157" i="38"/>
  <c r="S161" i="38"/>
  <c r="S165" i="38"/>
  <c r="S169" i="38"/>
  <c r="S173" i="38"/>
  <c r="S177" i="38"/>
  <c r="S181" i="38"/>
  <c r="S185" i="38"/>
  <c r="S189" i="38"/>
  <c r="S193" i="38"/>
  <c r="S197" i="38"/>
  <c r="S201" i="38"/>
  <c r="S205" i="38"/>
  <c r="S209" i="38"/>
  <c r="S213" i="38"/>
  <c r="S217" i="38"/>
  <c r="S221" i="38"/>
  <c r="S225" i="38"/>
  <c r="S229" i="38"/>
  <c r="S233" i="38"/>
  <c r="S10" i="38"/>
  <c r="S18" i="38"/>
  <c r="S26" i="38"/>
  <c r="S34" i="38"/>
  <c r="S42" i="38"/>
  <c r="S50" i="38"/>
  <c r="S58" i="38"/>
  <c r="S66" i="38"/>
  <c r="S74" i="38"/>
  <c r="S82" i="38"/>
  <c r="S90" i="38"/>
  <c r="S98" i="38"/>
  <c r="S106" i="38"/>
  <c r="S114" i="38"/>
  <c r="S122" i="38"/>
  <c r="S130" i="38"/>
  <c r="S138" i="38"/>
  <c r="S146" i="38"/>
  <c r="S154" i="38"/>
  <c r="S162" i="38"/>
  <c r="S170" i="38"/>
  <c r="S178" i="38"/>
  <c r="S186" i="38"/>
  <c r="S194" i="38"/>
  <c r="S202" i="38"/>
  <c r="S210" i="38"/>
  <c r="S218" i="38"/>
  <c r="S226" i="38"/>
  <c r="S234" i="38"/>
  <c r="S238" i="38"/>
  <c r="S242" i="38"/>
  <c r="S246" i="38"/>
  <c r="S250" i="38"/>
  <c r="S254" i="38"/>
  <c r="S258" i="38"/>
  <c r="S262" i="38"/>
  <c r="S266" i="38"/>
  <c r="S270" i="38"/>
  <c r="S274" i="38"/>
  <c r="S278" i="38"/>
  <c r="S282" i="38"/>
  <c r="S286" i="38"/>
  <c r="S290" i="38"/>
  <c r="S294" i="38"/>
  <c r="S298" i="38"/>
  <c r="S302" i="38"/>
  <c r="S306" i="38"/>
  <c r="S310" i="38"/>
  <c r="S314" i="38"/>
  <c r="S318" i="38"/>
  <c r="S322" i="38"/>
  <c r="S326" i="38"/>
  <c r="S330" i="38"/>
  <c r="S334" i="38"/>
  <c r="S338" i="38"/>
  <c r="S342" i="38"/>
  <c r="S346" i="38"/>
  <c r="S350" i="38"/>
  <c r="S354" i="38"/>
  <c r="S358" i="38"/>
  <c r="S362" i="38"/>
  <c r="S366" i="38"/>
  <c r="S370" i="38"/>
  <c r="S374" i="38"/>
  <c r="S378" i="38"/>
  <c r="S382" i="38"/>
  <c r="S386" i="38"/>
  <c r="S390" i="38"/>
  <c r="S394" i="38"/>
  <c r="S5" i="38"/>
  <c r="S11" i="38"/>
  <c r="S19" i="38"/>
  <c r="S27" i="38"/>
  <c r="S35" i="38"/>
  <c r="S43" i="38"/>
  <c r="S51" i="38"/>
  <c r="S59" i="38"/>
  <c r="S67" i="38"/>
  <c r="S75" i="38"/>
  <c r="S83" i="38"/>
  <c r="S91" i="38"/>
  <c r="S99" i="38"/>
  <c r="S107" i="38"/>
  <c r="S115" i="38"/>
  <c r="S123" i="38"/>
  <c r="S131" i="38"/>
  <c r="S139" i="38"/>
  <c r="S147" i="38"/>
  <c r="S155" i="38"/>
  <c r="S163" i="38"/>
  <c r="S171" i="38"/>
  <c r="S179" i="38"/>
  <c r="S187" i="38"/>
  <c r="S195" i="38"/>
  <c r="S203" i="38"/>
  <c r="S211" i="38"/>
  <c r="S219" i="38"/>
  <c r="S227" i="38"/>
  <c r="S235" i="38"/>
  <c r="S239" i="38"/>
  <c r="S243" i="38"/>
  <c r="S247" i="38"/>
  <c r="S251" i="38"/>
  <c r="S255" i="38"/>
  <c r="S259" i="38"/>
  <c r="S263" i="38"/>
  <c r="S267" i="38"/>
  <c r="S271" i="38"/>
  <c r="S275" i="38"/>
  <c r="S279" i="38"/>
  <c r="S283" i="38"/>
  <c r="S287" i="38"/>
  <c r="S291" i="38"/>
  <c r="S295" i="38"/>
  <c r="S299" i="38"/>
  <c r="S303" i="38"/>
  <c r="S307" i="38"/>
  <c r="S311" i="38"/>
  <c r="S315" i="38"/>
  <c r="S319" i="38"/>
  <c r="S323" i="38"/>
  <c r="S327" i="38"/>
  <c r="S331" i="38"/>
  <c r="S335" i="38"/>
  <c r="S339" i="38"/>
  <c r="S343" i="38"/>
  <c r="S347" i="38"/>
  <c r="S351" i="38"/>
  <c r="S355" i="38"/>
  <c r="S359" i="38"/>
  <c r="S363" i="38"/>
  <c r="S367" i="38"/>
  <c r="S371" i="38"/>
  <c r="S375" i="38"/>
  <c r="S379" i="38"/>
  <c r="S383" i="38"/>
  <c r="S387" i="38"/>
  <c r="S391" i="38"/>
  <c r="S395" i="38"/>
  <c r="S396" i="38"/>
  <c r="S388" i="38"/>
  <c r="S380" i="38"/>
  <c r="S372" i="38"/>
  <c r="S364" i="38"/>
  <c r="S356" i="38"/>
  <c r="S348" i="38"/>
  <c r="S340" i="38"/>
  <c r="S332" i="38"/>
  <c r="S324" i="38"/>
  <c r="S316" i="38"/>
  <c r="S308" i="38"/>
  <c r="S300" i="38"/>
  <c r="S292" i="38"/>
  <c r="S284" i="38"/>
  <c r="S276" i="38"/>
  <c r="S268" i="38"/>
  <c r="S260" i="38"/>
  <c r="S252" i="38"/>
  <c r="S244" i="38"/>
  <c r="S236" i="38"/>
  <c r="S222" i="38"/>
  <c r="S206" i="38"/>
  <c r="S190" i="38"/>
  <c r="S174" i="38"/>
  <c r="S158" i="38"/>
  <c r="S142" i="38"/>
  <c r="S126" i="38"/>
  <c r="S110" i="38"/>
  <c r="S94" i="38"/>
  <c r="S78" i="38"/>
  <c r="S62" i="38"/>
  <c r="S46" i="38"/>
  <c r="S30" i="38"/>
  <c r="S14" i="38"/>
  <c r="Q115" i="53"/>
  <c r="Q111" i="53"/>
  <c r="Q107" i="53"/>
  <c r="Q103" i="53"/>
  <c r="Q99" i="53"/>
  <c r="Q95" i="53"/>
  <c r="Q91" i="53"/>
  <c r="Q87" i="53"/>
  <c r="Q83" i="53"/>
  <c r="Q79" i="53"/>
  <c r="Q75" i="53"/>
  <c r="Q71" i="53"/>
  <c r="Q67" i="53"/>
  <c r="Q63" i="53"/>
  <c r="Q59" i="53"/>
  <c r="Q55" i="53"/>
  <c r="Q51" i="53"/>
  <c r="Q47" i="53"/>
  <c r="Q43" i="53"/>
  <c r="Q39" i="53"/>
  <c r="Q35" i="53"/>
  <c r="Q31" i="53"/>
  <c r="Q27" i="53"/>
  <c r="Q23" i="53"/>
  <c r="Q19" i="53"/>
  <c r="Q15" i="53"/>
  <c r="Q11" i="53"/>
  <c r="Q7" i="53"/>
  <c r="Q114" i="53"/>
  <c r="Q110" i="53"/>
  <c r="Q106" i="53"/>
  <c r="Q102" i="53"/>
  <c r="Q98" i="53"/>
  <c r="Q94" i="53"/>
  <c r="Q90" i="53"/>
  <c r="Q86" i="53"/>
  <c r="Q82" i="53"/>
  <c r="Q78" i="53"/>
  <c r="Q74" i="53"/>
  <c r="Q70" i="53"/>
  <c r="Q66" i="53"/>
  <c r="Q62" i="53"/>
  <c r="Q58" i="53"/>
  <c r="Q54" i="53"/>
  <c r="Q50" i="53"/>
  <c r="Q46" i="53"/>
  <c r="Q42" i="53"/>
  <c r="Q38" i="53"/>
  <c r="Q34" i="53"/>
  <c r="Q30" i="53"/>
  <c r="Q26" i="53"/>
  <c r="Q22" i="53"/>
  <c r="Q18" i="53"/>
  <c r="Q14" i="53"/>
  <c r="Q10" i="53"/>
  <c r="Q37" i="36"/>
  <c r="Q21" i="36"/>
  <c r="Q5" i="36"/>
  <c r="Q36" i="36"/>
  <c r="Q28" i="36"/>
  <c r="Q20" i="36"/>
  <c r="P7" i="53"/>
  <c r="P11" i="53"/>
  <c r="P15" i="53"/>
  <c r="P19" i="53"/>
  <c r="P23" i="53"/>
  <c r="P27" i="53"/>
  <c r="P31" i="53"/>
  <c r="P35" i="53"/>
  <c r="P39" i="53"/>
  <c r="P43" i="53"/>
  <c r="P47" i="53"/>
  <c r="P51" i="53"/>
  <c r="P55" i="53"/>
  <c r="P59" i="53"/>
  <c r="P63" i="53"/>
  <c r="P67" i="53"/>
  <c r="P71" i="53"/>
  <c r="P75" i="53"/>
  <c r="P79" i="53"/>
  <c r="P83" i="53"/>
  <c r="P87" i="53"/>
  <c r="P91" i="53"/>
  <c r="P95" i="53"/>
  <c r="P99" i="53"/>
  <c r="P103" i="53"/>
  <c r="P107" i="53"/>
  <c r="P111" i="53"/>
  <c r="P115" i="53"/>
  <c r="P8" i="53"/>
  <c r="P12" i="53"/>
  <c r="P16" i="53"/>
  <c r="P20" i="53"/>
  <c r="P24" i="53"/>
  <c r="P28" i="53"/>
  <c r="P32" i="53"/>
  <c r="P36" i="53"/>
  <c r="P40" i="53"/>
  <c r="P44" i="53"/>
  <c r="P48" i="53"/>
  <c r="P52" i="53"/>
  <c r="P56" i="53"/>
  <c r="P60" i="53"/>
  <c r="P64" i="53"/>
  <c r="P68" i="53"/>
  <c r="P72" i="53"/>
  <c r="P76" i="53"/>
  <c r="P80" i="53"/>
  <c r="P84" i="53"/>
  <c r="P88" i="53"/>
  <c r="P92" i="53"/>
  <c r="P96" i="53"/>
  <c r="P100" i="53"/>
  <c r="P104" i="53"/>
  <c r="P108" i="53"/>
  <c r="P112" i="53"/>
  <c r="P5" i="53"/>
  <c r="P9" i="53"/>
  <c r="P17" i="53"/>
  <c r="P25" i="53"/>
  <c r="P33" i="53"/>
  <c r="P41" i="53"/>
  <c r="P49" i="53"/>
  <c r="P57" i="53"/>
  <c r="P65" i="53"/>
  <c r="P73" i="53"/>
  <c r="P81" i="53"/>
  <c r="P89" i="53"/>
  <c r="P97" i="53"/>
  <c r="P105" i="53"/>
  <c r="P113" i="53"/>
  <c r="P10" i="53"/>
  <c r="P18" i="53"/>
  <c r="P26" i="53"/>
  <c r="P34" i="53"/>
  <c r="P42" i="53"/>
  <c r="P50" i="53"/>
  <c r="P58" i="53"/>
  <c r="P66" i="53"/>
  <c r="P74" i="53"/>
  <c r="P82" i="53"/>
  <c r="P90" i="53"/>
  <c r="P98" i="53"/>
  <c r="P106" i="53"/>
  <c r="P114" i="53"/>
  <c r="P13" i="53"/>
  <c r="P29" i="53"/>
  <c r="P45" i="53"/>
  <c r="P61" i="53"/>
  <c r="P77" i="53"/>
  <c r="P93" i="53"/>
  <c r="P109" i="53"/>
  <c r="P14" i="53"/>
  <c r="P30" i="53"/>
  <c r="P46" i="53"/>
  <c r="P62" i="53"/>
  <c r="P78" i="53"/>
  <c r="P94" i="53"/>
  <c r="P110" i="53"/>
  <c r="P21" i="53"/>
  <c r="P37" i="53"/>
  <c r="P53" i="53"/>
  <c r="P69" i="53"/>
  <c r="P85" i="53"/>
  <c r="P101" i="53"/>
  <c r="P22" i="53"/>
  <c r="P86" i="53"/>
  <c r="P38" i="53"/>
  <c r="P102" i="53"/>
  <c r="P54" i="53"/>
  <c r="Q4" i="36"/>
  <c r="Q6" i="36"/>
  <c r="Q10" i="36"/>
  <c r="Q14" i="36"/>
  <c r="Q18" i="36"/>
  <c r="Q22" i="36"/>
  <c r="Q26" i="36"/>
  <c r="Q30" i="36"/>
  <c r="Q34" i="36"/>
  <c r="Q38" i="36"/>
  <c r="Q42" i="36"/>
  <c r="Q7" i="36"/>
  <c r="Q11" i="36"/>
  <c r="Q15" i="36"/>
  <c r="Q19" i="36"/>
  <c r="Q23" i="36"/>
  <c r="Q27" i="36"/>
  <c r="Q31" i="36"/>
  <c r="Q35" i="36"/>
  <c r="Q39" i="36"/>
  <c r="Q43" i="36"/>
  <c r="Q29" i="36"/>
  <c r="Q13" i="36"/>
  <c r="Q9" i="36"/>
  <c r="Q41" i="36"/>
  <c r="Q33" i="36"/>
  <c r="Q25" i="36"/>
  <c r="Q17" i="36"/>
  <c r="P5" i="27"/>
  <c r="P9" i="27"/>
  <c r="P13" i="27"/>
  <c r="P17" i="27"/>
  <c r="P21" i="27"/>
  <c r="P25" i="27"/>
  <c r="P29" i="27"/>
  <c r="P33" i="27"/>
  <c r="P37" i="27"/>
  <c r="P41" i="27"/>
  <c r="P45" i="27"/>
  <c r="P49" i="27"/>
  <c r="P53" i="27"/>
  <c r="P57" i="27"/>
  <c r="P61" i="27"/>
  <c r="P65" i="27"/>
  <c r="P69" i="27"/>
  <c r="P73" i="27"/>
  <c r="P77" i="27"/>
  <c r="P81" i="27"/>
  <c r="P85" i="27"/>
  <c r="P89" i="27"/>
  <c r="P93" i="27"/>
  <c r="P97" i="27"/>
  <c r="P101" i="27"/>
  <c r="P105" i="27"/>
  <c r="P109" i="27"/>
  <c r="P113" i="27"/>
  <c r="P117" i="27"/>
  <c r="P121" i="27"/>
  <c r="P125" i="27"/>
  <c r="P129" i="27"/>
  <c r="P133" i="27"/>
  <c r="P137" i="27"/>
  <c r="P141" i="27"/>
  <c r="P145" i="27"/>
  <c r="P149" i="27"/>
  <c r="P153" i="27"/>
  <c r="P157" i="27"/>
  <c r="P6" i="27"/>
  <c r="P10" i="27"/>
  <c r="P14" i="27"/>
  <c r="P18" i="27"/>
  <c r="P22" i="27"/>
  <c r="P26" i="27"/>
  <c r="P30" i="27"/>
  <c r="P34" i="27"/>
  <c r="P38" i="27"/>
  <c r="P42" i="27"/>
  <c r="P46" i="27"/>
  <c r="P50" i="27"/>
  <c r="P54" i="27"/>
  <c r="P58" i="27"/>
  <c r="P62" i="27"/>
  <c r="P66" i="27"/>
  <c r="P70" i="27"/>
  <c r="P74" i="27"/>
  <c r="P78" i="27"/>
  <c r="P82" i="27"/>
  <c r="P86" i="27"/>
  <c r="P90" i="27"/>
  <c r="P94" i="27"/>
  <c r="P98" i="27"/>
  <c r="P102" i="27"/>
  <c r="P106" i="27"/>
  <c r="P110" i="27"/>
  <c r="P114" i="27"/>
  <c r="P118" i="27"/>
  <c r="P122" i="27"/>
  <c r="P126" i="27"/>
  <c r="P130" i="27"/>
  <c r="P134" i="27"/>
  <c r="P138" i="27"/>
  <c r="P142" i="27"/>
  <c r="P146" i="27"/>
  <c r="P150" i="27"/>
  <c r="P154" i="27"/>
  <c r="P346" i="27"/>
  <c r="P342" i="27"/>
  <c r="P338" i="27"/>
  <c r="P334" i="27"/>
  <c r="P330" i="27"/>
  <c r="P326" i="27"/>
  <c r="P322" i="27"/>
  <c r="P318" i="27"/>
  <c r="P314" i="27"/>
  <c r="P310" i="27"/>
  <c r="P306" i="27"/>
  <c r="P302" i="27"/>
  <c r="P298" i="27"/>
  <c r="P294" i="27"/>
  <c r="P290" i="27"/>
  <c r="P286" i="27"/>
  <c r="P282" i="27"/>
  <c r="P278" i="27"/>
  <c r="P274" i="27"/>
  <c r="P270" i="27"/>
  <c r="P266" i="27"/>
  <c r="P262" i="27"/>
  <c r="P258" i="27"/>
  <c r="P254" i="27"/>
  <c r="P250" i="27"/>
  <c r="P246" i="27"/>
  <c r="P242" i="27"/>
  <c r="P238" i="27"/>
  <c r="P234" i="27"/>
  <c r="P230" i="27"/>
  <c r="P226" i="27"/>
  <c r="P222" i="27"/>
  <c r="P218" i="27"/>
  <c r="P214" i="27"/>
  <c r="P210" i="27"/>
  <c r="P206" i="27"/>
  <c r="P202" i="27"/>
  <c r="P198" i="27"/>
  <c r="P194" i="27"/>
  <c r="P190" i="27"/>
  <c r="P186" i="27"/>
  <c r="P182" i="27"/>
  <c r="P178" i="27"/>
  <c r="P174" i="27"/>
  <c r="P170" i="27"/>
  <c r="P166" i="27"/>
  <c r="P162" i="27"/>
  <c r="P158" i="27"/>
  <c r="P151" i="27"/>
  <c r="P143" i="27"/>
  <c r="P135" i="27"/>
  <c r="P127" i="27"/>
  <c r="P119" i="27"/>
  <c r="P111" i="27"/>
  <c r="P103" i="27"/>
  <c r="P95" i="27"/>
  <c r="P87" i="27"/>
  <c r="P79" i="27"/>
  <c r="P71" i="27"/>
  <c r="P63" i="27"/>
  <c r="P55" i="27"/>
  <c r="P47" i="27"/>
  <c r="P39" i="27"/>
  <c r="P31" i="27"/>
  <c r="P23" i="27"/>
  <c r="P15" i="27"/>
  <c r="P7" i="27"/>
  <c r="Q40" i="36"/>
  <c r="Q32" i="36"/>
  <c r="Q24" i="36"/>
  <c r="Q16" i="36"/>
  <c r="Q8" i="36"/>
  <c r="P70" i="53"/>
  <c r="Q102" i="33"/>
  <c r="Q60" i="33"/>
  <c r="Q28" i="33"/>
  <c r="Q12" i="33"/>
  <c r="R9" i="29"/>
  <c r="R13" i="29"/>
  <c r="R17" i="29"/>
  <c r="R21" i="29"/>
  <c r="R25" i="29"/>
  <c r="R29" i="29"/>
  <c r="R33" i="29"/>
  <c r="R37" i="29"/>
  <c r="R41" i="29"/>
  <c r="R45" i="29"/>
  <c r="R49" i="29"/>
  <c r="R53" i="29"/>
  <c r="R57" i="29"/>
  <c r="R61" i="29"/>
  <c r="R65" i="29"/>
  <c r="R6" i="29"/>
  <c r="R10" i="29"/>
  <c r="R14" i="29"/>
  <c r="R18" i="29"/>
  <c r="R22" i="29"/>
  <c r="R26" i="29"/>
  <c r="R30" i="29"/>
  <c r="R34" i="29"/>
  <c r="R38" i="29"/>
  <c r="R42" i="29"/>
  <c r="R46" i="29"/>
  <c r="R50" i="29"/>
  <c r="R54" i="29"/>
  <c r="R58" i="29"/>
  <c r="R62" i="29"/>
  <c r="R66" i="29"/>
  <c r="R351" i="29"/>
  <c r="R347" i="29"/>
  <c r="R343" i="29"/>
  <c r="R339" i="29"/>
  <c r="R335" i="29"/>
  <c r="R331" i="29"/>
  <c r="R327" i="29"/>
  <c r="R323" i="29"/>
  <c r="R319" i="29"/>
  <c r="R315" i="29"/>
  <c r="R311" i="29"/>
  <c r="R307" i="29"/>
  <c r="R303" i="29"/>
  <c r="R299" i="29"/>
  <c r="R295" i="29"/>
  <c r="R291" i="29"/>
  <c r="R287" i="29"/>
  <c r="R283" i="29"/>
  <c r="R279" i="29"/>
  <c r="R275" i="29"/>
  <c r="R271" i="29"/>
  <c r="R267" i="29"/>
  <c r="R263" i="29"/>
  <c r="R259" i="29"/>
  <c r="R255" i="29"/>
  <c r="R251" i="29"/>
  <c r="R247" i="29"/>
  <c r="R243" i="29"/>
  <c r="R239" i="29"/>
  <c r="R235" i="29"/>
  <c r="R231" i="29"/>
  <c r="R227" i="29"/>
  <c r="R223" i="29"/>
  <c r="R219" i="29"/>
  <c r="R215" i="29"/>
  <c r="R211" i="29"/>
  <c r="R207" i="29"/>
  <c r="R203" i="29"/>
  <c r="R199" i="29"/>
  <c r="R195" i="29"/>
  <c r="R191" i="29"/>
  <c r="R187" i="29"/>
  <c r="R183" i="29"/>
  <c r="R179" i="29"/>
  <c r="R175" i="29"/>
  <c r="R171" i="29"/>
  <c r="R167" i="29"/>
  <c r="R163" i="29"/>
  <c r="R159" i="29"/>
  <c r="R155" i="29"/>
  <c r="R151" i="29"/>
  <c r="R147" i="29"/>
  <c r="R143" i="29"/>
  <c r="R139" i="29"/>
  <c r="R135" i="29"/>
  <c r="R131" i="29"/>
  <c r="R127" i="29"/>
  <c r="R123" i="29"/>
  <c r="R119" i="29"/>
  <c r="R115" i="29"/>
  <c r="R111" i="29"/>
  <c r="R107" i="29"/>
  <c r="R103" i="29"/>
  <c r="R99" i="29"/>
  <c r="R95" i="29"/>
  <c r="R91" i="29"/>
  <c r="R87" i="29"/>
  <c r="R83" i="29"/>
  <c r="R79" i="29"/>
  <c r="R75" i="29"/>
  <c r="R71" i="29"/>
  <c r="R67" i="29"/>
  <c r="R59" i="29"/>
  <c r="R51" i="29"/>
  <c r="R43" i="29"/>
  <c r="R35" i="29"/>
  <c r="R27" i="29"/>
  <c r="R19" i="29"/>
  <c r="R11" i="29"/>
  <c r="P6" i="59"/>
  <c r="P10" i="59"/>
  <c r="P9" i="59"/>
  <c r="P14" i="59"/>
  <c r="P18" i="59"/>
  <c r="P22" i="59"/>
  <c r="P26" i="59"/>
  <c r="P30" i="59"/>
  <c r="P34" i="59"/>
  <c r="P38" i="59"/>
  <c r="P42" i="59"/>
  <c r="P46" i="59"/>
  <c r="P50" i="59"/>
  <c r="P54" i="59"/>
  <c r="P58" i="59"/>
  <c r="P62" i="59"/>
  <c r="P66" i="59"/>
  <c r="P70" i="59"/>
  <c r="P74" i="59"/>
  <c r="P78" i="59"/>
  <c r="P82" i="59"/>
  <c r="P86" i="59"/>
  <c r="P90" i="59"/>
  <c r="P94" i="59"/>
  <c r="P98" i="59"/>
  <c r="P102" i="59"/>
  <c r="P106" i="59"/>
  <c r="P110" i="59"/>
  <c r="P114" i="59"/>
  <c r="P118" i="59"/>
  <c r="P122" i="59"/>
  <c r="P126" i="59"/>
  <c r="P130" i="59"/>
  <c r="P134" i="59"/>
  <c r="P138" i="59"/>
  <c r="P142" i="59"/>
  <c r="P146" i="59"/>
  <c r="P150" i="59"/>
  <c r="P154" i="59"/>
  <c r="P158" i="59"/>
  <c r="P162" i="59"/>
  <c r="P166" i="59"/>
  <c r="P170" i="59"/>
  <c r="P174" i="59"/>
  <c r="P178" i="59"/>
  <c r="P182" i="59"/>
  <c r="P186" i="59"/>
  <c r="P190" i="59"/>
  <c r="P194" i="59"/>
  <c r="P198" i="59"/>
  <c r="P202" i="59"/>
  <c r="P206" i="59"/>
  <c r="P210" i="59"/>
  <c r="P214" i="59"/>
  <c r="P218" i="59"/>
  <c r="P222" i="59"/>
  <c r="P226" i="59"/>
  <c r="P230" i="59"/>
  <c r="P234" i="59"/>
  <c r="P238" i="59"/>
  <c r="P242" i="59"/>
  <c r="P246" i="59"/>
  <c r="P250" i="59"/>
  <c r="P254" i="59"/>
  <c r="P258" i="59"/>
  <c r="P262" i="59"/>
  <c r="P266" i="59"/>
  <c r="P270" i="59"/>
  <c r="P274" i="59"/>
  <c r="P278" i="59"/>
  <c r="P11" i="59"/>
  <c r="P15" i="59"/>
  <c r="P19" i="59"/>
  <c r="P23" i="59"/>
  <c r="P27" i="59"/>
  <c r="P31" i="59"/>
  <c r="P35" i="59"/>
  <c r="P39" i="59"/>
  <c r="P43" i="59"/>
  <c r="P47" i="59"/>
  <c r="P51" i="59"/>
  <c r="P55" i="59"/>
  <c r="P59" i="59"/>
  <c r="P63" i="59"/>
  <c r="P67" i="59"/>
  <c r="P71" i="59"/>
  <c r="P75" i="59"/>
  <c r="P79" i="59"/>
  <c r="P83" i="59"/>
  <c r="P87" i="59"/>
  <c r="P91" i="59"/>
  <c r="P95" i="59"/>
  <c r="P99" i="59"/>
  <c r="P103" i="59"/>
  <c r="P107" i="59"/>
  <c r="P111" i="59"/>
  <c r="P115" i="59"/>
  <c r="P119" i="59"/>
  <c r="P123" i="59"/>
  <c r="P127" i="59"/>
  <c r="P131" i="59"/>
  <c r="P135" i="59"/>
  <c r="P139" i="59"/>
  <c r="P143" i="59"/>
  <c r="P147" i="59"/>
  <c r="P151" i="59"/>
  <c r="P155" i="59"/>
  <c r="P159" i="59"/>
  <c r="P163" i="59"/>
  <c r="P167" i="59"/>
  <c r="P171" i="59"/>
  <c r="P175" i="59"/>
  <c r="P179" i="59"/>
  <c r="P183" i="59"/>
  <c r="P187" i="59"/>
  <c r="P191" i="59"/>
  <c r="P195" i="59"/>
  <c r="P199" i="59"/>
  <c r="P203" i="59"/>
  <c r="P207" i="59"/>
  <c r="P211" i="59"/>
  <c r="P215" i="59"/>
  <c r="P219" i="59"/>
  <c r="P223" i="59"/>
  <c r="P227" i="59"/>
  <c r="P231" i="59"/>
  <c r="P235" i="59"/>
  <c r="P239" i="59"/>
  <c r="P243" i="59"/>
  <c r="P247" i="59"/>
  <c r="P251" i="59"/>
  <c r="P255" i="59"/>
  <c r="P259" i="59"/>
  <c r="P263" i="59"/>
  <c r="P267" i="59"/>
  <c r="P271" i="59"/>
  <c r="P275" i="59"/>
  <c r="P5" i="59"/>
  <c r="P7" i="59"/>
  <c r="P12" i="59"/>
  <c r="P16" i="59"/>
  <c r="P20" i="59"/>
  <c r="P24" i="59"/>
  <c r="P28" i="59"/>
  <c r="P32" i="59"/>
  <c r="P36" i="59"/>
  <c r="P40" i="59"/>
  <c r="P44" i="59"/>
  <c r="P48" i="59"/>
  <c r="P52" i="59"/>
  <c r="P56" i="59"/>
  <c r="P60" i="59"/>
  <c r="P64" i="59"/>
  <c r="P68" i="59"/>
  <c r="P72" i="59"/>
  <c r="P76" i="59"/>
  <c r="P80" i="59"/>
  <c r="P84" i="59"/>
  <c r="P88" i="59"/>
  <c r="P92" i="59"/>
  <c r="P96" i="59"/>
  <c r="P100" i="59"/>
  <c r="P104" i="59"/>
  <c r="P108" i="59"/>
  <c r="P112" i="59"/>
  <c r="P116" i="59"/>
  <c r="P120" i="59"/>
  <c r="P124" i="59"/>
  <c r="P128" i="59"/>
  <c r="P132" i="59"/>
  <c r="P136" i="59"/>
  <c r="P140" i="59"/>
  <c r="P144" i="59"/>
  <c r="P148" i="59"/>
  <c r="P152" i="59"/>
  <c r="P156" i="59"/>
  <c r="P160" i="59"/>
  <c r="P164" i="59"/>
  <c r="P273" i="59"/>
  <c r="P265" i="59"/>
  <c r="P257" i="59"/>
  <c r="P249" i="59"/>
  <c r="P241" i="59"/>
  <c r="P233" i="59"/>
  <c r="P225" i="59"/>
  <c r="P217" i="59"/>
  <c r="P209" i="59"/>
  <c r="P201" i="59"/>
  <c r="P193" i="59"/>
  <c r="P185" i="59"/>
  <c r="P177" i="59"/>
  <c r="P169" i="59"/>
  <c r="P157" i="59"/>
  <c r="P141" i="59"/>
  <c r="P125" i="59"/>
  <c r="P109" i="59"/>
  <c r="P93" i="59"/>
  <c r="P77" i="59"/>
  <c r="P61" i="59"/>
  <c r="P45" i="59"/>
  <c r="P29" i="59"/>
  <c r="P13" i="59"/>
  <c r="R9" i="38"/>
  <c r="R13" i="38"/>
  <c r="R17" i="38"/>
  <c r="R21" i="38"/>
  <c r="R25" i="38"/>
  <c r="R29" i="38"/>
  <c r="R33" i="38"/>
  <c r="R37" i="38"/>
  <c r="R41" i="38"/>
  <c r="R45" i="38"/>
  <c r="R49" i="38"/>
  <c r="R53" i="38"/>
  <c r="R57" i="38"/>
  <c r="R61" i="38"/>
  <c r="R65" i="38"/>
  <c r="R69" i="38"/>
  <c r="R73" i="38"/>
  <c r="R77" i="38"/>
  <c r="R81" i="38"/>
  <c r="R85" i="38"/>
  <c r="R89" i="38"/>
  <c r="R93" i="38"/>
  <c r="R97" i="38"/>
  <c r="R101" i="38"/>
  <c r="R105" i="38"/>
  <c r="R109" i="38"/>
  <c r="R113" i="38"/>
  <c r="R117" i="38"/>
  <c r="R121" i="38"/>
  <c r="R125" i="38"/>
  <c r="R129" i="38"/>
  <c r="R133" i="38"/>
  <c r="R137" i="38"/>
  <c r="R141" i="38"/>
  <c r="R145" i="38"/>
  <c r="R149" i="38"/>
  <c r="R153" i="38"/>
  <c r="R157" i="38"/>
  <c r="R161" i="38"/>
  <c r="R165" i="38"/>
  <c r="R169" i="38"/>
  <c r="R173" i="38"/>
  <c r="R177" i="38"/>
  <c r="R181" i="38"/>
  <c r="R185" i="38"/>
  <c r="R189" i="38"/>
  <c r="R193" i="38"/>
  <c r="R197" i="38"/>
  <c r="R201" i="38"/>
  <c r="R205" i="38"/>
  <c r="R209" i="38"/>
  <c r="R213" i="38"/>
  <c r="R217" i="38"/>
  <c r="R221" i="38"/>
  <c r="R225" i="38"/>
  <c r="R229" i="38"/>
  <c r="R233" i="38"/>
  <c r="R6" i="38"/>
  <c r="R10" i="38"/>
  <c r="R14" i="38"/>
  <c r="R18" i="38"/>
  <c r="R22" i="38"/>
  <c r="R26" i="38"/>
  <c r="R30" i="38"/>
  <c r="R34" i="38"/>
  <c r="R38" i="38"/>
  <c r="R42" i="38"/>
  <c r="R46" i="38"/>
  <c r="R50" i="38"/>
  <c r="R54" i="38"/>
  <c r="R58" i="38"/>
  <c r="R62" i="38"/>
  <c r="R66" i="38"/>
  <c r="R70" i="38"/>
  <c r="R74" i="38"/>
  <c r="R78" i="38"/>
  <c r="R82" i="38"/>
  <c r="R86" i="38"/>
  <c r="R90" i="38"/>
  <c r="R94" i="38"/>
  <c r="R98" i="38"/>
  <c r="R102" i="38"/>
  <c r="R106" i="38"/>
  <c r="R110" i="38"/>
  <c r="R114" i="38"/>
  <c r="R118" i="38"/>
  <c r="R122" i="38"/>
  <c r="R126" i="38"/>
  <c r="R130" i="38"/>
  <c r="R134" i="38"/>
  <c r="R138" i="38"/>
  <c r="R142" i="38"/>
  <c r="R146" i="38"/>
  <c r="R150" i="38"/>
  <c r="R154" i="38"/>
  <c r="R158" i="38"/>
  <c r="R162" i="38"/>
  <c r="R166" i="38"/>
  <c r="R170" i="38"/>
  <c r="R174" i="38"/>
  <c r="R178" i="38"/>
  <c r="R182" i="38"/>
  <c r="R186" i="38"/>
  <c r="R190" i="38"/>
  <c r="R194" i="38"/>
  <c r="R198" i="38"/>
  <c r="R202" i="38"/>
  <c r="R206" i="38"/>
  <c r="R210" i="38"/>
  <c r="R214" i="38"/>
  <c r="R218" i="38"/>
  <c r="R222" i="38"/>
  <c r="R226" i="38"/>
  <c r="R230" i="38"/>
  <c r="R12" i="38"/>
  <c r="R20" i="38"/>
  <c r="R28" i="38"/>
  <c r="R36" i="38"/>
  <c r="R44" i="38"/>
  <c r="R52" i="38"/>
  <c r="R60" i="38"/>
  <c r="R68" i="38"/>
  <c r="R76" i="38"/>
  <c r="R84" i="38"/>
  <c r="R92" i="38"/>
  <c r="R100" i="38"/>
  <c r="R108" i="38"/>
  <c r="R116" i="38"/>
  <c r="R124" i="38"/>
  <c r="R132" i="38"/>
  <c r="R140" i="38"/>
  <c r="R148" i="38"/>
  <c r="R156" i="38"/>
  <c r="R164" i="38"/>
  <c r="R172" i="38"/>
  <c r="R180" i="38"/>
  <c r="R188" i="38"/>
  <c r="R196" i="38"/>
  <c r="R204" i="38"/>
  <c r="R212" i="38"/>
  <c r="R220" i="38"/>
  <c r="R228" i="38"/>
  <c r="R235" i="38"/>
  <c r="R239" i="38"/>
  <c r="R243" i="38"/>
  <c r="R247" i="38"/>
  <c r="R251" i="38"/>
  <c r="R255" i="38"/>
  <c r="R259" i="38"/>
  <c r="R263" i="38"/>
  <c r="R267" i="38"/>
  <c r="R271" i="38"/>
  <c r="R275" i="38"/>
  <c r="R279" i="38"/>
  <c r="R283" i="38"/>
  <c r="R287" i="38"/>
  <c r="R291" i="38"/>
  <c r="R295" i="38"/>
  <c r="R299" i="38"/>
  <c r="R303" i="38"/>
  <c r="R307" i="38"/>
  <c r="R311" i="38"/>
  <c r="R315" i="38"/>
  <c r="R319" i="38"/>
  <c r="R323" i="38"/>
  <c r="R327" i="38"/>
  <c r="R331" i="38"/>
  <c r="R335" i="38"/>
  <c r="R339" i="38"/>
  <c r="R343" i="38"/>
  <c r="R347" i="38"/>
  <c r="R351" i="38"/>
  <c r="R355" i="38"/>
  <c r="R359" i="38"/>
  <c r="R363" i="38"/>
  <c r="R367" i="38"/>
  <c r="R371" i="38"/>
  <c r="R375" i="38"/>
  <c r="R379" i="38"/>
  <c r="R383" i="38"/>
  <c r="R387" i="38"/>
  <c r="R391" i="38"/>
  <c r="R395" i="38"/>
  <c r="R7" i="38"/>
  <c r="R15" i="38"/>
  <c r="R23" i="38"/>
  <c r="R31" i="38"/>
  <c r="R39" i="38"/>
  <c r="R47" i="38"/>
  <c r="R55" i="38"/>
  <c r="R63" i="38"/>
  <c r="R71" i="38"/>
  <c r="R79" i="38"/>
  <c r="R87" i="38"/>
  <c r="R95" i="38"/>
  <c r="R103" i="38"/>
  <c r="R111" i="38"/>
  <c r="R119" i="38"/>
  <c r="R127" i="38"/>
  <c r="R135" i="38"/>
  <c r="R143" i="38"/>
  <c r="R151" i="38"/>
  <c r="R159" i="38"/>
  <c r="R167" i="38"/>
  <c r="R175" i="38"/>
  <c r="R183" i="38"/>
  <c r="R191" i="38"/>
  <c r="R199" i="38"/>
  <c r="R207" i="38"/>
  <c r="R215" i="38"/>
  <c r="R223" i="38"/>
  <c r="R231" i="38"/>
  <c r="R236" i="38"/>
  <c r="R240" i="38"/>
  <c r="R244" i="38"/>
  <c r="R248" i="38"/>
  <c r="R252" i="38"/>
  <c r="R256" i="38"/>
  <c r="R260" i="38"/>
  <c r="R264" i="38"/>
  <c r="R268" i="38"/>
  <c r="R272" i="38"/>
  <c r="R276" i="38"/>
  <c r="R280" i="38"/>
  <c r="R284" i="38"/>
  <c r="R288" i="38"/>
  <c r="R292" i="38"/>
  <c r="R296" i="38"/>
  <c r="R300" i="38"/>
  <c r="R304" i="38"/>
  <c r="R308" i="38"/>
  <c r="R312" i="38"/>
  <c r="R316" i="38"/>
  <c r="R320" i="38"/>
  <c r="R324" i="38"/>
  <c r="R328" i="38"/>
  <c r="R19" i="38"/>
  <c r="R35" i="38"/>
  <c r="R51" i="38"/>
  <c r="R67" i="38"/>
  <c r="R83" i="38"/>
  <c r="R99" i="38"/>
  <c r="R115" i="38"/>
  <c r="R131" i="38"/>
  <c r="R147" i="38"/>
  <c r="R163" i="38"/>
  <c r="R179" i="38"/>
  <c r="R195" i="38"/>
  <c r="R211" i="38"/>
  <c r="R227" i="38"/>
  <c r="R238" i="38"/>
  <c r="R246" i="38"/>
  <c r="R254" i="38"/>
  <c r="R262" i="38"/>
  <c r="R270" i="38"/>
  <c r="R278" i="38"/>
  <c r="R286" i="38"/>
  <c r="R294" i="38"/>
  <c r="R302" i="38"/>
  <c r="R310" i="38"/>
  <c r="R318" i="38"/>
  <c r="R326" i="38"/>
  <c r="R333" i="38"/>
  <c r="R338" i="38"/>
  <c r="R344" i="38"/>
  <c r="R349" i="38"/>
  <c r="R354" i="38"/>
  <c r="R360" i="38"/>
  <c r="R365" i="38"/>
  <c r="R370" i="38"/>
  <c r="R376" i="38"/>
  <c r="R381" i="38"/>
  <c r="R386" i="38"/>
  <c r="R392" i="38"/>
  <c r="R397" i="38"/>
  <c r="R8" i="38"/>
  <c r="R24" i="38"/>
  <c r="R40" i="38"/>
  <c r="R56" i="38"/>
  <c r="R72" i="38"/>
  <c r="R88" i="38"/>
  <c r="R104" i="38"/>
  <c r="R120" i="38"/>
  <c r="R136" i="38"/>
  <c r="R152" i="38"/>
  <c r="R168" i="38"/>
  <c r="R184" i="38"/>
  <c r="R200" i="38"/>
  <c r="R216" i="38"/>
  <c r="R232" i="38"/>
  <c r="R241" i="38"/>
  <c r="R249" i="38"/>
  <c r="R257" i="38"/>
  <c r="R265" i="38"/>
  <c r="R273" i="38"/>
  <c r="R281" i="38"/>
  <c r="R289" i="38"/>
  <c r="R297" i="38"/>
  <c r="R305" i="38"/>
  <c r="R313" i="38"/>
  <c r="R321" i="38"/>
  <c r="R329" i="38"/>
  <c r="R334" i="38"/>
  <c r="R340" i="38"/>
  <c r="R345" i="38"/>
  <c r="R350" i="38"/>
  <c r="R356" i="38"/>
  <c r="R361" i="38"/>
  <c r="R366" i="38"/>
  <c r="R372" i="38"/>
  <c r="R377" i="38"/>
  <c r="R382" i="38"/>
  <c r="R388" i="38"/>
  <c r="R393" i="38"/>
  <c r="R5" i="38"/>
  <c r="R11" i="38"/>
  <c r="R27" i="38"/>
  <c r="R43" i="38"/>
  <c r="R59" i="38"/>
  <c r="R75" i="38"/>
  <c r="R91" i="38"/>
  <c r="R107" i="38"/>
  <c r="R123" i="38"/>
  <c r="R139" i="38"/>
  <c r="R155" i="38"/>
  <c r="R171" i="38"/>
  <c r="R187" i="38"/>
  <c r="R203" i="38"/>
  <c r="R219" i="38"/>
  <c r="R234" i="38"/>
  <c r="R242" i="38"/>
  <c r="R250" i="38"/>
  <c r="R258" i="38"/>
  <c r="R266" i="38"/>
  <c r="R274" i="38"/>
  <c r="R282" i="38"/>
  <c r="R290" i="38"/>
  <c r="R298" i="38"/>
  <c r="R306" i="38"/>
  <c r="R314" i="38"/>
  <c r="R322" i="38"/>
  <c r="R330" i="38"/>
  <c r="R336" i="38"/>
  <c r="R341" i="38"/>
  <c r="R346" i="38"/>
  <c r="R352" i="38"/>
  <c r="R357" i="38"/>
  <c r="R362" i="38"/>
  <c r="R368" i="38"/>
  <c r="R373" i="38"/>
  <c r="R378" i="38"/>
  <c r="R384" i="38"/>
  <c r="R389" i="38"/>
  <c r="R394" i="38"/>
  <c r="R385" i="38"/>
  <c r="R364" i="38"/>
  <c r="R342" i="38"/>
  <c r="R317" i="38"/>
  <c r="R285" i="38"/>
  <c r="R253" i="38"/>
  <c r="R208" i="38"/>
  <c r="R144" i="38"/>
  <c r="R80" i="38"/>
  <c r="R16" i="38"/>
  <c r="Q97" i="33"/>
  <c r="Q55" i="33"/>
  <c r="Q39" i="33"/>
  <c r="Q23" i="33"/>
  <c r="R350" i="29"/>
  <c r="R346" i="29"/>
  <c r="R342" i="29"/>
  <c r="R338" i="29"/>
  <c r="R334" i="29"/>
  <c r="R330" i="29"/>
  <c r="R326" i="29"/>
  <c r="R322" i="29"/>
  <c r="R318" i="29"/>
  <c r="R314" i="29"/>
  <c r="R310" i="29"/>
  <c r="R306" i="29"/>
  <c r="R302" i="29"/>
  <c r="R298" i="29"/>
  <c r="R294" i="29"/>
  <c r="R290" i="29"/>
  <c r="R286" i="29"/>
  <c r="R282" i="29"/>
  <c r="R278" i="29"/>
  <c r="R274" i="29"/>
  <c r="R270" i="29"/>
  <c r="R266" i="29"/>
  <c r="R262" i="29"/>
  <c r="R258" i="29"/>
  <c r="R254" i="29"/>
  <c r="R250" i="29"/>
  <c r="R246" i="29"/>
  <c r="R242" i="29"/>
  <c r="R238" i="29"/>
  <c r="R234" i="29"/>
  <c r="R230" i="29"/>
  <c r="R226" i="29"/>
  <c r="R222" i="29"/>
  <c r="R218" i="29"/>
  <c r="R214" i="29"/>
  <c r="R210" i="29"/>
  <c r="R206" i="29"/>
  <c r="R202" i="29"/>
  <c r="R198" i="29"/>
  <c r="R194" i="29"/>
  <c r="R190" i="29"/>
  <c r="R186" i="29"/>
  <c r="R182" i="29"/>
  <c r="R178" i="29"/>
  <c r="R174" i="29"/>
  <c r="R170" i="29"/>
  <c r="R166" i="29"/>
  <c r="R162" i="29"/>
  <c r="R158" i="29"/>
  <c r="R154" i="29"/>
  <c r="R150" i="29"/>
  <c r="R146" i="29"/>
  <c r="R142" i="29"/>
  <c r="R138" i="29"/>
  <c r="R134" i="29"/>
  <c r="R130" i="29"/>
  <c r="R126" i="29"/>
  <c r="R122" i="29"/>
  <c r="R118" i="29"/>
  <c r="R114" i="29"/>
  <c r="R110" i="29"/>
  <c r="R106" i="29"/>
  <c r="R102" i="29"/>
  <c r="R98" i="29"/>
  <c r="R94" i="29"/>
  <c r="R90" i="29"/>
  <c r="R86" i="29"/>
  <c r="R82" i="29"/>
  <c r="R78" i="29"/>
  <c r="R74" i="29"/>
  <c r="R70" i="29"/>
  <c r="R64" i="29"/>
  <c r="R56" i="29"/>
  <c r="R48" i="29"/>
  <c r="R40" i="29"/>
  <c r="R32" i="29"/>
  <c r="R24" i="29"/>
  <c r="R16" i="29"/>
  <c r="R8" i="29"/>
  <c r="R192" i="38"/>
  <c r="R128" i="38"/>
  <c r="R64" i="38"/>
  <c r="R95" i="61"/>
  <c r="R91" i="61"/>
  <c r="R87" i="61"/>
  <c r="R83" i="61"/>
  <c r="R79" i="61"/>
  <c r="R75" i="61"/>
  <c r="R71" i="61"/>
  <c r="R67" i="61"/>
  <c r="R63" i="61"/>
  <c r="R57" i="61"/>
  <c r="R53" i="61"/>
  <c r="R49" i="61"/>
  <c r="R45" i="61"/>
  <c r="R41" i="61"/>
  <c r="R37" i="61"/>
  <c r="R33" i="61"/>
  <c r="R29" i="61"/>
  <c r="R25" i="61"/>
  <c r="R21" i="61"/>
  <c r="R17" i="61"/>
  <c r="R13" i="61"/>
  <c r="R9" i="61"/>
  <c r="R94" i="61"/>
  <c r="R90" i="61"/>
  <c r="R86" i="61"/>
  <c r="R82" i="61"/>
  <c r="R78" i="61"/>
  <c r="R74" i="61"/>
  <c r="R70" i="61"/>
  <c r="R66" i="61"/>
  <c r="R62" i="61"/>
  <c r="R56" i="61"/>
  <c r="R52" i="61"/>
  <c r="R48" i="61"/>
  <c r="R44" i="61"/>
  <c r="R40" i="61"/>
  <c r="R36" i="61"/>
  <c r="R32" i="61"/>
  <c r="R28" i="61"/>
  <c r="R24" i="61"/>
  <c r="R20" i="61"/>
  <c r="R16" i="61"/>
  <c r="R12" i="61"/>
  <c r="R8" i="61"/>
  <c r="T192" i="26"/>
  <c r="T190" i="26"/>
  <c r="T193" i="26"/>
  <c r="T191" i="26"/>
  <c r="T194" i="26"/>
  <c r="U193" i="26"/>
  <c r="U191" i="26"/>
  <c r="U194" i="26"/>
  <c r="U192" i="26"/>
  <c r="U190" i="26"/>
  <c r="T48" i="26"/>
  <c r="T49" i="26"/>
  <c r="T50" i="26"/>
  <c r="U49" i="26"/>
  <c r="U50" i="26"/>
  <c r="U48" i="26"/>
  <c r="U126" i="39"/>
  <c r="U134" i="39"/>
  <c r="U129" i="39"/>
  <c r="U124" i="39"/>
  <c r="U132" i="39"/>
  <c r="U127" i="39"/>
  <c r="U135" i="39"/>
  <c r="U122" i="39"/>
  <c r="U130" i="39"/>
  <c r="U125" i="39"/>
  <c r="U133" i="39"/>
  <c r="U128" i="39"/>
  <c r="U123" i="39"/>
  <c r="U131" i="39"/>
  <c r="V122" i="39"/>
  <c r="V130" i="39"/>
  <c r="V125" i="39"/>
  <c r="V133" i="39"/>
  <c r="V128" i="39"/>
  <c r="V123" i="39"/>
  <c r="V131" i="39"/>
  <c r="V126" i="39"/>
  <c r="V134" i="39"/>
  <c r="V129" i="39"/>
  <c r="V124" i="39"/>
  <c r="V132" i="39"/>
  <c r="V127" i="39"/>
  <c r="V135" i="39"/>
  <c r="U98" i="39"/>
  <c r="U97" i="39"/>
  <c r="U105" i="39"/>
  <c r="U100" i="39"/>
  <c r="U95" i="39"/>
  <c r="U103" i="39"/>
  <c r="U96" i="39"/>
  <c r="U94" i="39"/>
  <c r="U104" i="39"/>
  <c r="U99" i="39"/>
  <c r="U102" i="39"/>
  <c r="U101" i="39"/>
  <c r="V96" i="39"/>
  <c r="V104" i="39"/>
  <c r="V99" i="39"/>
  <c r="V94" i="39"/>
  <c r="V102" i="39"/>
  <c r="V101" i="39"/>
  <c r="V100" i="39"/>
  <c r="V95" i="39"/>
  <c r="V103" i="39"/>
  <c r="V98" i="39"/>
  <c r="V97" i="39"/>
  <c r="V105" i="39"/>
  <c r="Q83" i="33"/>
  <c r="Q87" i="33"/>
  <c r="Q101" i="33"/>
  <c r="Q93" i="33"/>
  <c r="Q59" i="33"/>
  <c r="Q51" i="33"/>
  <c r="Q35" i="33"/>
  <c r="Q27" i="33"/>
  <c r="Q19" i="33"/>
  <c r="Q11" i="33"/>
  <c r="R83" i="33"/>
  <c r="R87" i="33"/>
  <c r="Q98" i="33"/>
  <c r="Q80" i="33"/>
  <c r="Q64" i="33"/>
  <c r="Q56" i="33"/>
  <c r="Q48" i="33"/>
  <c r="Q40" i="33"/>
  <c r="Q32" i="33"/>
  <c r="Q24" i="33"/>
  <c r="Q16" i="33"/>
  <c r="Q8" i="33"/>
  <c r="V62" i="39"/>
  <c r="V63" i="39"/>
  <c r="U62" i="39"/>
  <c r="U63" i="39"/>
  <c r="Z19" i="42"/>
  <c r="Z51" i="42"/>
  <c r="Z52" i="42"/>
  <c r="Y52" i="42"/>
  <c r="Y51" i="42"/>
  <c r="T35" i="26"/>
  <c r="T86" i="26"/>
  <c r="T92" i="26"/>
  <c r="T89" i="26"/>
  <c r="T91" i="26"/>
  <c r="T94" i="26"/>
  <c r="T88" i="26"/>
  <c r="T90" i="26"/>
  <c r="T93" i="26"/>
  <c r="T87" i="26"/>
  <c r="T95" i="26"/>
  <c r="U34" i="26"/>
  <c r="U86" i="26"/>
  <c r="U88" i="26"/>
  <c r="U92" i="26"/>
  <c r="U89" i="26"/>
  <c r="U94" i="26"/>
  <c r="U90" i="26"/>
  <c r="U87" i="26"/>
  <c r="U95" i="26"/>
  <c r="U91" i="26"/>
  <c r="U93" i="26"/>
  <c r="U11" i="60"/>
  <c r="U14" i="60"/>
  <c r="U16" i="60"/>
  <c r="U12" i="60"/>
  <c r="U15" i="60"/>
  <c r="U13" i="60"/>
  <c r="U10" i="60"/>
  <c r="T15" i="60"/>
  <c r="T13" i="60"/>
  <c r="T10" i="60"/>
  <c r="T12" i="60"/>
  <c r="T16" i="60"/>
  <c r="T11" i="60"/>
  <c r="T14" i="60"/>
  <c r="U52" i="60"/>
  <c r="U63" i="60"/>
  <c r="U64" i="60"/>
  <c r="U62" i="60"/>
  <c r="T52" i="60"/>
  <c r="T62" i="60"/>
  <c r="T63" i="60"/>
  <c r="T64" i="60"/>
  <c r="R51" i="63"/>
  <c r="R50" i="63"/>
  <c r="R52" i="63"/>
  <c r="S52" i="63"/>
  <c r="S50" i="63"/>
  <c r="S51" i="63"/>
  <c r="Y19" i="42"/>
  <c r="X267" i="23"/>
  <c r="W267" i="23"/>
  <c r="R99" i="33"/>
  <c r="R57" i="33"/>
  <c r="R33" i="33"/>
  <c r="R25" i="33"/>
  <c r="R21" i="33"/>
  <c r="R9" i="33"/>
  <c r="R104" i="33"/>
  <c r="R96" i="33"/>
  <c r="R92" i="33"/>
  <c r="R78" i="33"/>
  <c r="R62" i="33"/>
  <c r="R54" i="33"/>
  <c r="R38" i="33"/>
  <c r="R30" i="33"/>
  <c r="R22" i="33"/>
  <c r="R14" i="33"/>
  <c r="R6" i="33"/>
  <c r="R91" i="33"/>
  <c r="R77" i="33"/>
  <c r="R61" i="33"/>
  <c r="R49" i="33"/>
  <c r="R37" i="33"/>
  <c r="R17" i="33"/>
  <c r="Q104" i="33"/>
  <c r="Q100" i="33"/>
  <c r="Q96" i="33"/>
  <c r="Q92" i="33"/>
  <c r="Q82" i="33"/>
  <c r="Q78" i="33"/>
  <c r="Q74" i="33"/>
  <c r="Q62" i="33"/>
  <c r="Q58" i="33"/>
  <c r="Q54" i="33"/>
  <c r="Q50" i="33"/>
  <c r="Q38" i="33"/>
  <c r="Q34" i="33"/>
  <c r="Q30" i="33"/>
  <c r="Q26" i="33"/>
  <c r="Q22" i="33"/>
  <c r="Q18" i="33"/>
  <c r="Q14" i="33"/>
  <c r="Q10" i="33"/>
  <c r="Q6" i="33"/>
  <c r="R102" i="33"/>
  <c r="R98" i="33"/>
  <c r="R94" i="33"/>
  <c r="R80" i="33"/>
  <c r="R64" i="33"/>
  <c r="R60" i="33"/>
  <c r="R56" i="33"/>
  <c r="R52" i="33"/>
  <c r="R48" i="33"/>
  <c r="R40" i="33"/>
  <c r="R36" i="33"/>
  <c r="R32" i="33"/>
  <c r="R28" i="33"/>
  <c r="R24" i="33"/>
  <c r="R20" i="33"/>
  <c r="R16" i="33"/>
  <c r="R12" i="33"/>
  <c r="R8" i="33"/>
  <c r="R100" i="33"/>
  <c r="R82" i="33"/>
  <c r="R74" i="33"/>
  <c r="R58" i="33"/>
  <c r="R50" i="33"/>
  <c r="R34" i="33"/>
  <c r="R26" i="33"/>
  <c r="R18" i="33"/>
  <c r="R10" i="33"/>
  <c r="R103" i="33"/>
  <c r="R95" i="33"/>
  <c r="R81" i="33"/>
  <c r="R73" i="33"/>
  <c r="R53" i="33"/>
  <c r="R41" i="33"/>
  <c r="R29" i="33"/>
  <c r="R13" i="33"/>
  <c r="Q103" i="33"/>
  <c r="Q99" i="33"/>
  <c r="Q95" i="33"/>
  <c r="Q91" i="33"/>
  <c r="Q81" i="33"/>
  <c r="Q77" i="33"/>
  <c r="Q73" i="33"/>
  <c r="Q61" i="33"/>
  <c r="Q57" i="33"/>
  <c r="Q53" i="33"/>
  <c r="Q49" i="33"/>
  <c r="Q41" i="33"/>
  <c r="Q37" i="33"/>
  <c r="Q33" i="33"/>
  <c r="Q29" i="33"/>
  <c r="Q25" i="33"/>
  <c r="Q21" i="33"/>
  <c r="Q17" i="33"/>
  <c r="Q13" i="33"/>
  <c r="Q9" i="33"/>
  <c r="R5" i="33"/>
  <c r="R101" i="33"/>
  <c r="R97" i="33"/>
  <c r="R93" i="33"/>
  <c r="R79" i="33"/>
  <c r="R59" i="33"/>
  <c r="R55" i="33"/>
  <c r="R51" i="33"/>
  <c r="R39" i="33"/>
  <c r="R35" i="33"/>
  <c r="R31" i="33"/>
  <c r="R27" i="33"/>
  <c r="R23" i="33"/>
  <c r="R19" i="33"/>
  <c r="R15" i="33"/>
  <c r="R11" i="33"/>
  <c r="R7" i="33"/>
  <c r="V180" i="39"/>
  <c r="V120" i="39"/>
  <c r="V119" i="39"/>
  <c r="V118" i="39"/>
  <c r="V117" i="39"/>
  <c r="V115" i="39"/>
  <c r="V114" i="39"/>
  <c r="V116" i="39"/>
  <c r="V121" i="39"/>
  <c r="U121" i="39"/>
  <c r="U117" i="39"/>
  <c r="U120" i="39"/>
  <c r="U119" i="39"/>
  <c r="U114" i="39"/>
  <c r="U118" i="39"/>
  <c r="U115" i="39"/>
  <c r="U116" i="39"/>
  <c r="U180" i="39"/>
  <c r="V182" i="39"/>
  <c r="U182" i="39"/>
  <c r="Z175" i="42"/>
  <c r="Z173" i="42"/>
  <c r="Z176" i="42"/>
  <c r="Z174" i="42"/>
  <c r="Z172" i="42"/>
  <c r="Y174" i="42"/>
  <c r="Y172" i="42"/>
  <c r="Y175" i="42"/>
  <c r="Y173" i="42"/>
  <c r="Y176" i="42"/>
  <c r="T27" i="26"/>
  <c r="U27" i="26"/>
  <c r="U35" i="26"/>
  <c r="T34" i="26"/>
  <c r="U179" i="26"/>
  <c r="T179" i="26"/>
  <c r="Y10" i="26"/>
  <c r="U1" i="27"/>
  <c r="O4" i="27" s="1"/>
  <c r="U2" i="53"/>
  <c r="O24" i="53" s="1"/>
  <c r="Q136" i="38"/>
  <c r="Q179" i="38"/>
  <c r="Q220" i="38"/>
  <c r="Q243" i="38"/>
  <c r="Q264" i="38"/>
  <c r="Q284" i="38"/>
  <c r="Q307" i="38"/>
  <c r="Q323" i="38"/>
  <c r="Q328" i="38"/>
  <c r="Q344" i="38"/>
  <c r="Q348" i="38"/>
  <c r="Q364" i="38"/>
  <c r="Q371" i="38"/>
  <c r="Q387" i="38"/>
  <c r="Q392" i="38"/>
  <c r="W2" i="38"/>
  <c r="Q44" i="38" s="1"/>
  <c r="O67" i="59"/>
  <c r="O149" i="59"/>
  <c r="O213" i="59"/>
  <c r="O245" i="59"/>
  <c r="U2" i="59"/>
  <c r="O8" i="59" s="1"/>
  <c r="W2" i="61"/>
  <c r="Q50" i="61" s="1"/>
  <c r="W2" i="29"/>
  <c r="Q41" i="29" s="1"/>
  <c r="W2" i="63"/>
  <c r="V2" i="33"/>
  <c r="Z1" i="39"/>
  <c r="P26" i="36"/>
  <c r="P36" i="36"/>
  <c r="P42" i="36"/>
  <c r="V1" i="36"/>
  <c r="P5" i="36" s="1"/>
  <c r="O11" i="27"/>
  <c r="O12" i="27"/>
  <c r="O21" i="27"/>
  <c r="O23" i="27"/>
  <c r="O32" i="27"/>
  <c r="O33" i="27"/>
  <c r="O43" i="27"/>
  <c r="O44" i="27"/>
  <c r="O53" i="27"/>
  <c r="O55" i="27"/>
  <c r="O64" i="27"/>
  <c r="O65" i="27"/>
  <c r="O75" i="27"/>
  <c r="O76" i="27"/>
  <c r="O85" i="27"/>
  <c r="O87" i="27"/>
  <c r="O96" i="27"/>
  <c r="O97" i="27"/>
  <c r="O107" i="27"/>
  <c r="O108" i="27"/>
  <c r="O117" i="27"/>
  <c r="O119" i="27"/>
  <c r="O128" i="27"/>
  <c r="O129" i="27"/>
  <c r="O139" i="27"/>
  <c r="O140" i="27"/>
  <c r="O149" i="27"/>
  <c r="O151" i="27"/>
  <c r="O160" i="27"/>
  <c r="O161" i="27"/>
  <c r="O171" i="27"/>
  <c r="O172" i="27"/>
  <c r="O181" i="27"/>
  <c r="O183" i="27"/>
  <c r="O192" i="27"/>
  <c r="O193" i="27"/>
  <c r="O203" i="27"/>
  <c r="O204" i="27"/>
  <c r="O213" i="27"/>
  <c r="O215" i="27"/>
  <c r="O224" i="27"/>
  <c r="O225" i="27"/>
  <c r="O235" i="27"/>
  <c r="O236" i="27"/>
  <c r="O245" i="27"/>
  <c r="O247" i="27"/>
  <c r="O256" i="27"/>
  <c r="O257" i="27"/>
  <c r="O264" i="27"/>
  <c r="O265" i="27"/>
  <c r="O272" i="27"/>
  <c r="O273" i="27"/>
  <c r="O280" i="27"/>
  <c r="O281" i="27"/>
  <c r="O288" i="27"/>
  <c r="O289" i="27"/>
  <c r="O296" i="27"/>
  <c r="O297" i="27"/>
  <c r="O304" i="27"/>
  <c r="O305" i="27"/>
  <c r="O312" i="27"/>
  <c r="O313" i="27"/>
  <c r="O320" i="27"/>
  <c r="O321" i="27"/>
  <c r="O328" i="27"/>
  <c r="O329" i="27"/>
  <c r="O336" i="27"/>
  <c r="O337" i="27"/>
  <c r="O344" i="27"/>
  <c r="O345" i="27"/>
  <c r="W2" i="51"/>
  <c r="AD2" i="42"/>
  <c r="AB2" i="23"/>
  <c r="Y2" i="60"/>
  <c r="S33" i="60" s="1"/>
  <c r="X277" i="42" l="1"/>
  <c r="X278" i="42"/>
  <c r="S100" i="26"/>
  <c r="S102" i="26"/>
  <c r="S103" i="26"/>
  <c r="S101" i="26"/>
  <c r="X29" i="42"/>
  <c r="X40" i="42"/>
  <c r="X27" i="42"/>
  <c r="X44" i="42"/>
  <c r="X37" i="42"/>
  <c r="X43" i="42"/>
  <c r="X35" i="42"/>
  <c r="X34" i="42"/>
  <c r="X28" i="42"/>
  <c r="X38" i="42"/>
  <c r="X26" i="42"/>
  <c r="X36" i="42"/>
  <c r="X46" i="42"/>
  <c r="X23" i="42"/>
  <c r="X45" i="42"/>
  <c r="X33" i="42"/>
  <c r="X39" i="42"/>
  <c r="X31" i="42"/>
  <c r="X25" i="42"/>
  <c r="X41" i="42"/>
  <c r="X47" i="42"/>
  <c r="X24" i="42"/>
  <c r="X22" i="42"/>
  <c r="X32" i="42"/>
  <c r="X42" i="42"/>
  <c r="X30" i="42"/>
  <c r="V61" i="23"/>
  <c r="V63" i="23"/>
  <c r="V65" i="23"/>
  <c r="V67" i="23"/>
  <c r="V59" i="23"/>
  <c r="V66" i="23"/>
  <c r="V64" i="23"/>
  <c r="V62" i="23"/>
  <c r="V60" i="23"/>
  <c r="T60" i="39"/>
  <c r="T58" i="39"/>
  <c r="T55" i="39"/>
  <c r="T61" i="39"/>
  <c r="T59" i="39"/>
  <c r="T56" i="39"/>
  <c r="T57" i="39"/>
  <c r="S4" i="26"/>
  <c r="S3" i="26"/>
  <c r="S7" i="26"/>
  <c r="S6" i="26"/>
  <c r="S9" i="26"/>
  <c r="S8" i="26"/>
  <c r="S5" i="26"/>
  <c r="X7" i="42"/>
  <c r="X11" i="42"/>
  <c r="X8" i="42"/>
  <c r="X9" i="42"/>
  <c r="X6" i="42"/>
  <c r="X13" i="42"/>
  <c r="X14" i="42"/>
  <c r="X4" i="42"/>
  <c r="X15" i="42"/>
  <c r="X12" i="42"/>
  <c r="X16" i="42"/>
  <c r="X3" i="42"/>
  <c r="X10" i="42"/>
  <c r="X5" i="42"/>
  <c r="V58" i="23"/>
  <c r="V57" i="23"/>
  <c r="X275" i="42"/>
  <c r="X59" i="42"/>
  <c r="X61" i="42"/>
  <c r="X60" i="42"/>
  <c r="T4" i="39"/>
  <c r="T9" i="39"/>
  <c r="T11" i="39"/>
  <c r="T13" i="39"/>
  <c r="T15" i="39"/>
  <c r="T22" i="39"/>
  <c r="T30" i="39"/>
  <c r="T38" i="39"/>
  <c r="T19" i="39"/>
  <c r="T27" i="39"/>
  <c r="T35" i="39"/>
  <c r="T46" i="39"/>
  <c r="T45" i="39"/>
  <c r="T8" i="39"/>
  <c r="T12" i="39"/>
  <c r="T34" i="39"/>
  <c r="T23" i="39"/>
  <c r="T43" i="39"/>
  <c r="T44" i="39"/>
  <c r="T17" i="39"/>
  <c r="T33" i="39"/>
  <c r="T6" i="39"/>
  <c r="T5" i="39"/>
  <c r="T2" i="39"/>
  <c r="T16" i="39"/>
  <c r="T24" i="39"/>
  <c r="T32" i="39"/>
  <c r="T40" i="39"/>
  <c r="T21" i="39"/>
  <c r="T29" i="39"/>
  <c r="T41" i="39"/>
  <c r="T3" i="39"/>
  <c r="T10" i="39"/>
  <c r="T14" i="39"/>
  <c r="T37" i="39"/>
  <c r="T18" i="39"/>
  <c r="T26" i="39"/>
  <c r="T42" i="39"/>
  <c r="T31" i="39"/>
  <c r="T48" i="39"/>
  <c r="T7" i="39"/>
  <c r="T39" i="39"/>
  <c r="T20" i="39"/>
  <c r="T28" i="39"/>
  <c r="T36" i="39"/>
  <c r="T25" i="39"/>
  <c r="T47" i="39"/>
  <c r="Q15" i="63"/>
  <c r="Q16" i="63"/>
  <c r="Q48" i="51"/>
  <c r="Q55" i="51"/>
  <c r="Q61" i="51"/>
  <c r="Q59" i="51"/>
  <c r="Q58" i="51"/>
  <c r="Q56" i="51"/>
  <c r="Q57" i="51"/>
  <c r="Q60" i="51"/>
  <c r="Q62" i="51"/>
  <c r="V213" i="23"/>
  <c r="V212" i="23"/>
  <c r="V214" i="23"/>
  <c r="T146" i="39"/>
  <c r="T143" i="39"/>
  <c r="T144" i="39"/>
  <c r="T141" i="39"/>
  <c r="T145" i="39"/>
  <c r="T140" i="39"/>
  <c r="T139" i="39"/>
  <c r="T147" i="39"/>
  <c r="T138" i="39"/>
  <c r="T142" i="39"/>
  <c r="S201" i="26"/>
  <c r="S23" i="26"/>
  <c r="V95" i="23"/>
  <c r="V98" i="23"/>
  <c r="V99" i="23"/>
  <c r="V97" i="23"/>
  <c r="V100" i="23"/>
  <c r="V96" i="23"/>
  <c r="V101" i="23"/>
  <c r="V145" i="23"/>
  <c r="V146" i="23"/>
  <c r="V147" i="23"/>
  <c r="V144" i="23"/>
  <c r="V142" i="23"/>
  <c r="V143" i="23"/>
  <c r="V148" i="23"/>
  <c r="T53" i="39"/>
  <c r="T54" i="39"/>
  <c r="T52" i="39"/>
  <c r="Q29" i="51"/>
  <c r="Q28" i="51"/>
  <c r="S180" i="26"/>
  <c r="S98" i="26"/>
  <c r="S99" i="26"/>
  <c r="S96" i="26"/>
  <c r="S97" i="26"/>
  <c r="Q23" i="51"/>
  <c r="Q18" i="51"/>
  <c r="Q30" i="51"/>
  <c r="Q31" i="51"/>
  <c r="S22" i="26"/>
  <c r="S202" i="26"/>
  <c r="S203" i="26"/>
  <c r="V198" i="23"/>
  <c r="V196" i="23"/>
  <c r="V199" i="23"/>
  <c r="V197" i="23"/>
  <c r="V195" i="23"/>
  <c r="O61" i="53"/>
  <c r="Q300" i="38"/>
  <c r="Q280" i="38"/>
  <c r="Q259" i="38"/>
  <c r="Q236" i="38"/>
  <c r="Q211" i="38"/>
  <c r="Q168" i="38"/>
  <c r="Q111" i="38"/>
  <c r="O109" i="53"/>
  <c r="O45" i="53"/>
  <c r="O141" i="59"/>
  <c r="O273" i="59"/>
  <c r="O205" i="59"/>
  <c r="O117" i="59"/>
  <c r="Q380" i="38"/>
  <c r="Q360" i="38"/>
  <c r="Q339" i="38"/>
  <c r="Q316" i="38"/>
  <c r="Q296" i="38"/>
  <c r="Q275" i="38"/>
  <c r="Q252" i="38"/>
  <c r="Q232" i="38"/>
  <c r="Q200" i="38"/>
  <c r="Q156" i="38"/>
  <c r="Q76" i="38"/>
  <c r="O93" i="53"/>
  <c r="O29" i="53"/>
  <c r="O35" i="59"/>
  <c r="P10" i="36"/>
  <c r="O269" i="59"/>
  <c r="O181" i="59"/>
  <c r="O78" i="59"/>
  <c r="Q396" i="38"/>
  <c r="Q376" i="38"/>
  <c r="Q355" i="38"/>
  <c r="Q332" i="38"/>
  <c r="Q312" i="38"/>
  <c r="Q291" i="38"/>
  <c r="Q268" i="38"/>
  <c r="Q248" i="38"/>
  <c r="Q227" i="38"/>
  <c r="Q188" i="38"/>
  <c r="Q147" i="38"/>
  <c r="Q36" i="38"/>
  <c r="O77" i="53"/>
  <c r="O13" i="53"/>
  <c r="S193" i="26"/>
  <c r="S194" i="26"/>
  <c r="S191" i="26"/>
  <c r="S192" i="26"/>
  <c r="S190" i="26"/>
  <c r="S49" i="26"/>
  <c r="S50" i="26"/>
  <c r="S48" i="26"/>
  <c r="T122" i="39"/>
  <c r="T130" i="39"/>
  <c r="T125" i="39"/>
  <c r="T133" i="39"/>
  <c r="T128" i="39"/>
  <c r="T123" i="39"/>
  <c r="T131" i="39"/>
  <c r="T126" i="39"/>
  <c r="T134" i="39"/>
  <c r="T129" i="39"/>
  <c r="T124" i="39"/>
  <c r="T132" i="39"/>
  <c r="T127" i="39"/>
  <c r="T135" i="39"/>
  <c r="T94" i="39"/>
  <c r="T96" i="39"/>
  <c r="T104" i="39"/>
  <c r="T99" i="39"/>
  <c r="T102" i="39"/>
  <c r="T101" i="39"/>
  <c r="T98" i="39"/>
  <c r="T105" i="39"/>
  <c r="T100" i="39"/>
  <c r="T95" i="39"/>
  <c r="T103" i="39"/>
  <c r="T97" i="39"/>
  <c r="P23" i="33"/>
  <c r="P87" i="33"/>
  <c r="T62" i="39"/>
  <c r="X52" i="42"/>
  <c r="X51" i="42"/>
  <c r="S27" i="26"/>
  <c r="S91" i="26"/>
  <c r="S89" i="26"/>
  <c r="S87" i="26"/>
  <c r="S95" i="26"/>
  <c r="S93" i="26"/>
  <c r="S86" i="26"/>
  <c r="S88" i="26"/>
  <c r="S92" i="26"/>
  <c r="S94" i="26"/>
  <c r="S90" i="26"/>
  <c r="S11" i="60"/>
  <c r="S14" i="60"/>
  <c r="S10" i="60"/>
  <c r="S16" i="60"/>
  <c r="S15" i="60"/>
  <c r="S13" i="60"/>
  <c r="S12" i="60"/>
  <c r="S63" i="60"/>
  <c r="S64" i="60"/>
  <c r="S62" i="60"/>
  <c r="Q52" i="63"/>
  <c r="Q50" i="63"/>
  <c r="Q51" i="63"/>
  <c r="X19" i="42"/>
  <c r="V267" i="23"/>
  <c r="S52" i="60"/>
  <c r="P6" i="33"/>
  <c r="P83" i="33"/>
  <c r="P7" i="33"/>
  <c r="T180" i="39"/>
  <c r="T120" i="39"/>
  <c r="T119" i="39"/>
  <c r="T118" i="39"/>
  <c r="T115" i="39"/>
  <c r="T114" i="39"/>
  <c r="T116" i="39"/>
  <c r="T121" i="39"/>
  <c r="T117" i="39"/>
  <c r="T182" i="39"/>
  <c r="X176" i="42"/>
  <c r="X175" i="42"/>
  <c r="X173" i="42"/>
  <c r="X172" i="42"/>
  <c r="X174" i="42"/>
  <c r="S34" i="26"/>
  <c r="S35" i="26"/>
  <c r="S179" i="26"/>
  <c r="O237" i="59"/>
  <c r="O173" i="59"/>
  <c r="O109" i="59"/>
  <c r="O24" i="59"/>
  <c r="O261" i="59"/>
  <c r="O229" i="59"/>
  <c r="O197" i="59"/>
  <c r="O165" i="59"/>
  <c r="O133" i="59"/>
  <c r="O99" i="59"/>
  <c r="O56" i="59"/>
  <c r="O14" i="59"/>
  <c r="O277" i="59"/>
  <c r="O253" i="59"/>
  <c r="O221" i="59"/>
  <c r="O189" i="59"/>
  <c r="O157" i="59"/>
  <c r="O125" i="59"/>
  <c r="O88" i="59"/>
  <c r="O46" i="59"/>
  <c r="Q66" i="61"/>
  <c r="Q257" i="29"/>
  <c r="Q313" i="29"/>
  <c r="Q105" i="29"/>
  <c r="Q347" i="29"/>
  <c r="Q293" i="29"/>
  <c r="Q193" i="29"/>
  <c r="Q65" i="29"/>
  <c r="Q325" i="29"/>
  <c r="Q129" i="29"/>
  <c r="Q349" i="29"/>
  <c r="Q233" i="29"/>
  <c r="Q341" i="29"/>
  <c r="Q281" i="29"/>
  <c r="Q169" i="29"/>
  <c r="P55" i="33"/>
  <c r="P100" i="33"/>
  <c r="P39" i="33"/>
  <c r="P99" i="33"/>
  <c r="P37" i="33"/>
  <c r="P5" i="33"/>
  <c r="P95" i="33"/>
  <c r="P79" i="33"/>
  <c r="P31" i="33"/>
  <c r="P15" i="33"/>
  <c r="P53" i="33"/>
  <c r="P21" i="33"/>
  <c r="P104" i="33"/>
  <c r="P93" i="33"/>
  <c r="P77" i="33"/>
  <c r="P61" i="33"/>
  <c r="P29" i="33"/>
  <c r="P13" i="33"/>
  <c r="P20" i="36"/>
  <c r="P34" i="36"/>
  <c r="P18" i="36"/>
  <c r="P4" i="36"/>
  <c r="P28" i="36"/>
  <c r="P12" i="36"/>
  <c r="Q6" i="29"/>
  <c r="Q21" i="29"/>
  <c r="Q37" i="29"/>
  <c r="Q53" i="29"/>
  <c r="Q69" i="29"/>
  <c r="Q85" i="29"/>
  <c r="Q101" i="29"/>
  <c r="Q117" i="29"/>
  <c r="Q133" i="29"/>
  <c r="Q149" i="29"/>
  <c r="Q165" i="29"/>
  <c r="Q181" i="29"/>
  <c r="Q197" i="29"/>
  <c r="Q213" i="29"/>
  <c r="Q229" i="29"/>
  <c r="Q245" i="29"/>
  <c r="Q261" i="29"/>
  <c r="Q271" i="29"/>
  <c r="Q279" i="29"/>
  <c r="Q287" i="29"/>
  <c r="Q295" i="29"/>
  <c r="Q303" i="29"/>
  <c r="Q311" i="29"/>
  <c r="Q319" i="29"/>
  <c r="Q327" i="29"/>
  <c r="Q335" i="29"/>
  <c r="Q13" i="29"/>
  <c r="Q29" i="29"/>
  <c r="Q45" i="29"/>
  <c r="Q61" i="29"/>
  <c r="Q77" i="29"/>
  <c r="Q93" i="29"/>
  <c r="Q109" i="29"/>
  <c r="Q125" i="29"/>
  <c r="Q141" i="29"/>
  <c r="Q157" i="29"/>
  <c r="Q173" i="29"/>
  <c r="Q189" i="29"/>
  <c r="Q205" i="29"/>
  <c r="Q221" i="29"/>
  <c r="Q237" i="29"/>
  <c r="Q253" i="29"/>
  <c r="Q267" i="29"/>
  <c r="Q275" i="29"/>
  <c r="Q283" i="29"/>
  <c r="Q291" i="29"/>
  <c r="Q299" i="29"/>
  <c r="Q307" i="29"/>
  <c r="Q315" i="29"/>
  <c r="Q323" i="29"/>
  <c r="Q331" i="29"/>
  <c r="Q17" i="29"/>
  <c r="Q49" i="29"/>
  <c r="Q81" i="29"/>
  <c r="Q113" i="29"/>
  <c r="Q145" i="29"/>
  <c r="Q177" i="29"/>
  <c r="Q209" i="29"/>
  <c r="Q241" i="29"/>
  <c r="Q269" i="29"/>
  <c r="Q285" i="29"/>
  <c r="Q301" i="29"/>
  <c r="Q317" i="29"/>
  <c r="Q333" i="29"/>
  <c r="Q343" i="29"/>
  <c r="Q351" i="29"/>
  <c r="Q25" i="29"/>
  <c r="Q57" i="29"/>
  <c r="Q89" i="29"/>
  <c r="Q121" i="29"/>
  <c r="Q153" i="29"/>
  <c r="Q185" i="29"/>
  <c r="Q217" i="29"/>
  <c r="Q249" i="29"/>
  <c r="Q273" i="29"/>
  <c r="Q289" i="29"/>
  <c r="Q305" i="29"/>
  <c r="Q321" i="29"/>
  <c r="Q337" i="29"/>
  <c r="Q345" i="29"/>
  <c r="Q5" i="29"/>
  <c r="Q339" i="29"/>
  <c r="Q309" i="29"/>
  <c r="Q277" i="29"/>
  <c r="Q225" i="29"/>
  <c r="Q161" i="29"/>
  <c r="Q97" i="29"/>
  <c r="Q33" i="29"/>
  <c r="Q329" i="29"/>
  <c r="Q297" i="29"/>
  <c r="Q265" i="29"/>
  <c r="Q201" i="29"/>
  <c r="Q137" i="29"/>
  <c r="Q73" i="29"/>
  <c r="Q9" i="29"/>
  <c r="P40" i="36"/>
  <c r="P32" i="36"/>
  <c r="P24" i="36"/>
  <c r="P16" i="36"/>
  <c r="P8" i="36"/>
  <c r="P103" i="33"/>
  <c r="P97" i="33"/>
  <c r="P92" i="33"/>
  <c r="P59" i="33"/>
  <c r="P51" i="33"/>
  <c r="P35" i="33"/>
  <c r="P27" i="33"/>
  <c r="P19" i="33"/>
  <c r="P11" i="33"/>
  <c r="P38" i="36"/>
  <c r="P30" i="36"/>
  <c r="P22" i="36"/>
  <c r="P14" i="36"/>
  <c r="P6" i="36"/>
  <c r="P101" i="33"/>
  <c r="P96" i="33"/>
  <c r="P91" i="33"/>
  <c r="P81" i="33"/>
  <c r="P73" i="33"/>
  <c r="P57" i="33"/>
  <c r="P49" i="33"/>
  <c r="P41" i="33"/>
  <c r="P33" i="33"/>
  <c r="P25" i="33"/>
  <c r="P17" i="33"/>
  <c r="P9" i="33"/>
  <c r="O265" i="59"/>
  <c r="O249" i="59"/>
  <c r="O233" i="59"/>
  <c r="O217" i="59"/>
  <c r="O201" i="59"/>
  <c r="O185" i="59"/>
  <c r="O169" i="59"/>
  <c r="O153" i="59"/>
  <c r="O137" i="59"/>
  <c r="O121" i="59"/>
  <c r="O104" i="59"/>
  <c r="O83" i="59"/>
  <c r="O62" i="59"/>
  <c r="O40" i="59"/>
  <c r="O19" i="59"/>
  <c r="Q388" i="38"/>
  <c r="Q379" i="38"/>
  <c r="Q368" i="38"/>
  <c r="Q356" i="38"/>
  <c r="Q347" i="38"/>
  <c r="Q336" i="38"/>
  <c r="Q324" i="38"/>
  <c r="Q315" i="38"/>
  <c r="Q304" i="38"/>
  <c r="Q292" i="38"/>
  <c r="Q283" i="38"/>
  <c r="Q272" i="38"/>
  <c r="Q260" i="38"/>
  <c r="Q251" i="38"/>
  <c r="Q240" i="38"/>
  <c r="Q228" i="38"/>
  <c r="Q219" i="38"/>
  <c r="Q208" i="38"/>
  <c r="Q196" i="38"/>
  <c r="Q187" i="38"/>
  <c r="Q176" i="38"/>
  <c r="Q164" i="38"/>
  <c r="Q155" i="38"/>
  <c r="Q144" i="38"/>
  <c r="Q132" i="38"/>
  <c r="Q105" i="38"/>
  <c r="Q68" i="38"/>
  <c r="Q20" i="38"/>
  <c r="O104" i="53"/>
  <c r="O72" i="53"/>
  <c r="O40" i="53"/>
  <c r="O8" i="53"/>
  <c r="Q216" i="38"/>
  <c r="Q204" i="38"/>
  <c r="Q195" i="38"/>
  <c r="Q184" i="38"/>
  <c r="Q172" i="38"/>
  <c r="Q163" i="38"/>
  <c r="Q152" i="38"/>
  <c r="Q140" i="38"/>
  <c r="Q127" i="38"/>
  <c r="Q100" i="38"/>
  <c r="Q52" i="38"/>
  <c r="Q12" i="38"/>
  <c r="O257" i="59"/>
  <c r="O241" i="59"/>
  <c r="O225" i="59"/>
  <c r="O209" i="59"/>
  <c r="O193" i="59"/>
  <c r="O177" i="59"/>
  <c r="O161" i="59"/>
  <c r="O145" i="59"/>
  <c r="O129" i="59"/>
  <c r="O113" i="59"/>
  <c r="O94" i="59"/>
  <c r="O72" i="59"/>
  <c r="O51" i="59"/>
  <c r="O30" i="59"/>
  <c r="Q395" i="38"/>
  <c r="Q384" i="38"/>
  <c r="Q372" i="38"/>
  <c r="Q363" i="38"/>
  <c r="Q352" i="38"/>
  <c r="Q340" i="38"/>
  <c r="Q331" i="38"/>
  <c r="Q320" i="38"/>
  <c r="Q308" i="38"/>
  <c r="Q299" i="38"/>
  <c r="Q288" i="38"/>
  <c r="Q276" i="38"/>
  <c r="Q267" i="38"/>
  <c r="Q256" i="38"/>
  <c r="Q244" i="38"/>
  <c r="Q235" i="38"/>
  <c r="Q224" i="38"/>
  <c r="Q212" i="38"/>
  <c r="Q203" i="38"/>
  <c r="Q192" i="38"/>
  <c r="Q180" i="38"/>
  <c r="Q171" i="38"/>
  <c r="Q160" i="38"/>
  <c r="Q148" i="38"/>
  <c r="Q139" i="38"/>
  <c r="Q121" i="38"/>
  <c r="Q84" i="38"/>
  <c r="O88" i="53"/>
  <c r="O56" i="53"/>
  <c r="P43" i="36"/>
  <c r="P39" i="36"/>
  <c r="P35" i="36"/>
  <c r="P31" i="36"/>
  <c r="P27" i="36"/>
  <c r="P23" i="36"/>
  <c r="P19" i="36"/>
  <c r="P15" i="36"/>
  <c r="P11" i="36"/>
  <c r="P7" i="36"/>
  <c r="Q7" i="61"/>
  <c r="Q11" i="61"/>
  <c r="Q15" i="61"/>
  <c r="Q19" i="61"/>
  <c r="Q23" i="61"/>
  <c r="Q27" i="61"/>
  <c r="Q31" i="61"/>
  <c r="Q35" i="61"/>
  <c r="Q39" i="61"/>
  <c r="Q43" i="61"/>
  <c r="Q47" i="61"/>
  <c r="Q51" i="61"/>
  <c r="Q55" i="61"/>
  <c r="Q59" i="61"/>
  <c r="Q63" i="61"/>
  <c r="Q67" i="61"/>
  <c r="Q71" i="61"/>
  <c r="Q75" i="61"/>
  <c r="Q79" i="61"/>
  <c r="Q83" i="61"/>
  <c r="Q87" i="61"/>
  <c r="Q91" i="61"/>
  <c r="Q95" i="61"/>
  <c r="Q8" i="61"/>
  <c r="Q12" i="61"/>
  <c r="Q16" i="61"/>
  <c r="Q20" i="61"/>
  <c r="Q24" i="61"/>
  <c r="Q28" i="61"/>
  <c r="Q32" i="61"/>
  <c r="Q36" i="61"/>
  <c r="Q40" i="61"/>
  <c r="Q44" i="61"/>
  <c r="Q48" i="61"/>
  <c r="Q52" i="61"/>
  <c r="Q56" i="61"/>
  <c r="Q64" i="61"/>
  <c r="Q68" i="61"/>
  <c r="Q72" i="61"/>
  <c r="Q76" i="61"/>
  <c r="Q80" i="61"/>
  <c r="Q84" i="61"/>
  <c r="Q88" i="61"/>
  <c r="Q92" i="61"/>
  <c r="Q96" i="61"/>
  <c r="Q9" i="61"/>
  <c r="Q13" i="61"/>
  <c r="Q17" i="61"/>
  <c r="Q21" i="61"/>
  <c r="Q25" i="61"/>
  <c r="Q29" i="61"/>
  <c r="Q33" i="61"/>
  <c r="Q37" i="61"/>
  <c r="Q41" i="61"/>
  <c r="Q45" i="61"/>
  <c r="Q49" i="61"/>
  <c r="Q53" i="61"/>
  <c r="Q57" i="61"/>
  <c r="Q65" i="61"/>
  <c r="Q69" i="61"/>
  <c r="Q73" i="61"/>
  <c r="Q77" i="61"/>
  <c r="Q81" i="61"/>
  <c r="Q85" i="61"/>
  <c r="Q89" i="61"/>
  <c r="Q93" i="61"/>
  <c r="Q5" i="61"/>
  <c r="Q6" i="61"/>
  <c r="Q22" i="61"/>
  <c r="Q38" i="61"/>
  <c r="Q54" i="61"/>
  <c r="Q70" i="61"/>
  <c r="Q86" i="61"/>
  <c r="Q10" i="61"/>
  <c r="Q26" i="61"/>
  <c r="Q42" i="61"/>
  <c r="Q58" i="61"/>
  <c r="Q74" i="61"/>
  <c r="Q90" i="61"/>
  <c r="Q14" i="61"/>
  <c r="Q30" i="61"/>
  <c r="Q46" i="61"/>
  <c r="Q62" i="61"/>
  <c r="Q78" i="61"/>
  <c r="Q94" i="61"/>
  <c r="Q34" i="61"/>
  <c r="P41" i="36"/>
  <c r="P37" i="36"/>
  <c r="P33" i="36"/>
  <c r="P29" i="36"/>
  <c r="P25" i="36"/>
  <c r="P21" i="36"/>
  <c r="P17" i="36"/>
  <c r="P13" i="36"/>
  <c r="P9" i="36"/>
  <c r="Q82" i="61"/>
  <c r="Q18" i="61"/>
  <c r="P102" i="33"/>
  <c r="P98" i="33"/>
  <c r="P94" i="33"/>
  <c r="P80" i="33"/>
  <c r="P64" i="33"/>
  <c r="P60" i="33"/>
  <c r="P56" i="33"/>
  <c r="P52" i="33"/>
  <c r="P48" i="33"/>
  <c r="P40" i="33"/>
  <c r="P36" i="33"/>
  <c r="P32" i="33"/>
  <c r="P28" i="33"/>
  <c r="P24" i="33"/>
  <c r="P20" i="33"/>
  <c r="P16" i="33"/>
  <c r="P12" i="33"/>
  <c r="P8" i="33"/>
  <c r="Q352" i="29"/>
  <c r="Q348" i="29"/>
  <c r="Q344" i="29"/>
  <c r="Q340" i="29"/>
  <c r="Q336" i="29"/>
  <c r="Q332" i="29"/>
  <c r="Q328" i="29"/>
  <c r="Q324" i="29"/>
  <c r="Q320" i="29"/>
  <c r="Q316" i="29"/>
  <c r="Q312" i="29"/>
  <c r="Q308" i="29"/>
  <c r="Q304" i="29"/>
  <c r="Q300" i="29"/>
  <c r="Q296" i="29"/>
  <c r="Q292" i="29"/>
  <c r="Q288" i="29"/>
  <c r="Q284" i="29"/>
  <c r="Q280" i="29"/>
  <c r="Q276" i="29"/>
  <c r="Q272" i="29"/>
  <c r="Q268" i="29"/>
  <c r="Q264" i="29"/>
  <c r="Q260" i="29"/>
  <c r="Q256" i="29"/>
  <c r="Q252" i="29"/>
  <c r="Q248" i="29"/>
  <c r="Q244" i="29"/>
  <c r="Q240" i="29"/>
  <c r="Q236" i="29"/>
  <c r="Q232" i="29"/>
  <c r="Q228" i="29"/>
  <c r="Q224" i="29"/>
  <c r="Q220" i="29"/>
  <c r="Q216" i="29"/>
  <c r="Q212" i="29"/>
  <c r="Q208" i="29"/>
  <c r="Q204" i="29"/>
  <c r="Q200" i="29"/>
  <c r="Q196" i="29"/>
  <c r="Q192" i="29"/>
  <c r="Q188" i="29"/>
  <c r="Q184" i="29"/>
  <c r="Q180" i="29"/>
  <c r="Q176" i="29"/>
  <c r="Q172" i="29"/>
  <c r="Q168" i="29"/>
  <c r="Q164" i="29"/>
  <c r="Q160" i="29"/>
  <c r="Q156" i="29"/>
  <c r="Q152" i="29"/>
  <c r="Q148" i="29"/>
  <c r="Q144" i="29"/>
  <c r="Q140" i="29"/>
  <c r="Q136" i="29"/>
  <c r="Q132" i="29"/>
  <c r="Q128" i="29"/>
  <c r="Q124" i="29"/>
  <c r="Q120" i="29"/>
  <c r="Q116" i="29"/>
  <c r="Q112" i="29"/>
  <c r="Q108" i="29"/>
  <c r="Q104" i="29"/>
  <c r="Q100" i="29"/>
  <c r="Q96" i="29"/>
  <c r="Q92" i="29"/>
  <c r="Q88" i="29"/>
  <c r="Q84" i="29"/>
  <c r="Q80" i="29"/>
  <c r="Q76" i="29"/>
  <c r="Q72" i="29"/>
  <c r="Q68" i="29"/>
  <c r="Q64" i="29"/>
  <c r="Q60" i="29"/>
  <c r="Q56" i="29"/>
  <c r="Q52" i="29"/>
  <c r="Q48" i="29"/>
  <c r="Q44" i="29"/>
  <c r="Q40" i="29"/>
  <c r="Q36" i="29"/>
  <c r="Q32" i="29"/>
  <c r="Q28" i="29"/>
  <c r="Q24" i="29"/>
  <c r="Q20" i="29"/>
  <c r="Q16" i="29"/>
  <c r="Q12" i="29"/>
  <c r="Q8" i="29"/>
  <c r="Q263" i="29"/>
  <c r="Q259" i="29"/>
  <c r="Q255" i="29"/>
  <c r="Q251" i="29"/>
  <c r="Q247" i="29"/>
  <c r="Q243" i="29"/>
  <c r="Q239" i="29"/>
  <c r="Q235" i="29"/>
  <c r="Q231" i="29"/>
  <c r="Q227" i="29"/>
  <c r="Q223" i="29"/>
  <c r="Q219" i="29"/>
  <c r="Q215" i="29"/>
  <c r="Q211" i="29"/>
  <c r="Q207" i="29"/>
  <c r="Q203" i="29"/>
  <c r="Q199" i="29"/>
  <c r="Q195" i="29"/>
  <c r="Q191" i="29"/>
  <c r="Q187" i="29"/>
  <c r="Q183" i="29"/>
  <c r="Q179" i="29"/>
  <c r="Q175" i="29"/>
  <c r="Q171" i="29"/>
  <c r="Q167" i="29"/>
  <c r="Q163" i="29"/>
  <c r="Q159" i="29"/>
  <c r="Q155" i="29"/>
  <c r="Q151" i="29"/>
  <c r="Q147" i="29"/>
  <c r="Q143" i="29"/>
  <c r="Q139" i="29"/>
  <c r="Q135" i="29"/>
  <c r="Q131" i="29"/>
  <c r="Q127" i="29"/>
  <c r="Q123" i="29"/>
  <c r="Q119" i="29"/>
  <c r="Q115" i="29"/>
  <c r="Q111" i="29"/>
  <c r="Q107" i="29"/>
  <c r="Q103" i="29"/>
  <c r="Q99" i="29"/>
  <c r="Q95" i="29"/>
  <c r="Q91" i="29"/>
  <c r="Q87" i="29"/>
  <c r="Q83" i="29"/>
  <c r="Q79" i="29"/>
  <c r="Q75" i="29"/>
  <c r="Q71" i="29"/>
  <c r="Q67" i="29"/>
  <c r="Q63" i="29"/>
  <c r="Q59" i="29"/>
  <c r="Q55" i="29"/>
  <c r="Q51" i="29"/>
  <c r="Q47" i="29"/>
  <c r="Q43" i="29"/>
  <c r="Q39" i="29"/>
  <c r="Q35" i="29"/>
  <c r="Q31" i="29"/>
  <c r="Q27" i="29"/>
  <c r="Q23" i="29"/>
  <c r="Q19" i="29"/>
  <c r="Q15" i="29"/>
  <c r="Q11" i="29"/>
  <c r="Q7" i="29"/>
  <c r="P82" i="33"/>
  <c r="P78" i="33"/>
  <c r="P74" i="33"/>
  <c r="P62" i="33"/>
  <c r="P58" i="33"/>
  <c r="P54" i="33"/>
  <c r="P50" i="33"/>
  <c r="P38" i="33"/>
  <c r="P34" i="33"/>
  <c r="P30" i="33"/>
  <c r="P26" i="33"/>
  <c r="P22" i="33"/>
  <c r="P18" i="33"/>
  <c r="P14" i="33"/>
  <c r="P10" i="33"/>
  <c r="Q350" i="29"/>
  <c r="Q346" i="29"/>
  <c r="Q342" i="29"/>
  <c r="Q338" i="29"/>
  <c r="Q334" i="29"/>
  <c r="Q330" i="29"/>
  <c r="Q326" i="29"/>
  <c r="Q322" i="29"/>
  <c r="Q318" i="29"/>
  <c r="Q314" i="29"/>
  <c r="Q310" i="29"/>
  <c r="Q306" i="29"/>
  <c r="Q302" i="29"/>
  <c r="Q298" i="29"/>
  <c r="Q294" i="29"/>
  <c r="Q290" i="29"/>
  <c r="Q286" i="29"/>
  <c r="Q282" i="29"/>
  <c r="Q278" i="29"/>
  <c r="Q274" i="29"/>
  <c r="Q270" i="29"/>
  <c r="Q266" i="29"/>
  <c r="Q262" i="29"/>
  <c r="Q258" i="29"/>
  <c r="Q254" i="29"/>
  <c r="Q250" i="29"/>
  <c r="Q246" i="29"/>
  <c r="Q242" i="29"/>
  <c r="Q238" i="29"/>
  <c r="Q234" i="29"/>
  <c r="Q230" i="29"/>
  <c r="Q226" i="29"/>
  <c r="Q222" i="29"/>
  <c r="Q218" i="29"/>
  <c r="Q214" i="29"/>
  <c r="Q210" i="29"/>
  <c r="Q206" i="29"/>
  <c r="Q202" i="29"/>
  <c r="Q198" i="29"/>
  <c r="Q194" i="29"/>
  <c r="Q190" i="29"/>
  <c r="Q186" i="29"/>
  <c r="Q182" i="29"/>
  <c r="Q178" i="29"/>
  <c r="Q174" i="29"/>
  <c r="Q170" i="29"/>
  <c r="Q166" i="29"/>
  <c r="Q162" i="29"/>
  <c r="Q158" i="29"/>
  <c r="Q154" i="29"/>
  <c r="Q150" i="29"/>
  <c r="Q146" i="29"/>
  <c r="Q142" i="29"/>
  <c r="Q138" i="29"/>
  <c r="Q134" i="29"/>
  <c r="Q130" i="29"/>
  <c r="Q126" i="29"/>
  <c r="Q122" i="29"/>
  <c r="Q118" i="29"/>
  <c r="Q114" i="29"/>
  <c r="Q110" i="29"/>
  <c r="Q106" i="29"/>
  <c r="Q102" i="29"/>
  <c r="Q98" i="29"/>
  <c r="Q94" i="29"/>
  <c r="Q90" i="29"/>
  <c r="Q86" i="29"/>
  <c r="Q82" i="29"/>
  <c r="Q78" i="29"/>
  <c r="Q74" i="29"/>
  <c r="Q70" i="29"/>
  <c r="Q66" i="29"/>
  <c r="Q62" i="29"/>
  <c r="Q58" i="29"/>
  <c r="Q54" i="29"/>
  <c r="Q50" i="29"/>
  <c r="Q46" i="29"/>
  <c r="Q42" i="29"/>
  <c r="Q38" i="29"/>
  <c r="Q34" i="29"/>
  <c r="Q30" i="29"/>
  <c r="Q26" i="29"/>
  <c r="Q22" i="29"/>
  <c r="Q18" i="29"/>
  <c r="Q14" i="29"/>
  <c r="Q10" i="29"/>
  <c r="O9" i="59"/>
  <c r="O13" i="59"/>
  <c r="O17" i="59"/>
  <c r="O21" i="59"/>
  <c r="O25" i="59"/>
  <c r="O29" i="59"/>
  <c r="O33" i="59"/>
  <c r="O37" i="59"/>
  <c r="O41" i="59"/>
  <c r="O45" i="59"/>
  <c r="O49" i="59"/>
  <c r="O53" i="59"/>
  <c r="O57" i="59"/>
  <c r="O61" i="59"/>
  <c r="O65" i="59"/>
  <c r="O69" i="59"/>
  <c r="O73" i="59"/>
  <c r="O77" i="59"/>
  <c r="O81" i="59"/>
  <c r="O85" i="59"/>
  <c r="O89" i="59"/>
  <c r="O93" i="59"/>
  <c r="O97" i="59"/>
  <c r="O101" i="59"/>
  <c r="O105" i="59"/>
  <c r="O276" i="59"/>
  <c r="O272" i="59"/>
  <c r="O268" i="59"/>
  <c r="O264" i="59"/>
  <c r="O260" i="59"/>
  <c r="O256" i="59"/>
  <c r="O252" i="59"/>
  <c r="O248" i="59"/>
  <c r="O244" i="59"/>
  <c r="O240" i="59"/>
  <c r="O236" i="59"/>
  <c r="O232" i="59"/>
  <c r="O228" i="59"/>
  <c r="O224" i="59"/>
  <c r="O220" i="59"/>
  <c r="O216" i="59"/>
  <c r="O212" i="59"/>
  <c r="O208" i="59"/>
  <c r="O204" i="59"/>
  <c r="O200" i="59"/>
  <c r="O196" i="59"/>
  <c r="O192" i="59"/>
  <c r="O188" i="59"/>
  <c r="O184" i="59"/>
  <c r="O180" i="59"/>
  <c r="O176" i="59"/>
  <c r="O172" i="59"/>
  <c r="O168" i="59"/>
  <c r="O164" i="59"/>
  <c r="O160" i="59"/>
  <c r="O156" i="59"/>
  <c r="O152" i="59"/>
  <c r="O148" i="59"/>
  <c r="O144" i="59"/>
  <c r="O140" i="59"/>
  <c r="O136" i="59"/>
  <c r="O132" i="59"/>
  <c r="O128" i="59"/>
  <c r="O124" i="59"/>
  <c r="O120" i="59"/>
  <c r="O116" i="59"/>
  <c r="O112" i="59"/>
  <c r="O108" i="59"/>
  <c r="O103" i="59"/>
  <c r="O98" i="59"/>
  <c r="O92" i="59"/>
  <c r="O87" i="59"/>
  <c r="O82" i="59"/>
  <c r="O76" i="59"/>
  <c r="O71" i="59"/>
  <c r="O66" i="59"/>
  <c r="O60" i="59"/>
  <c r="O55" i="59"/>
  <c r="O50" i="59"/>
  <c r="O44" i="59"/>
  <c r="O39" i="59"/>
  <c r="O34" i="59"/>
  <c r="O28" i="59"/>
  <c r="O23" i="59"/>
  <c r="O18" i="59"/>
  <c r="O12" i="59"/>
  <c r="O7" i="59"/>
  <c r="O5" i="59"/>
  <c r="O275" i="59"/>
  <c r="O271" i="59"/>
  <c r="O267" i="59"/>
  <c r="O263" i="59"/>
  <c r="O259" i="59"/>
  <c r="O255" i="59"/>
  <c r="O251" i="59"/>
  <c r="O247" i="59"/>
  <c r="O243" i="59"/>
  <c r="O239" i="59"/>
  <c r="O235" i="59"/>
  <c r="O231" i="59"/>
  <c r="O227" i="59"/>
  <c r="O223" i="59"/>
  <c r="O219" i="59"/>
  <c r="O215" i="59"/>
  <c r="O211" i="59"/>
  <c r="O207" i="59"/>
  <c r="O203" i="59"/>
  <c r="O199" i="59"/>
  <c r="O195" i="59"/>
  <c r="O191" i="59"/>
  <c r="O187" i="59"/>
  <c r="O183" i="59"/>
  <c r="O179" i="59"/>
  <c r="O175" i="59"/>
  <c r="O171" i="59"/>
  <c r="O167" i="59"/>
  <c r="O163" i="59"/>
  <c r="O159" i="59"/>
  <c r="O155" i="59"/>
  <c r="O151" i="59"/>
  <c r="O147" i="59"/>
  <c r="O143" i="59"/>
  <c r="O139" i="59"/>
  <c r="O135" i="59"/>
  <c r="O131" i="59"/>
  <c r="O127" i="59"/>
  <c r="O123" i="59"/>
  <c r="O119" i="59"/>
  <c r="O115" i="59"/>
  <c r="O111" i="59"/>
  <c r="O107" i="59"/>
  <c r="O102" i="59"/>
  <c r="O96" i="59"/>
  <c r="O91" i="59"/>
  <c r="O86" i="59"/>
  <c r="O80" i="59"/>
  <c r="O75" i="59"/>
  <c r="O70" i="59"/>
  <c r="O64" i="59"/>
  <c r="O59" i="59"/>
  <c r="O54" i="59"/>
  <c r="O48" i="59"/>
  <c r="O43" i="59"/>
  <c r="O38" i="59"/>
  <c r="O32" i="59"/>
  <c r="O27" i="59"/>
  <c r="O22" i="59"/>
  <c r="O16" i="59"/>
  <c r="O11" i="59"/>
  <c r="O6" i="59"/>
  <c r="O278" i="59"/>
  <c r="O274" i="59"/>
  <c r="O270" i="59"/>
  <c r="O266" i="59"/>
  <c r="O262" i="59"/>
  <c r="O258" i="59"/>
  <c r="O254" i="59"/>
  <c r="O250" i="59"/>
  <c r="O246" i="59"/>
  <c r="O242" i="59"/>
  <c r="O238" i="59"/>
  <c r="O234" i="59"/>
  <c r="O230" i="59"/>
  <c r="O226" i="59"/>
  <c r="O222" i="59"/>
  <c r="O218" i="59"/>
  <c r="O214" i="59"/>
  <c r="O210" i="59"/>
  <c r="O206" i="59"/>
  <c r="O202" i="59"/>
  <c r="O198" i="59"/>
  <c r="O194" i="59"/>
  <c r="O190" i="59"/>
  <c r="O186" i="59"/>
  <c r="O182" i="59"/>
  <c r="O178" i="59"/>
  <c r="O174" i="59"/>
  <c r="O170" i="59"/>
  <c r="O166" i="59"/>
  <c r="O162" i="59"/>
  <c r="O158" i="59"/>
  <c r="O154" i="59"/>
  <c r="O150" i="59"/>
  <c r="O146" i="59"/>
  <c r="O142" i="59"/>
  <c r="O138" i="59"/>
  <c r="O134" i="59"/>
  <c r="O130" i="59"/>
  <c r="O126" i="59"/>
  <c r="O122" i="59"/>
  <c r="O118" i="59"/>
  <c r="O114" i="59"/>
  <c r="O110" i="59"/>
  <c r="O106" i="59"/>
  <c r="O100" i="59"/>
  <c r="O95" i="59"/>
  <c r="O90" i="59"/>
  <c r="O84" i="59"/>
  <c r="O79" i="59"/>
  <c r="O74" i="59"/>
  <c r="O68" i="59"/>
  <c r="O63" i="59"/>
  <c r="O58" i="59"/>
  <c r="O52" i="59"/>
  <c r="O47" i="59"/>
  <c r="O42" i="59"/>
  <c r="O36" i="59"/>
  <c r="O31" i="59"/>
  <c r="O26" i="59"/>
  <c r="O20" i="59"/>
  <c r="O15" i="59"/>
  <c r="O10" i="59"/>
  <c r="Q6" i="38"/>
  <c r="Q10" i="38"/>
  <c r="Q14" i="38"/>
  <c r="Q18" i="38"/>
  <c r="Q22" i="38"/>
  <c r="Q26" i="38"/>
  <c r="Q30" i="38"/>
  <c r="Q34" i="38"/>
  <c r="Q38" i="38"/>
  <c r="Q42" i="38"/>
  <c r="Q46" i="38"/>
  <c r="Q50" i="38"/>
  <c r="Q54" i="38"/>
  <c r="Q58" i="38"/>
  <c r="Q62" i="38"/>
  <c r="Q66" i="38"/>
  <c r="Q70" i="38"/>
  <c r="Q74" i="38"/>
  <c r="Q78" i="38"/>
  <c r="Q82" i="38"/>
  <c r="Q86" i="38"/>
  <c r="Q90" i="38"/>
  <c r="Q94" i="38"/>
  <c r="Q98" i="38"/>
  <c r="Q102" i="38"/>
  <c r="Q106" i="38"/>
  <c r="Q110" i="38"/>
  <c r="Q114" i="38"/>
  <c r="Q118" i="38"/>
  <c r="Q122" i="38"/>
  <c r="Q126" i="38"/>
  <c r="Q130" i="38"/>
  <c r="Q7" i="38"/>
  <c r="Q11" i="38"/>
  <c r="Q15" i="38"/>
  <c r="Q19" i="38"/>
  <c r="Q23" i="38"/>
  <c r="Q27" i="38"/>
  <c r="Q31" i="38"/>
  <c r="Q35" i="38"/>
  <c r="Q39" i="38"/>
  <c r="Q43" i="38"/>
  <c r="Q47" i="38"/>
  <c r="Q51" i="38"/>
  <c r="Q55" i="38"/>
  <c r="Q59" i="38"/>
  <c r="Q63" i="38"/>
  <c r="Q67" i="38"/>
  <c r="Q71" i="38"/>
  <c r="Q75" i="38"/>
  <c r="Q79" i="38"/>
  <c r="Q83" i="38"/>
  <c r="Q87" i="38"/>
  <c r="Q91" i="38"/>
  <c r="Q95" i="38"/>
  <c r="Q99" i="38"/>
  <c r="Q13" i="38"/>
  <c r="Q21" i="38"/>
  <c r="Q29" i="38"/>
  <c r="Q37" i="38"/>
  <c r="Q45" i="38"/>
  <c r="Q53" i="38"/>
  <c r="Q61" i="38"/>
  <c r="Q69" i="38"/>
  <c r="Q77" i="38"/>
  <c r="Q85" i="38"/>
  <c r="Q93" i="38"/>
  <c r="Q101" i="38"/>
  <c r="Q107" i="38"/>
  <c r="Q112" i="38"/>
  <c r="Q117" i="38"/>
  <c r="Q123" i="38"/>
  <c r="Q128" i="38"/>
  <c r="Q133" i="38"/>
  <c r="Q137" i="38"/>
  <c r="Q141" i="38"/>
  <c r="Q145" i="38"/>
  <c r="Q149" i="38"/>
  <c r="Q153" i="38"/>
  <c r="Q157" i="38"/>
  <c r="Q161" i="38"/>
  <c r="Q165" i="38"/>
  <c r="Q169" i="38"/>
  <c r="Q173" i="38"/>
  <c r="Q177" i="38"/>
  <c r="Q181" i="38"/>
  <c r="Q185" i="38"/>
  <c r="Q189" i="38"/>
  <c r="Q193" i="38"/>
  <c r="Q197" i="38"/>
  <c r="Q201" i="38"/>
  <c r="Q205" i="38"/>
  <c r="Q209" i="38"/>
  <c r="Q213" i="38"/>
  <c r="Q217" i="38"/>
  <c r="Q221" i="38"/>
  <c r="Q225" i="38"/>
  <c r="Q229" i="38"/>
  <c r="Q233" i="38"/>
  <c r="Q237" i="38"/>
  <c r="Q241" i="38"/>
  <c r="Q245" i="38"/>
  <c r="Q249" i="38"/>
  <c r="Q253" i="38"/>
  <c r="Q257" i="38"/>
  <c r="Q261" i="38"/>
  <c r="Q265" i="38"/>
  <c r="Q269" i="38"/>
  <c r="Q273" i="38"/>
  <c r="Q277" i="38"/>
  <c r="Q281" i="38"/>
  <c r="Q285" i="38"/>
  <c r="Q289" i="38"/>
  <c r="Q293" i="38"/>
  <c r="Q297" i="38"/>
  <c r="Q301" i="38"/>
  <c r="Q305" i="38"/>
  <c r="Q309" i="38"/>
  <c r="Q313" i="38"/>
  <c r="Q317" i="38"/>
  <c r="Q321" i="38"/>
  <c r="Q325" i="38"/>
  <c r="Q329" i="38"/>
  <c r="Q333" i="38"/>
  <c r="Q337" i="38"/>
  <c r="Q341" i="38"/>
  <c r="Q345" i="38"/>
  <c r="Q349" i="38"/>
  <c r="Q353" i="38"/>
  <c r="Q357" i="38"/>
  <c r="Q361" i="38"/>
  <c r="Q365" i="38"/>
  <c r="Q369" i="38"/>
  <c r="Q373" i="38"/>
  <c r="Q377" i="38"/>
  <c r="Q381" i="38"/>
  <c r="Q385" i="38"/>
  <c r="Q389" i="38"/>
  <c r="Q393" i="38"/>
  <c r="Q397" i="38"/>
  <c r="Q8" i="38"/>
  <c r="Q16" i="38"/>
  <c r="Q24" i="38"/>
  <c r="Q32" i="38"/>
  <c r="Q40" i="38"/>
  <c r="Q48" i="38"/>
  <c r="Q56" i="38"/>
  <c r="Q64" i="38"/>
  <c r="Q72" i="38"/>
  <c r="Q80" i="38"/>
  <c r="Q88" i="38"/>
  <c r="Q96" i="38"/>
  <c r="Q103" i="38"/>
  <c r="Q108" i="38"/>
  <c r="Q113" i="38"/>
  <c r="Q119" i="38"/>
  <c r="Q124" i="38"/>
  <c r="Q129" i="38"/>
  <c r="Q134" i="38"/>
  <c r="Q138" i="38"/>
  <c r="Q142" i="38"/>
  <c r="Q146" i="38"/>
  <c r="Q150" i="38"/>
  <c r="Q154" i="38"/>
  <c r="Q158" i="38"/>
  <c r="Q162" i="38"/>
  <c r="Q166" i="38"/>
  <c r="Q170" i="38"/>
  <c r="Q174" i="38"/>
  <c r="Q178" i="38"/>
  <c r="Q182" i="38"/>
  <c r="Q186" i="38"/>
  <c r="Q190" i="38"/>
  <c r="Q194" i="38"/>
  <c r="Q198" i="38"/>
  <c r="Q202" i="38"/>
  <c r="Q206" i="38"/>
  <c r="Q210" i="38"/>
  <c r="Q214" i="38"/>
  <c r="Q218" i="38"/>
  <c r="Q222" i="38"/>
  <c r="Q226" i="38"/>
  <c r="Q230" i="38"/>
  <c r="Q234" i="38"/>
  <c r="Q238" i="38"/>
  <c r="Q242" i="38"/>
  <c r="Q246" i="38"/>
  <c r="Q250" i="38"/>
  <c r="Q254" i="38"/>
  <c r="Q258" i="38"/>
  <c r="Q262" i="38"/>
  <c r="Q266" i="38"/>
  <c r="Q270" i="38"/>
  <c r="Q274" i="38"/>
  <c r="Q278" i="38"/>
  <c r="Q282" i="38"/>
  <c r="Q286" i="38"/>
  <c r="Q290" i="38"/>
  <c r="Q294" i="38"/>
  <c r="Q298" i="38"/>
  <c r="Q302" i="38"/>
  <c r="Q306" i="38"/>
  <c r="Q310" i="38"/>
  <c r="Q314" i="38"/>
  <c r="Q318" i="38"/>
  <c r="Q322" i="38"/>
  <c r="Q326" i="38"/>
  <c r="Q330" i="38"/>
  <c r="Q334" i="38"/>
  <c r="Q338" i="38"/>
  <c r="Q342" i="38"/>
  <c r="Q346" i="38"/>
  <c r="Q350" i="38"/>
  <c r="Q354" i="38"/>
  <c r="Q358" i="38"/>
  <c r="Q362" i="38"/>
  <c r="Q366" i="38"/>
  <c r="Q370" i="38"/>
  <c r="Q374" i="38"/>
  <c r="Q378" i="38"/>
  <c r="Q382" i="38"/>
  <c r="Q386" i="38"/>
  <c r="Q390" i="38"/>
  <c r="Q394" i="38"/>
  <c r="Q5" i="38"/>
  <c r="Q9" i="38"/>
  <c r="Q17" i="38"/>
  <c r="Q25" i="38"/>
  <c r="Q33" i="38"/>
  <c r="Q41" i="38"/>
  <c r="Q49" i="38"/>
  <c r="Q57" i="38"/>
  <c r="Q65" i="38"/>
  <c r="Q73" i="38"/>
  <c r="Q81" i="38"/>
  <c r="Q89" i="38"/>
  <c r="Q97" i="38"/>
  <c r="Q104" i="38"/>
  <c r="Q109" i="38"/>
  <c r="Q115" i="38"/>
  <c r="Q120" i="38"/>
  <c r="Q125" i="38"/>
  <c r="Q131" i="38"/>
  <c r="Q391" i="38"/>
  <c r="Q383" i="38"/>
  <c r="Q375" i="38"/>
  <c r="Q367" i="38"/>
  <c r="Q359" i="38"/>
  <c r="Q351" i="38"/>
  <c r="Q343" i="38"/>
  <c r="Q335" i="38"/>
  <c r="Q327" i="38"/>
  <c r="Q319" i="38"/>
  <c r="Q311" i="38"/>
  <c r="Q303" i="38"/>
  <c r="Q295" i="38"/>
  <c r="Q287" i="38"/>
  <c r="Q279" i="38"/>
  <c r="Q271" i="38"/>
  <c r="Q263" i="38"/>
  <c r="Q255" i="38"/>
  <c r="Q247" i="38"/>
  <c r="Q239" i="38"/>
  <c r="Q231" i="38"/>
  <c r="Q223" i="38"/>
  <c r="Q215" i="38"/>
  <c r="Q207" i="38"/>
  <c r="Q199" i="38"/>
  <c r="Q191" i="38"/>
  <c r="Q183" i="38"/>
  <c r="Q175" i="38"/>
  <c r="Q167" i="38"/>
  <c r="Q159" i="38"/>
  <c r="Q151" i="38"/>
  <c r="Q143" i="38"/>
  <c r="Q135" i="38"/>
  <c r="Q116" i="38"/>
  <c r="Q92" i="38"/>
  <c r="Q60" i="38"/>
  <c r="Q28" i="38"/>
  <c r="O6" i="53"/>
  <c r="O10" i="53"/>
  <c r="O14" i="53"/>
  <c r="O18" i="53"/>
  <c r="O22" i="53"/>
  <c r="O26" i="53"/>
  <c r="O30" i="53"/>
  <c r="O34" i="53"/>
  <c r="O38" i="53"/>
  <c r="O42" i="53"/>
  <c r="O46" i="53"/>
  <c r="O50" i="53"/>
  <c r="O54" i="53"/>
  <c r="O58" i="53"/>
  <c r="O62" i="53"/>
  <c r="O66" i="53"/>
  <c r="O70" i="53"/>
  <c r="O74" i="53"/>
  <c r="O78" i="53"/>
  <c r="O82" i="53"/>
  <c r="O86" i="53"/>
  <c r="O90" i="53"/>
  <c r="O94" i="53"/>
  <c r="O98" i="53"/>
  <c r="O102" i="53"/>
  <c r="O106" i="53"/>
  <c r="O110" i="53"/>
  <c r="O114" i="53"/>
  <c r="O7" i="53"/>
  <c r="O11" i="53"/>
  <c r="O15" i="53"/>
  <c r="O19" i="53"/>
  <c r="O23" i="53"/>
  <c r="O27" i="53"/>
  <c r="O31" i="53"/>
  <c r="O35" i="53"/>
  <c r="O39" i="53"/>
  <c r="O43" i="53"/>
  <c r="O47" i="53"/>
  <c r="O51" i="53"/>
  <c r="O55" i="53"/>
  <c r="O59" i="53"/>
  <c r="O63" i="53"/>
  <c r="O67" i="53"/>
  <c r="O71" i="53"/>
  <c r="O75" i="53"/>
  <c r="O79" i="53"/>
  <c r="O83" i="53"/>
  <c r="O87" i="53"/>
  <c r="O91" i="53"/>
  <c r="O95" i="53"/>
  <c r="O99" i="53"/>
  <c r="O103" i="53"/>
  <c r="O107" i="53"/>
  <c r="O111" i="53"/>
  <c r="O115" i="53"/>
  <c r="O9" i="53"/>
  <c r="O17" i="53"/>
  <c r="O25" i="53"/>
  <c r="O33" i="53"/>
  <c r="O41" i="53"/>
  <c r="O49" i="53"/>
  <c r="O57" i="53"/>
  <c r="O65" i="53"/>
  <c r="O73" i="53"/>
  <c r="O81" i="53"/>
  <c r="O89" i="53"/>
  <c r="O97" i="53"/>
  <c r="O105" i="53"/>
  <c r="O113" i="53"/>
  <c r="O12" i="53"/>
  <c r="O20" i="53"/>
  <c r="O28" i="53"/>
  <c r="O36" i="53"/>
  <c r="O44" i="53"/>
  <c r="O52" i="53"/>
  <c r="O60" i="53"/>
  <c r="O68" i="53"/>
  <c r="O76" i="53"/>
  <c r="O84" i="53"/>
  <c r="O92" i="53"/>
  <c r="O100" i="53"/>
  <c r="O108" i="53"/>
  <c r="O5" i="53"/>
  <c r="O101" i="53"/>
  <c r="O85" i="53"/>
  <c r="O69" i="53"/>
  <c r="O53" i="53"/>
  <c r="O37" i="53"/>
  <c r="O21" i="53"/>
  <c r="O112" i="53"/>
  <c r="O96" i="53"/>
  <c r="O80" i="53"/>
  <c r="O64" i="53"/>
  <c r="O48" i="53"/>
  <c r="O32" i="53"/>
  <c r="O16" i="53"/>
  <c r="O6" i="27"/>
  <c r="O10" i="27"/>
  <c r="O14" i="27"/>
  <c r="O18" i="27"/>
  <c r="O22" i="27"/>
  <c r="O26" i="27"/>
  <c r="O30" i="27"/>
  <c r="O34" i="27"/>
  <c r="O38" i="27"/>
  <c r="O42" i="27"/>
  <c r="O46" i="27"/>
  <c r="O50" i="27"/>
  <c r="O54" i="27"/>
  <c r="O58" i="27"/>
  <c r="O62" i="27"/>
  <c r="O66" i="27"/>
  <c r="O70" i="27"/>
  <c r="O74" i="27"/>
  <c r="O78" i="27"/>
  <c r="O82" i="27"/>
  <c r="O86" i="27"/>
  <c r="O90" i="27"/>
  <c r="O94" i="27"/>
  <c r="O98" i="27"/>
  <c r="O102" i="27"/>
  <c r="O106" i="27"/>
  <c r="O110" i="27"/>
  <c r="O114" i="27"/>
  <c r="O118" i="27"/>
  <c r="O122" i="27"/>
  <c r="O126" i="27"/>
  <c r="O130" i="27"/>
  <c r="O134" i="27"/>
  <c r="O138" i="27"/>
  <c r="O142" i="27"/>
  <c r="O146" i="27"/>
  <c r="O150" i="27"/>
  <c r="O154" i="27"/>
  <c r="O158" i="27"/>
  <c r="O162" i="27"/>
  <c r="O166" i="27"/>
  <c r="O170" i="27"/>
  <c r="O174" i="27"/>
  <c r="O178" i="27"/>
  <c r="O182" i="27"/>
  <c r="O186" i="27"/>
  <c r="O190" i="27"/>
  <c r="O194" i="27"/>
  <c r="O198" i="27"/>
  <c r="O202" i="27"/>
  <c r="O206" i="27"/>
  <c r="O210" i="27"/>
  <c r="O214" i="27"/>
  <c r="O218" i="27"/>
  <c r="O222" i="27"/>
  <c r="O226" i="27"/>
  <c r="O230" i="27"/>
  <c r="O234" i="27"/>
  <c r="O238" i="27"/>
  <c r="O242" i="27"/>
  <c r="O246" i="27"/>
  <c r="O250" i="27"/>
  <c r="O254" i="27"/>
  <c r="O8" i="27"/>
  <c r="O13" i="27"/>
  <c r="O19" i="27"/>
  <c r="O24" i="27"/>
  <c r="O29" i="27"/>
  <c r="O35" i="27"/>
  <c r="O40" i="27"/>
  <c r="O45" i="27"/>
  <c r="O51" i="27"/>
  <c r="O56" i="27"/>
  <c r="O61" i="27"/>
  <c r="O67" i="27"/>
  <c r="O72" i="27"/>
  <c r="O77" i="27"/>
  <c r="O83" i="27"/>
  <c r="O88" i="27"/>
  <c r="O93" i="27"/>
  <c r="O99" i="27"/>
  <c r="O104" i="27"/>
  <c r="O109" i="27"/>
  <c r="O115" i="27"/>
  <c r="O120" i="27"/>
  <c r="O125" i="27"/>
  <c r="O131" i="27"/>
  <c r="O136" i="27"/>
  <c r="O141" i="27"/>
  <c r="O147" i="27"/>
  <c r="O152" i="27"/>
  <c r="O157" i="27"/>
  <c r="O163" i="27"/>
  <c r="O168" i="27"/>
  <c r="O173" i="27"/>
  <c r="O179" i="27"/>
  <c r="O184" i="27"/>
  <c r="O189" i="27"/>
  <c r="O195" i="27"/>
  <c r="O200" i="27"/>
  <c r="O205" i="27"/>
  <c r="O211" i="27"/>
  <c r="O216" i="27"/>
  <c r="O221" i="27"/>
  <c r="O227" i="27"/>
  <c r="O232" i="27"/>
  <c r="O237" i="27"/>
  <c r="O243" i="27"/>
  <c r="O248" i="27"/>
  <c r="O253" i="27"/>
  <c r="O258" i="27"/>
  <c r="O262" i="27"/>
  <c r="O266" i="27"/>
  <c r="O270" i="27"/>
  <c r="O274" i="27"/>
  <c r="O278" i="27"/>
  <c r="O282" i="27"/>
  <c r="O286" i="27"/>
  <c r="O290" i="27"/>
  <c r="O294" i="27"/>
  <c r="O298" i="27"/>
  <c r="O302" i="27"/>
  <c r="O306" i="27"/>
  <c r="O310" i="27"/>
  <c r="O314" i="27"/>
  <c r="O318" i="27"/>
  <c r="O322" i="27"/>
  <c r="O326" i="27"/>
  <c r="O330" i="27"/>
  <c r="O334" i="27"/>
  <c r="O338" i="27"/>
  <c r="O342" i="27"/>
  <c r="O346" i="27"/>
  <c r="O207" i="27"/>
  <c r="O223" i="27"/>
  <c r="O233" i="27"/>
  <c r="O244" i="27"/>
  <c r="O255" i="27"/>
  <c r="O263" i="27"/>
  <c r="O271" i="27"/>
  <c r="O279" i="27"/>
  <c r="O287" i="27"/>
  <c r="O295" i="27"/>
  <c r="O303" i="27"/>
  <c r="O311" i="27"/>
  <c r="O319" i="27"/>
  <c r="O327" i="27"/>
  <c r="O335" i="27"/>
  <c r="O343" i="27"/>
  <c r="O347" i="27"/>
  <c r="O9" i="27"/>
  <c r="O15" i="27"/>
  <c r="O20" i="27"/>
  <c r="O25" i="27"/>
  <c r="O31" i="27"/>
  <c r="O36" i="27"/>
  <c r="O41" i="27"/>
  <c r="O47" i="27"/>
  <c r="O52" i="27"/>
  <c r="O57" i="27"/>
  <c r="O63" i="27"/>
  <c r="O68" i="27"/>
  <c r="O73" i="27"/>
  <c r="O79" i="27"/>
  <c r="O84" i="27"/>
  <c r="O89" i="27"/>
  <c r="O95" i="27"/>
  <c r="O100" i="27"/>
  <c r="O105" i="27"/>
  <c r="O111" i="27"/>
  <c r="O116" i="27"/>
  <c r="O121" i="27"/>
  <c r="O127" i="27"/>
  <c r="O132" i="27"/>
  <c r="O137" i="27"/>
  <c r="O143" i="27"/>
  <c r="O148" i="27"/>
  <c r="O153" i="27"/>
  <c r="O159" i="27"/>
  <c r="O164" i="27"/>
  <c r="O169" i="27"/>
  <c r="O175" i="27"/>
  <c r="O180" i="27"/>
  <c r="O185" i="27"/>
  <c r="O191" i="27"/>
  <c r="O196" i="27"/>
  <c r="O201" i="27"/>
  <c r="O212" i="27"/>
  <c r="O217" i="27"/>
  <c r="O228" i="27"/>
  <c r="O239" i="27"/>
  <c r="O249" i="27"/>
  <c r="O259" i="27"/>
  <c r="O267" i="27"/>
  <c r="O275" i="27"/>
  <c r="O283" i="27"/>
  <c r="O291" i="27"/>
  <c r="O299" i="27"/>
  <c r="O307" i="27"/>
  <c r="O315" i="27"/>
  <c r="O323" i="27"/>
  <c r="O331" i="27"/>
  <c r="O339" i="27"/>
  <c r="O341" i="27"/>
  <c r="O333" i="27"/>
  <c r="O325" i="27"/>
  <c r="O317" i="27"/>
  <c r="O309" i="27"/>
  <c r="O301" i="27"/>
  <c r="O293" i="27"/>
  <c r="O285" i="27"/>
  <c r="O277" i="27"/>
  <c r="O269" i="27"/>
  <c r="O261" i="27"/>
  <c r="O252" i="27"/>
  <c r="O241" i="27"/>
  <c r="O231" i="27"/>
  <c r="O220" i="27"/>
  <c r="O209" i="27"/>
  <c r="O199" i="27"/>
  <c r="O188" i="27"/>
  <c r="O177" i="27"/>
  <c r="O167" i="27"/>
  <c r="O156" i="27"/>
  <c r="O145" i="27"/>
  <c r="O135" i="27"/>
  <c r="O124" i="27"/>
  <c r="O113" i="27"/>
  <c r="O103" i="27"/>
  <c r="O92" i="27"/>
  <c r="O81" i="27"/>
  <c r="O71" i="27"/>
  <c r="O60" i="27"/>
  <c r="O49" i="27"/>
  <c r="O39" i="27"/>
  <c r="O28" i="27"/>
  <c r="O17" i="27"/>
  <c r="O7" i="27"/>
  <c r="O340" i="27"/>
  <c r="O332" i="27"/>
  <c r="O324" i="27"/>
  <c r="O316" i="27"/>
  <c r="O308" i="27"/>
  <c r="O300" i="27"/>
  <c r="O292" i="27"/>
  <c r="O284" i="27"/>
  <c r="O276" i="27"/>
  <c r="O268" i="27"/>
  <c r="O260" i="27"/>
  <c r="O251" i="27"/>
  <c r="O240" i="27"/>
  <c r="O229" i="27"/>
  <c r="O219" i="27"/>
  <c r="O208" i="27"/>
  <c r="O197" i="27"/>
  <c r="O187" i="27"/>
  <c r="O176" i="27"/>
  <c r="O165" i="27"/>
  <c r="O155" i="27"/>
  <c r="O144" i="27"/>
  <c r="O133" i="27"/>
  <c r="O123" i="27"/>
  <c r="O112" i="27"/>
  <c r="O101" i="27"/>
  <c r="O91" i="27"/>
  <c r="O80" i="27"/>
  <c r="O69" i="27"/>
  <c r="O59" i="27"/>
  <c r="O48" i="27"/>
  <c r="O37" i="27"/>
  <c r="O27" i="27"/>
  <c r="O16" i="27"/>
  <c r="O5" i="27"/>
  <c r="O183" i="23"/>
  <c r="P183" i="23" s="1"/>
  <c r="Q183" i="23" s="1"/>
  <c r="R183" i="23" s="1"/>
  <c r="L183" i="23"/>
  <c r="K183" i="23"/>
  <c r="X183" i="23" l="1"/>
  <c r="W183" i="23"/>
  <c r="V183" i="23"/>
  <c r="T2" i="53"/>
  <c r="S2" i="53"/>
  <c r="R2" i="53"/>
  <c r="V2" i="38"/>
  <c r="U2" i="38"/>
  <c r="T2" i="38"/>
  <c r="T2" i="59"/>
  <c r="S2" i="59"/>
  <c r="R2" i="59"/>
  <c r="V2" i="61"/>
  <c r="U2" i="61"/>
  <c r="T2" i="61"/>
  <c r="V2" i="29"/>
  <c r="U2" i="29"/>
  <c r="T2" i="29"/>
  <c r="V2" i="63"/>
  <c r="U2" i="63"/>
  <c r="T2" i="63"/>
  <c r="U2" i="33"/>
  <c r="T2" i="33"/>
  <c r="S2" i="33"/>
  <c r="Y1" i="39"/>
  <c r="X1" i="39"/>
  <c r="W1" i="39"/>
  <c r="U1" i="36"/>
  <c r="T1" i="36"/>
  <c r="S1" i="36"/>
  <c r="T1" i="27"/>
  <c r="S1" i="27"/>
  <c r="R1" i="27"/>
  <c r="X10" i="26"/>
  <c r="W10" i="26"/>
  <c r="V10" i="26"/>
  <c r="V2" i="51"/>
  <c r="U2" i="51"/>
  <c r="T2" i="51"/>
  <c r="AC2" i="42"/>
  <c r="AB2" i="42"/>
  <c r="AA2" i="42"/>
  <c r="X2" i="60"/>
  <c r="R33" i="60" s="1"/>
  <c r="W2" i="60"/>
  <c r="Q33" i="60" s="1"/>
  <c r="V2" i="60"/>
  <c r="P33" i="60" s="1"/>
  <c r="AA2" i="23"/>
  <c r="Z2" i="23"/>
  <c r="Y2" i="23"/>
  <c r="W277" i="42" l="1"/>
  <c r="W278" i="42"/>
  <c r="U277" i="42"/>
  <c r="U278" i="42"/>
  <c r="V278" i="42"/>
  <c r="V277" i="42"/>
  <c r="Q102" i="26"/>
  <c r="Q100" i="26"/>
  <c r="Q101" i="26"/>
  <c r="Q103" i="26"/>
  <c r="R102" i="26"/>
  <c r="R100" i="26"/>
  <c r="R101" i="26"/>
  <c r="R103" i="26"/>
  <c r="P101" i="26"/>
  <c r="P103" i="26"/>
  <c r="P102" i="26"/>
  <c r="P100" i="26"/>
  <c r="W24" i="42"/>
  <c r="W22" i="42"/>
  <c r="W38" i="42"/>
  <c r="W32" i="42"/>
  <c r="W30" i="42"/>
  <c r="W46" i="42"/>
  <c r="W29" i="42"/>
  <c r="W40" i="42"/>
  <c r="W27" i="42"/>
  <c r="W44" i="42"/>
  <c r="W37" i="42"/>
  <c r="W43" i="42"/>
  <c r="W35" i="42"/>
  <c r="W18" i="42"/>
  <c r="W34" i="42"/>
  <c r="W28" i="42"/>
  <c r="W26" i="42"/>
  <c r="W42" i="42"/>
  <c r="W36" i="42"/>
  <c r="W23" i="42"/>
  <c r="W45" i="42"/>
  <c r="W33" i="42"/>
  <c r="W39" i="42"/>
  <c r="W31" i="42"/>
  <c r="W25" i="42"/>
  <c r="W41" i="42"/>
  <c r="W47" i="42"/>
  <c r="U23" i="42"/>
  <c r="U33" i="42"/>
  <c r="U31" i="42"/>
  <c r="U25" i="42"/>
  <c r="U24" i="42"/>
  <c r="U45" i="42"/>
  <c r="U22" i="42"/>
  <c r="U39" i="42"/>
  <c r="U32" i="42"/>
  <c r="U42" i="42"/>
  <c r="U30" i="42"/>
  <c r="U41" i="42"/>
  <c r="U47" i="42"/>
  <c r="U29" i="42"/>
  <c r="U40" i="42"/>
  <c r="U27" i="42"/>
  <c r="U38" i="42"/>
  <c r="U35" i="42"/>
  <c r="U34" i="42"/>
  <c r="U28" i="42"/>
  <c r="U44" i="42"/>
  <c r="U26" i="42"/>
  <c r="U37" i="42"/>
  <c r="U43" i="42"/>
  <c r="U36" i="42"/>
  <c r="U46" i="42"/>
  <c r="V18" i="42"/>
  <c r="V23" i="42"/>
  <c r="V29" i="42"/>
  <c r="V40" i="42"/>
  <c r="V22" i="42"/>
  <c r="V28" i="42"/>
  <c r="V38" i="42"/>
  <c r="V44" i="42"/>
  <c r="V31" i="42"/>
  <c r="V37" i="42"/>
  <c r="V43" i="42"/>
  <c r="V30" i="42"/>
  <c r="V36" i="42"/>
  <c r="V46" i="42"/>
  <c r="V24" i="42"/>
  <c r="V34" i="42"/>
  <c r="V45" i="42"/>
  <c r="V27" i="42"/>
  <c r="V33" i="42"/>
  <c r="V39" i="42"/>
  <c r="V26" i="42"/>
  <c r="V32" i="42"/>
  <c r="V42" i="42"/>
  <c r="V25" i="42"/>
  <c r="V35" i="42"/>
  <c r="V41" i="42"/>
  <c r="V47" i="42"/>
  <c r="S59" i="23"/>
  <c r="S62" i="23"/>
  <c r="S61" i="23"/>
  <c r="S66" i="23"/>
  <c r="S60" i="23"/>
  <c r="S64" i="23"/>
  <c r="S63" i="23"/>
  <c r="S65" i="23"/>
  <c r="S67" i="23"/>
  <c r="T61" i="23"/>
  <c r="T64" i="23"/>
  <c r="T65" i="23"/>
  <c r="T59" i="23"/>
  <c r="T67" i="23"/>
  <c r="T60" i="23"/>
  <c r="T63" i="23"/>
  <c r="T62" i="23"/>
  <c r="T66" i="23"/>
  <c r="U60" i="23"/>
  <c r="U67" i="23"/>
  <c r="U61" i="23"/>
  <c r="U65" i="23"/>
  <c r="U66" i="23"/>
  <c r="U63" i="23"/>
  <c r="U64" i="23"/>
  <c r="U59" i="23"/>
  <c r="U62" i="23"/>
  <c r="Q56" i="39"/>
  <c r="Q60" i="39"/>
  <c r="Q58" i="39"/>
  <c r="Q55" i="39"/>
  <c r="Q61" i="39"/>
  <c r="Q59" i="39"/>
  <c r="Q57" i="39"/>
  <c r="R60" i="39"/>
  <c r="R58" i="39"/>
  <c r="R61" i="39"/>
  <c r="R59" i="39"/>
  <c r="R56" i="39"/>
  <c r="R57" i="39"/>
  <c r="R55" i="39"/>
  <c r="S57" i="39"/>
  <c r="S60" i="39"/>
  <c r="S58" i="39"/>
  <c r="S55" i="39"/>
  <c r="S61" i="39"/>
  <c r="S59" i="39"/>
  <c r="S56" i="39"/>
  <c r="Q8" i="26"/>
  <c r="Q9" i="26"/>
  <c r="Q7" i="26"/>
  <c r="Q6" i="26"/>
  <c r="Q5" i="26"/>
  <c r="Q3" i="26"/>
  <c r="R7" i="26"/>
  <c r="R3" i="26"/>
  <c r="R6" i="26"/>
  <c r="R5" i="26"/>
  <c r="R8" i="26"/>
  <c r="R9" i="26"/>
  <c r="P5" i="26"/>
  <c r="P8" i="26"/>
  <c r="P7" i="26"/>
  <c r="P9" i="26"/>
  <c r="P6" i="26"/>
  <c r="P3" i="26"/>
  <c r="U13" i="42"/>
  <c r="U9" i="42"/>
  <c r="U14" i="42"/>
  <c r="U10" i="42"/>
  <c r="U3" i="42"/>
  <c r="U16" i="42"/>
  <c r="U11" i="42"/>
  <c r="U5" i="42"/>
  <c r="U8" i="42"/>
  <c r="U7" i="42"/>
  <c r="U15" i="42"/>
  <c r="U6" i="42"/>
  <c r="U4" i="42"/>
  <c r="U12" i="42"/>
  <c r="W6" i="42"/>
  <c r="W5" i="42"/>
  <c r="W13" i="42"/>
  <c r="W14" i="42"/>
  <c r="W15" i="42"/>
  <c r="W16" i="42"/>
  <c r="W7" i="42"/>
  <c r="W17" i="42"/>
  <c r="W11" i="42"/>
  <c r="W8" i="42"/>
  <c r="W12" i="42"/>
  <c r="W9" i="42"/>
  <c r="W10" i="42"/>
  <c r="V7" i="42"/>
  <c r="V6" i="42"/>
  <c r="V5" i="42"/>
  <c r="V15" i="42"/>
  <c r="V12" i="42"/>
  <c r="V16" i="42"/>
  <c r="V17" i="42"/>
  <c r="V14" i="42"/>
  <c r="V11" i="42"/>
  <c r="V9" i="42"/>
  <c r="V10" i="42"/>
  <c r="V13" i="42"/>
  <c r="V8" i="42"/>
  <c r="T58" i="23"/>
  <c r="T57" i="23"/>
  <c r="U57" i="23"/>
  <c r="U58" i="23"/>
  <c r="S58" i="23"/>
  <c r="S57" i="23"/>
  <c r="W275" i="42"/>
  <c r="W60" i="42"/>
  <c r="W61" i="42"/>
  <c r="W59" i="42"/>
  <c r="U275" i="42"/>
  <c r="U61" i="42"/>
  <c r="U59" i="42"/>
  <c r="U60" i="42"/>
  <c r="V275" i="42"/>
  <c r="V61" i="42"/>
  <c r="V60" i="42"/>
  <c r="V59" i="42"/>
  <c r="Q2" i="39"/>
  <c r="Q3" i="39"/>
  <c r="Q6" i="39"/>
  <c r="Q5" i="39"/>
  <c r="Q16" i="39"/>
  <c r="Q24" i="39"/>
  <c r="Q32" i="39"/>
  <c r="Q40" i="39"/>
  <c r="Q21" i="39"/>
  <c r="Q29" i="39"/>
  <c r="Q41" i="39"/>
  <c r="Q48" i="39"/>
  <c r="Q39" i="39"/>
  <c r="Q20" i="39"/>
  <c r="Q28" i="39"/>
  <c r="Q17" i="39"/>
  <c r="Q33" i="39"/>
  <c r="Q9" i="39"/>
  <c r="Q13" i="39"/>
  <c r="Q22" i="39"/>
  <c r="Q30" i="39"/>
  <c r="Q38" i="39"/>
  <c r="Q27" i="39"/>
  <c r="Q4" i="39"/>
  <c r="Q45" i="39"/>
  <c r="Q7" i="39"/>
  <c r="Q8" i="39"/>
  <c r="Q10" i="39"/>
  <c r="Q12" i="39"/>
  <c r="Q14" i="39"/>
  <c r="Q37" i="39"/>
  <c r="Q18" i="39"/>
  <c r="Q26" i="39"/>
  <c r="Q34" i="39"/>
  <c r="Q42" i="39"/>
  <c r="Q23" i="39"/>
  <c r="Q31" i="39"/>
  <c r="Q43" i="39"/>
  <c r="Q44" i="39"/>
  <c r="Q36" i="39"/>
  <c r="Q25" i="39"/>
  <c r="Q47" i="39"/>
  <c r="Q11" i="39"/>
  <c r="Q15" i="39"/>
  <c r="Q19" i="39"/>
  <c r="Q35" i="39"/>
  <c r="Q46" i="39"/>
  <c r="R44" i="39"/>
  <c r="R48" i="39"/>
  <c r="R7" i="39"/>
  <c r="R39" i="39"/>
  <c r="R20" i="39"/>
  <c r="R28" i="39"/>
  <c r="R36" i="39"/>
  <c r="R17" i="39"/>
  <c r="R25" i="39"/>
  <c r="R33" i="39"/>
  <c r="R47" i="39"/>
  <c r="R4" i="39"/>
  <c r="R6" i="39"/>
  <c r="R32" i="39"/>
  <c r="R21" i="39"/>
  <c r="R41" i="39"/>
  <c r="R45" i="39"/>
  <c r="R2" i="39"/>
  <c r="R10" i="39"/>
  <c r="R14" i="39"/>
  <c r="R26" i="39"/>
  <c r="R42" i="39"/>
  <c r="R31" i="39"/>
  <c r="R3" i="39"/>
  <c r="R9" i="39"/>
  <c r="R11" i="39"/>
  <c r="R13" i="39"/>
  <c r="R15" i="39"/>
  <c r="R49" i="39"/>
  <c r="R22" i="39"/>
  <c r="R30" i="39"/>
  <c r="R38" i="39"/>
  <c r="R19" i="39"/>
  <c r="R27" i="39"/>
  <c r="R35" i="39"/>
  <c r="R46" i="39"/>
  <c r="R5" i="39"/>
  <c r="R16" i="39"/>
  <c r="R24" i="39"/>
  <c r="R40" i="39"/>
  <c r="R29" i="39"/>
  <c r="R8" i="39"/>
  <c r="R12" i="39"/>
  <c r="R37" i="39"/>
  <c r="R18" i="39"/>
  <c r="R34" i="39"/>
  <c r="R23" i="39"/>
  <c r="R43" i="39"/>
  <c r="S46" i="39"/>
  <c r="S44" i="39"/>
  <c r="S48" i="39"/>
  <c r="S33" i="39"/>
  <c r="S47" i="39"/>
  <c r="S2" i="39"/>
  <c r="S19" i="39"/>
  <c r="S37" i="39"/>
  <c r="S17" i="39"/>
  <c r="S35" i="39"/>
  <c r="S20" i="39"/>
  <c r="S28" i="39"/>
  <c r="S36" i="39"/>
  <c r="S4" i="39"/>
  <c r="S5" i="39"/>
  <c r="S9" i="39"/>
  <c r="S31" i="39"/>
  <c r="S25" i="39"/>
  <c r="S24" i="39"/>
  <c r="S40" i="39"/>
  <c r="S7" i="39"/>
  <c r="S11" i="39"/>
  <c r="S15" i="39"/>
  <c r="S29" i="39"/>
  <c r="S26" i="39"/>
  <c r="S42" i="39"/>
  <c r="S41" i="39"/>
  <c r="S3" i="39"/>
  <c r="S8" i="39"/>
  <c r="S10" i="39"/>
  <c r="S12" i="39"/>
  <c r="S14" i="39"/>
  <c r="S27" i="39"/>
  <c r="S49" i="39"/>
  <c r="S23" i="39"/>
  <c r="S39" i="39"/>
  <c r="S22" i="39"/>
  <c r="S30" i="39"/>
  <c r="S38" i="39"/>
  <c r="S6" i="39"/>
  <c r="S16" i="39"/>
  <c r="S32" i="39"/>
  <c r="S21" i="39"/>
  <c r="S45" i="39"/>
  <c r="S13" i="39"/>
  <c r="S43" i="39"/>
  <c r="S18" i="39"/>
  <c r="S34" i="39"/>
  <c r="N16" i="63"/>
  <c r="N15" i="63"/>
  <c r="O15" i="63"/>
  <c r="O16" i="63"/>
  <c r="P15" i="63"/>
  <c r="P16" i="63"/>
  <c r="N48" i="51"/>
  <c r="N59" i="51"/>
  <c r="N55" i="51"/>
  <c r="N57" i="51"/>
  <c r="N60" i="51"/>
  <c r="N56" i="51"/>
  <c r="N62" i="51"/>
  <c r="N61" i="51"/>
  <c r="N58" i="51"/>
  <c r="O48" i="51"/>
  <c r="O55" i="51"/>
  <c r="O60" i="51"/>
  <c r="O62" i="51"/>
  <c r="O61" i="51"/>
  <c r="O59" i="51"/>
  <c r="O58" i="51"/>
  <c r="O57" i="51"/>
  <c r="O56" i="51"/>
  <c r="P48" i="51"/>
  <c r="P57" i="51"/>
  <c r="P56" i="51"/>
  <c r="P55" i="51"/>
  <c r="P61" i="51"/>
  <c r="P59" i="51"/>
  <c r="P58" i="51"/>
  <c r="P60" i="51"/>
  <c r="P62" i="51"/>
  <c r="T212" i="23"/>
  <c r="T214" i="23"/>
  <c r="T213" i="23"/>
  <c r="S212" i="23"/>
  <c r="S213" i="23"/>
  <c r="S214" i="23"/>
  <c r="U212" i="23"/>
  <c r="U214" i="23"/>
  <c r="U213" i="23"/>
  <c r="Q138" i="39"/>
  <c r="Q143" i="39"/>
  <c r="Q141" i="39"/>
  <c r="Q144" i="39"/>
  <c r="Q139" i="39"/>
  <c r="Q147" i="39"/>
  <c r="Q146" i="39"/>
  <c r="Q145" i="39"/>
  <c r="Q142" i="39"/>
  <c r="Q140" i="39"/>
  <c r="R146" i="39"/>
  <c r="R139" i="39"/>
  <c r="R138" i="39"/>
  <c r="R141" i="39"/>
  <c r="R140" i="39"/>
  <c r="R142" i="39"/>
  <c r="R143" i="39"/>
  <c r="R145" i="39"/>
  <c r="R144" i="39"/>
  <c r="R147" i="39"/>
  <c r="S141" i="39"/>
  <c r="S145" i="39"/>
  <c r="S140" i="39"/>
  <c r="S144" i="39"/>
  <c r="S138" i="39"/>
  <c r="S142" i="39"/>
  <c r="S143" i="39"/>
  <c r="S146" i="39"/>
  <c r="S139" i="39"/>
  <c r="S147" i="39"/>
  <c r="P201" i="26"/>
  <c r="P23" i="26"/>
  <c r="Q201" i="26"/>
  <c r="Q23" i="26"/>
  <c r="R201" i="26"/>
  <c r="R23" i="26"/>
  <c r="U101" i="23"/>
  <c r="U100" i="23"/>
  <c r="U95" i="23"/>
  <c r="U96" i="23"/>
  <c r="U99" i="23"/>
  <c r="U98" i="23"/>
  <c r="U97" i="23"/>
  <c r="S100" i="23"/>
  <c r="S99" i="23"/>
  <c r="S96" i="23"/>
  <c r="S97" i="23"/>
  <c r="S98" i="23"/>
  <c r="S101" i="23"/>
  <c r="S95" i="23"/>
  <c r="T95" i="23"/>
  <c r="T101" i="23"/>
  <c r="T98" i="23"/>
  <c r="T99" i="23"/>
  <c r="T97" i="23"/>
  <c r="T100" i="23"/>
  <c r="T96" i="23"/>
  <c r="S145" i="23"/>
  <c r="S142" i="23"/>
  <c r="S148" i="23"/>
  <c r="S146" i="23"/>
  <c r="S144" i="23"/>
  <c r="S143" i="23"/>
  <c r="S147" i="23"/>
  <c r="T145" i="23"/>
  <c r="T146" i="23"/>
  <c r="T147" i="23"/>
  <c r="T148" i="23"/>
  <c r="T143" i="23"/>
  <c r="T142" i="23"/>
  <c r="T144" i="23"/>
  <c r="U147" i="23"/>
  <c r="U145" i="23"/>
  <c r="U146" i="23"/>
  <c r="U143" i="23"/>
  <c r="U142" i="23"/>
  <c r="U144" i="23"/>
  <c r="U148" i="23"/>
  <c r="Q54" i="39"/>
  <c r="Q52" i="39"/>
  <c r="Q53" i="39"/>
  <c r="R52" i="39"/>
  <c r="R53" i="39"/>
  <c r="R54" i="39"/>
  <c r="S52" i="39"/>
  <c r="S53" i="39"/>
  <c r="S54" i="39"/>
  <c r="N28" i="51"/>
  <c r="N29" i="51"/>
  <c r="O29" i="51"/>
  <c r="O28" i="51"/>
  <c r="P28" i="51"/>
  <c r="P29" i="51"/>
  <c r="R150" i="39"/>
  <c r="R149" i="39"/>
  <c r="R136" i="39"/>
  <c r="R151" i="39"/>
  <c r="R148" i="39"/>
  <c r="R137" i="39"/>
  <c r="Q136" i="39"/>
  <c r="Q150" i="39"/>
  <c r="Q148" i="39"/>
  <c r="Q137" i="39"/>
  <c r="Q149" i="39"/>
  <c r="Q151" i="39"/>
  <c r="S151" i="39"/>
  <c r="S150" i="39"/>
  <c r="S148" i="39"/>
  <c r="S137" i="39"/>
  <c r="S149" i="39"/>
  <c r="S136" i="39"/>
  <c r="W52" i="42"/>
  <c r="W175" i="42"/>
  <c r="W172" i="42"/>
  <c r="W176" i="42"/>
  <c r="W19" i="42"/>
  <c r="W51" i="42"/>
  <c r="W174" i="42"/>
  <c r="W173" i="42"/>
  <c r="N6" i="53"/>
  <c r="N10" i="53"/>
  <c r="N14" i="53"/>
  <c r="N18" i="53"/>
  <c r="N22" i="53"/>
  <c r="N26" i="53"/>
  <c r="N30" i="53"/>
  <c r="N34" i="53"/>
  <c r="N38" i="53"/>
  <c r="N42" i="53"/>
  <c r="N46" i="53"/>
  <c r="N50" i="53"/>
  <c r="N54" i="53"/>
  <c r="N58" i="53"/>
  <c r="N62" i="53"/>
  <c r="N66" i="53"/>
  <c r="N70" i="53"/>
  <c r="N74" i="53"/>
  <c r="N78" i="53"/>
  <c r="N82" i="53"/>
  <c r="N86" i="53"/>
  <c r="N90" i="53"/>
  <c r="N94" i="53"/>
  <c r="N98" i="53"/>
  <c r="N102" i="53"/>
  <c r="N106" i="53"/>
  <c r="N110" i="53"/>
  <c r="N114" i="53"/>
  <c r="N7" i="53"/>
  <c r="N11" i="53"/>
  <c r="N15" i="53"/>
  <c r="N19" i="53"/>
  <c r="N23" i="53"/>
  <c r="N27" i="53"/>
  <c r="N31" i="53"/>
  <c r="N35" i="53"/>
  <c r="N39" i="53"/>
  <c r="N43" i="53"/>
  <c r="N47" i="53"/>
  <c r="N51" i="53"/>
  <c r="N55" i="53"/>
  <c r="N59" i="53"/>
  <c r="N63" i="53"/>
  <c r="N67" i="53"/>
  <c r="N71" i="53"/>
  <c r="N75" i="53"/>
  <c r="N79" i="53"/>
  <c r="N83" i="53"/>
  <c r="N87" i="53"/>
  <c r="N91" i="53"/>
  <c r="N95" i="53"/>
  <c r="N99" i="53"/>
  <c r="N103" i="53"/>
  <c r="N107" i="53"/>
  <c r="N111" i="53"/>
  <c r="N115" i="53"/>
  <c r="N8" i="53"/>
  <c r="N12" i="53"/>
  <c r="N16" i="53"/>
  <c r="N20" i="53"/>
  <c r="N24" i="53"/>
  <c r="N28" i="53"/>
  <c r="N32" i="53"/>
  <c r="N36" i="53"/>
  <c r="N40" i="53"/>
  <c r="N44" i="53"/>
  <c r="N48" i="53"/>
  <c r="N52" i="53"/>
  <c r="N56" i="53"/>
  <c r="N60" i="53"/>
  <c r="N64" i="53"/>
  <c r="N68" i="53"/>
  <c r="N72" i="53"/>
  <c r="N76" i="53"/>
  <c r="N80" i="53"/>
  <c r="N84" i="53"/>
  <c r="N88" i="53"/>
  <c r="N92" i="53"/>
  <c r="N96" i="53"/>
  <c r="N100" i="53"/>
  <c r="N104" i="53"/>
  <c r="N108" i="53"/>
  <c r="N112" i="53"/>
  <c r="N5" i="53"/>
  <c r="N9" i="53"/>
  <c r="N25" i="53"/>
  <c r="N41" i="53"/>
  <c r="N57" i="53"/>
  <c r="N73" i="53"/>
  <c r="N89" i="53"/>
  <c r="N105" i="53"/>
  <c r="N13" i="53"/>
  <c r="N29" i="53"/>
  <c r="N45" i="53"/>
  <c r="N61" i="53"/>
  <c r="N77" i="53"/>
  <c r="N93" i="53"/>
  <c r="N109" i="53"/>
  <c r="N17" i="53"/>
  <c r="N49" i="53"/>
  <c r="N81" i="53"/>
  <c r="N113" i="53"/>
  <c r="N21" i="53"/>
  <c r="N53" i="53"/>
  <c r="N85" i="53"/>
  <c r="N33" i="53"/>
  <c r="N97" i="53"/>
  <c r="N37" i="53"/>
  <c r="N101" i="53"/>
  <c r="N65" i="53"/>
  <c r="N69" i="53"/>
  <c r="R12" i="60"/>
  <c r="R16" i="60"/>
  <c r="R61" i="60"/>
  <c r="R65" i="60"/>
  <c r="R69" i="60"/>
  <c r="R73" i="60"/>
  <c r="R77" i="60"/>
  <c r="R81" i="60"/>
  <c r="R85" i="60"/>
  <c r="R89" i="60"/>
  <c r="R93" i="60"/>
  <c r="R97" i="60"/>
  <c r="R101" i="60"/>
  <c r="R105" i="60"/>
  <c r="R109" i="60"/>
  <c r="R113" i="60"/>
  <c r="R117" i="60"/>
  <c r="R121" i="60"/>
  <c r="R122" i="60"/>
  <c r="R13" i="60"/>
  <c r="R62" i="60"/>
  <c r="R66" i="60"/>
  <c r="R70" i="60"/>
  <c r="R74" i="60"/>
  <c r="R78" i="60"/>
  <c r="R82" i="60"/>
  <c r="R86" i="60"/>
  <c r="R90" i="60"/>
  <c r="R94" i="60"/>
  <c r="R98" i="60"/>
  <c r="R102" i="60"/>
  <c r="R106" i="60"/>
  <c r="R110" i="60"/>
  <c r="R114" i="60"/>
  <c r="R118" i="60"/>
  <c r="R10" i="60"/>
  <c r="R14" i="60"/>
  <c r="R63" i="60"/>
  <c r="R67" i="60"/>
  <c r="R71" i="60"/>
  <c r="R75" i="60"/>
  <c r="R79" i="60"/>
  <c r="R83" i="60"/>
  <c r="R87" i="60"/>
  <c r="R91" i="60"/>
  <c r="R95" i="60"/>
  <c r="R99" i="60"/>
  <c r="R103" i="60"/>
  <c r="R107" i="60"/>
  <c r="R111" i="60"/>
  <c r="R115" i="60"/>
  <c r="R119" i="60"/>
  <c r="R123" i="60"/>
  <c r="R72" i="60"/>
  <c r="R88" i="60"/>
  <c r="R104" i="60"/>
  <c r="R120" i="60"/>
  <c r="R11" i="60"/>
  <c r="R60" i="60"/>
  <c r="R76" i="60"/>
  <c r="R92" i="60"/>
  <c r="R108" i="60"/>
  <c r="R124" i="60"/>
  <c r="R15" i="60"/>
  <c r="R64" i="60"/>
  <c r="R80" i="60"/>
  <c r="R96" i="60"/>
  <c r="R112" i="60"/>
  <c r="R52" i="60"/>
  <c r="R68" i="60"/>
  <c r="R84" i="60"/>
  <c r="R100" i="60"/>
  <c r="R116" i="60"/>
  <c r="N6" i="27"/>
  <c r="N10" i="27"/>
  <c r="N14" i="27"/>
  <c r="N18" i="27"/>
  <c r="N22" i="27"/>
  <c r="N26" i="27"/>
  <c r="N30" i="27"/>
  <c r="N34" i="27"/>
  <c r="N38" i="27"/>
  <c r="N42" i="27"/>
  <c r="N46" i="27"/>
  <c r="N50" i="27"/>
  <c r="N54" i="27"/>
  <c r="N58" i="27"/>
  <c r="N62" i="27"/>
  <c r="N66" i="27"/>
  <c r="N70" i="27"/>
  <c r="N74" i="27"/>
  <c r="N78" i="27"/>
  <c r="N82" i="27"/>
  <c r="N86" i="27"/>
  <c r="N90" i="27"/>
  <c r="N94" i="27"/>
  <c r="N98" i="27"/>
  <c r="N102" i="27"/>
  <c r="N106" i="27"/>
  <c r="N110" i="27"/>
  <c r="N114" i="27"/>
  <c r="N118" i="27"/>
  <c r="N122" i="27"/>
  <c r="N126" i="27"/>
  <c r="N130" i="27"/>
  <c r="N134" i="27"/>
  <c r="N138" i="27"/>
  <c r="N142" i="27"/>
  <c r="N146" i="27"/>
  <c r="N150" i="27"/>
  <c r="N154" i="27"/>
  <c r="N158" i="27"/>
  <c r="N162" i="27"/>
  <c r="N166" i="27"/>
  <c r="N170" i="27"/>
  <c r="N174" i="27"/>
  <c r="N178" i="27"/>
  <c r="N182" i="27"/>
  <c r="N186" i="27"/>
  <c r="N190" i="27"/>
  <c r="N194" i="27"/>
  <c r="N198" i="27"/>
  <c r="N202" i="27"/>
  <c r="N206" i="27"/>
  <c r="N210" i="27"/>
  <c r="N214" i="27"/>
  <c r="N218" i="27"/>
  <c r="N222" i="27"/>
  <c r="N226" i="27"/>
  <c r="N230" i="27"/>
  <c r="N234" i="27"/>
  <c r="N238" i="27"/>
  <c r="N242" i="27"/>
  <c r="N246" i="27"/>
  <c r="N250" i="27"/>
  <c r="N254" i="27"/>
  <c r="N258" i="27"/>
  <c r="N262" i="27"/>
  <c r="N266" i="27"/>
  <c r="N270" i="27"/>
  <c r="N274" i="27"/>
  <c r="N278" i="27"/>
  <c r="N282" i="27"/>
  <c r="N286" i="27"/>
  <c r="N290" i="27"/>
  <c r="N294" i="27"/>
  <c r="N298" i="27"/>
  <c r="N302" i="27"/>
  <c r="N306" i="27"/>
  <c r="N310" i="27"/>
  <c r="N314" i="27"/>
  <c r="N318" i="27"/>
  <c r="N322" i="27"/>
  <c r="N326" i="27"/>
  <c r="N330" i="27"/>
  <c r="N334" i="27"/>
  <c r="N338" i="27"/>
  <c r="N342" i="27"/>
  <c r="N346" i="27"/>
  <c r="N7" i="27"/>
  <c r="N11" i="27"/>
  <c r="N15" i="27"/>
  <c r="N19" i="27"/>
  <c r="N23" i="27"/>
  <c r="N27" i="27"/>
  <c r="N31" i="27"/>
  <c r="N35" i="27"/>
  <c r="N39" i="27"/>
  <c r="N43" i="27"/>
  <c r="N47" i="27"/>
  <c r="N51" i="27"/>
  <c r="N55" i="27"/>
  <c r="N59" i="27"/>
  <c r="N63" i="27"/>
  <c r="N67" i="27"/>
  <c r="N71" i="27"/>
  <c r="N75" i="27"/>
  <c r="N79" i="27"/>
  <c r="N83" i="27"/>
  <c r="N87" i="27"/>
  <c r="N91" i="27"/>
  <c r="N95" i="27"/>
  <c r="N99" i="27"/>
  <c r="N103" i="27"/>
  <c r="N107" i="27"/>
  <c r="N111" i="27"/>
  <c r="N115" i="27"/>
  <c r="N119" i="27"/>
  <c r="N123" i="27"/>
  <c r="N127" i="27"/>
  <c r="N131" i="27"/>
  <c r="N135" i="27"/>
  <c r="N139" i="27"/>
  <c r="N143" i="27"/>
  <c r="N147" i="27"/>
  <c r="N151" i="27"/>
  <c r="N155" i="27"/>
  <c r="N159" i="27"/>
  <c r="N163" i="27"/>
  <c r="N167" i="27"/>
  <c r="N171" i="27"/>
  <c r="N175" i="27"/>
  <c r="N179" i="27"/>
  <c r="N183" i="27"/>
  <c r="N187" i="27"/>
  <c r="N191" i="27"/>
  <c r="N195" i="27"/>
  <c r="N199" i="27"/>
  <c r="N203" i="27"/>
  <c r="N207" i="27"/>
  <c r="N211" i="27"/>
  <c r="N215" i="27"/>
  <c r="N219" i="27"/>
  <c r="N223" i="27"/>
  <c r="N227" i="27"/>
  <c r="N231" i="27"/>
  <c r="N235" i="27"/>
  <c r="N239" i="27"/>
  <c r="N243" i="27"/>
  <c r="N247" i="27"/>
  <c r="N251" i="27"/>
  <c r="N255" i="27"/>
  <c r="N259" i="27"/>
  <c r="N263" i="27"/>
  <c r="N267" i="27"/>
  <c r="N271" i="27"/>
  <c r="N275" i="27"/>
  <c r="N279" i="27"/>
  <c r="N283" i="27"/>
  <c r="N287" i="27"/>
  <c r="N291" i="27"/>
  <c r="N295" i="27"/>
  <c r="N299" i="27"/>
  <c r="N303" i="27"/>
  <c r="N307" i="27"/>
  <c r="N311" i="27"/>
  <c r="N315" i="27"/>
  <c r="N319" i="27"/>
  <c r="N323" i="27"/>
  <c r="N327" i="27"/>
  <c r="N331" i="27"/>
  <c r="N335" i="27"/>
  <c r="N339" i="27"/>
  <c r="N343" i="27"/>
  <c r="N347" i="27"/>
  <c r="N8" i="27"/>
  <c r="N12" i="27"/>
  <c r="N16" i="27"/>
  <c r="N20" i="27"/>
  <c r="N24" i="27"/>
  <c r="N28" i="27"/>
  <c r="N32" i="27"/>
  <c r="N36" i="27"/>
  <c r="N40" i="27"/>
  <c r="N44" i="27"/>
  <c r="N48" i="27"/>
  <c r="N52" i="27"/>
  <c r="N56" i="27"/>
  <c r="N60" i="27"/>
  <c r="N64" i="27"/>
  <c r="N68" i="27"/>
  <c r="N72" i="27"/>
  <c r="N76" i="27"/>
  <c r="N80" i="27"/>
  <c r="N84" i="27"/>
  <c r="N88" i="27"/>
  <c r="N92" i="27"/>
  <c r="N96" i="27"/>
  <c r="N100" i="27"/>
  <c r="N104" i="27"/>
  <c r="N108" i="27"/>
  <c r="N112" i="27"/>
  <c r="N116" i="27"/>
  <c r="N120" i="27"/>
  <c r="N124" i="27"/>
  <c r="N128" i="27"/>
  <c r="N132" i="27"/>
  <c r="N136" i="27"/>
  <c r="N140" i="27"/>
  <c r="N144" i="27"/>
  <c r="N148" i="27"/>
  <c r="N152" i="27"/>
  <c r="N156" i="27"/>
  <c r="N160" i="27"/>
  <c r="N164" i="27"/>
  <c r="N168" i="27"/>
  <c r="N172" i="27"/>
  <c r="N176" i="27"/>
  <c r="N180" i="27"/>
  <c r="N184" i="27"/>
  <c r="N188" i="27"/>
  <c r="N192" i="27"/>
  <c r="N196" i="27"/>
  <c r="N200" i="27"/>
  <c r="N204" i="27"/>
  <c r="N208" i="27"/>
  <c r="N212" i="27"/>
  <c r="N216" i="27"/>
  <c r="N220" i="27"/>
  <c r="N224" i="27"/>
  <c r="N228" i="27"/>
  <c r="N232" i="27"/>
  <c r="N236" i="27"/>
  <c r="N240" i="27"/>
  <c r="N244" i="27"/>
  <c r="N248" i="27"/>
  <c r="N252" i="27"/>
  <c r="N256" i="27"/>
  <c r="N260" i="27"/>
  <c r="N264" i="27"/>
  <c r="N268" i="27"/>
  <c r="N272" i="27"/>
  <c r="N276" i="27"/>
  <c r="N280" i="27"/>
  <c r="N284" i="27"/>
  <c r="N288" i="27"/>
  <c r="N292" i="27"/>
  <c r="N296" i="27"/>
  <c r="N300" i="27"/>
  <c r="N304" i="27"/>
  <c r="N308" i="27"/>
  <c r="N312" i="27"/>
  <c r="N316" i="27"/>
  <c r="N320" i="27"/>
  <c r="N324" i="27"/>
  <c r="N328" i="27"/>
  <c r="N332" i="27"/>
  <c r="N336" i="27"/>
  <c r="N340" i="27"/>
  <c r="N344" i="27"/>
  <c r="N4" i="27"/>
  <c r="N5" i="27"/>
  <c r="N21" i="27"/>
  <c r="N37" i="27"/>
  <c r="N53" i="27"/>
  <c r="N69" i="27"/>
  <c r="N85" i="27"/>
  <c r="N101" i="27"/>
  <c r="N117" i="27"/>
  <c r="N133" i="27"/>
  <c r="N149" i="27"/>
  <c r="N165" i="27"/>
  <c r="N181" i="27"/>
  <c r="N197" i="27"/>
  <c r="N213" i="27"/>
  <c r="N229" i="27"/>
  <c r="N245" i="27"/>
  <c r="N261" i="27"/>
  <c r="N277" i="27"/>
  <c r="N293" i="27"/>
  <c r="N309" i="27"/>
  <c r="N325" i="27"/>
  <c r="N341" i="27"/>
  <c r="N17" i="27"/>
  <c r="N65" i="27"/>
  <c r="N113" i="27"/>
  <c r="N161" i="27"/>
  <c r="N209" i="27"/>
  <c r="N257" i="27"/>
  <c r="N289" i="27"/>
  <c r="N337" i="27"/>
  <c r="N9" i="27"/>
  <c r="N25" i="27"/>
  <c r="N41" i="27"/>
  <c r="N57" i="27"/>
  <c r="N73" i="27"/>
  <c r="N89" i="27"/>
  <c r="N105" i="27"/>
  <c r="N121" i="27"/>
  <c r="N137" i="27"/>
  <c r="N153" i="27"/>
  <c r="N169" i="27"/>
  <c r="N185" i="27"/>
  <c r="N201" i="27"/>
  <c r="N217" i="27"/>
  <c r="N233" i="27"/>
  <c r="N249" i="27"/>
  <c r="N265" i="27"/>
  <c r="N281" i="27"/>
  <c r="N297" i="27"/>
  <c r="N313" i="27"/>
  <c r="N329" i="27"/>
  <c r="N345" i="27"/>
  <c r="N33" i="27"/>
  <c r="N97" i="27"/>
  <c r="N145" i="27"/>
  <c r="N193" i="27"/>
  <c r="N241" i="27"/>
  <c r="N321" i="27"/>
  <c r="N13" i="27"/>
  <c r="N29" i="27"/>
  <c r="N45" i="27"/>
  <c r="N61" i="27"/>
  <c r="N77" i="27"/>
  <c r="N93" i="27"/>
  <c r="N109" i="27"/>
  <c r="N125" i="27"/>
  <c r="N141" i="27"/>
  <c r="N157" i="27"/>
  <c r="N173" i="27"/>
  <c r="N189" i="27"/>
  <c r="N205" i="27"/>
  <c r="N221" i="27"/>
  <c r="N237" i="27"/>
  <c r="N253" i="27"/>
  <c r="N269" i="27"/>
  <c r="N285" i="27"/>
  <c r="N301" i="27"/>
  <c r="N317" i="27"/>
  <c r="N333" i="27"/>
  <c r="N49" i="27"/>
  <c r="N81" i="27"/>
  <c r="N129" i="27"/>
  <c r="N177" i="27"/>
  <c r="N225" i="27"/>
  <c r="N273" i="27"/>
  <c r="N305" i="27"/>
  <c r="P8" i="63"/>
  <c r="P12" i="63"/>
  <c r="P18" i="63"/>
  <c r="P22" i="63"/>
  <c r="P26" i="63"/>
  <c r="P30" i="63"/>
  <c r="P34" i="63"/>
  <c r="P38" i="63"/>
  <c r="P42" i="63"/>
  <c r="P46" i="63"/>
  <c r="P50" i="63"/>
  <c r="P5" i="63"/>
  <c r="P9" i="63"/>
  <c r="P13" i="63"/>
  <c r="P19" i="63"/>
  <c r="P23" i="63"/>
  <c r="P27" i="63"/>
  <c r="P31" i="63"/>
  <c r="P35" i="63"/>
  <c r="P39" i="63"/>
  <c r="P43" i="63"/>
  <c r="P47" i="63"/>
  <c r="P51" i="63"/>
  <c r="P10" i="63"/>
  <c r="P20" i="63"/>
  <c r="P28" i="63"/>
  <c r="P36" i="63"/>
  <c r="P44" i="63"/>
  <c r="P52" i="63"/>
  <c r="P11" i="63"/>
  <c r="P21" i="63"/>
  <c r="P29" i="63"/>
  <c r="P37" i="63"/>
  <c r="P45" i="63"/>
  <c r="P53" i="63"/>
  <c r="P6" i="63"/>
  <c r="P14" i="63"/>
  <c r="P24" i="63"/>
  <c r="P32" i="63"/>
  <c r="P40" i="63"/>
  <c r="P48" i="63"/>
  <c r="P33" i="63"/>
  <c r="P7" i="63"/>
  <c r="P41" i="63"/>
  <c r="P17" i="63"/>
  <c r="P49" i="63"/>
  <c r="P25" i="63"/>
  <c r="P7" i="38"/>
  <c r="P11" i="38"/>
  <c r="P15" i="38"/>
  <c r="P19" i="38"/>
  <c r="P23" i="38"/>
  <c r="P27" i="38"/>
  <c r="P31" i="38"/>
  <c r="P35" i="38"/>
  <c r="P39" i="38"/>
  <c r="P43" i="38"/>
  <c r="P47" i="38"/>
  <c r="P51" i="38"/>
  <c r="P55" i="38"/>
  <c r="P59" i="38"/>
  <c r="P63" i="38"/>
  <c r="P67" i="38"/>
  <c r="P71" i="38"/>
  <c r="P75" i="38"/>
  <c r="P79" i="38"/>
  <c r="P83" i="38"/>
  <c r="P87" i="38"/>
  <c r="P91" i="38"/>
  <c r="P95" i="38"/>
  <c r="P99" i="38"/>
  <c r="P103" i="38"/>
  <c r="P107" i="38"/>
  <c r="P111" i="38"/>
  <c r="P115" i="38"/>
  <c r="P119" i="38"/>
  <c r="P123" i="38"/>
  <c r="P127" i="38"/>
  <c r="P131" i="38"/>
  <c r="P135" i="38"/>
  <c r="P139" i="38"/>
  <c r="P143" i="38"/>
  <c r="P147" i="38"/>
  <c r="P151" i="38"/>
  <c r="P155" i="38"/>
  <c r="P159" i="38"/>
  <c r="P163" i="38"/>
  <c r="P167" i="38"/>
  <c r="P171" i="38"/>
  <c r="P175" i="38"/>
  <c r="P179" i="38"/>
  <c r="P183" i="38"/>
  <c r="P187" i="38"/>
  <c r="P191" i="38"/>
  <c r="P195" i="38"/>
  <c r="P199" i="38"/>
  <c r="P203" i="38"/>
  <c r="P207" i="38"/>
  <c r="P211" i="38"/>
  <c r="P215" i="38"/>
  <c r="P219" i="38"/>
  <c r="P223" i="38"/>
  <c r="P227" i="38"/>
  <c r="P231" i="38"/>
  <c r="P8" i="38"/>
  <c r="P12" i="38"/>
  <c r="P16" i="38"/>
  <c r="P20" i="38"/>
  <c r="P24" i="38"/>
  <c r="P28" i="38"/>
  <c r="P32" i="38"/>
  <c r="P36" i="38"/>
  <c r="P40" i="38"/>
  <c r="P44" i="38"/>
  <c r="P48" i="38"/>
  <c r="P52" i="38"/>
  <c r="P56" i="38"/>
  <c r="P60" i="38"/>
  <c r="P64" i="38"/>
  <c r="P68" i="38"/>
  <c r="P72" i="38"/>
  <c r="P76" i="38"/>
  <c r="P80" i="38"/>
  <c r="P84" i="38"/>
  <c r="P88" i="38"/>
  <c r="P92" i="38"/>
  <c r="P96" i="38"/>
  <c r="P100" i="38"/>
  <c r="P104" i="38"/>
  <c r="P108" i="38"/>
  <c r="P112" i="38"/>
  <c r="P116" i="38"/>
  <c r="P120" i="38"/>
  <c r="P124" i="38"/>
  <c r="P128" i="38"/>
  <c r="P132" i="38"/>
  <c r="P136" i="38"/>
  <c r="P140" i="38"/>
  <c r="P144" i="38"/>
  <c r="P148" i="38"/>
  <c r="P152" i="38"/>
  <c r="P156" i="38"/>
  <c r="P160" i="38"/>
  <c r="P164" i="38"/>
  <c r="P168" i="38"/>
  <c r="P172" i="38"/>
  <c r="P176" i="38"/>
  <c r="P180" i="38"/>
  <c r="P184" i="38"/>
  <c r="P188" i="38"/>
  <c r="P192" i="38"/>
  <c r="P9" i="38"/>
  <c r="P13" i="38"/>
  <c r="P17" i="38"/>
  <c r="P21" i="38"/>
  <c r="P25" i="38"/>
  <c r="P29" i="38"/>
  <c r="P33" i="38"/>
  <c r="P37" i="38"/>
  <c r="P41" i="38"/>
  <c r="P45" i="38"/>
  <c r="P49" i="38"/>
  <c r="P53" i="38"/>
  <c r="P57" i="38"/>
  <c r="P61" i="38"/>
  <c r="P65" i="38"/>
  <c r="P69" i="38"/>
  <c r="P73" i="38"/>
  <c r="P77" i="38"/>
  <c r="P81" i="38"/>
  <c r="P85" i="38"/>
  <c r="P89" i="38"/>
  <c r="P93" i="38"/>
  <c r="P97" i="38"/>
  <c r="P101" i="38"/>
  <c r="P105" i="38"/>
  <c r="P109" i="38"/>
  <c r="P113" i="38"/>
  <c r="P117" i="38"/>
  <c r="P121" i="38"/>
  <c r="P125" i="38"/>
  <c r="P129" i="38"/>
  <c r="P133" i="38"/>
  <c r="P137" i="38"/>
  <c r="P141" i="38"/>
  <c r="P145" i="38"/>
  <c r="P149" i="38"/>
  <c r="P153" i="38"/>
  <c r="P157" i="38"/>
  <c r="P161" i="38"/>
  <c r="P165" i="38"/>
  <c r="P169" i="38"/>
  <c r="P173" i="38"/>
  <c r="P177" i="38"/>
  <c r="P181" i="38"/>
  <c r="P185" i="38"/>
  <c r="P189" i="38"/>
  <c r="P193" i="38"/>
  <c r="P197" i="38"/>
  <c r="P201" i="38"/>
  <c r="P205" i="38"/>
  <c r="P209" i="38"/>
  <c r="P213" i="38"/>
  <c r="P217" i="38"/>
  <c r="P221" i="38"/>
  <c r="P225" i="38"/>
  <c r="P229" i="38"/>
  <c r="P233" i="38"/>
  <c r="P10" i="38"/>
  <c r="P26" i="38"/>
  <c r="P42" i="38"/>
  <c r="P58" i="38"/>
  <c r="P74" i="38"/>
  <c r="P90" i="38"/>
  <c r="P106" i="38"/>
  <c r="P122" i="38"/>
  <c r="P138" i="38"/>
  <c r="P154" i="38"/>
  <c r="P170" i="38"/>
  <c r="P186" i="38"/>
  <c r="P198" i="38"/>
  <c r="P206" i="38"/>
  <c r="P214" i="38"/>
  <c r="P222" i="38"/>
  <c r="P230" i="38"/>
  <c r="P236" i="38"/>
  <c r="P240" i="38"/>
  <c r="P244" i="38"/>
  <c r="P248" i="38"/>
  <c r="P252" i="38"/>
  <c r="P256" i="38"/>
  <c r="P260" i="38"/>
  <c r="P264" i="38"/>
  <c r="P268" i="38"/>
  <c r="P272" i="38"/>
  <c r="P276" i="38"/>
  <c r="P280" i="38"/>
  <c r="P284" i="38"/>
  <c r="P288" i="38"/>
  <c r="P292" i="38"/>
  <c r="P296" i="38"/>
  <c r="P300" i="38"/>
  <c r="P304" i="38"/>
  <c r="P308" i="38"/>
  <c r="P312" i="38"/>
  <c r="P316" i="38"/>
  <c r="P320" i="38"/>
  <c r="P324" i="38"/>
  <c r="P328" i="38"/>
  <c r="P332" i="38"/>
  <c r="P336" i="38"/>
  <c r="P340" i="38"/>
  <c r="P344" i="38"/>
  <c r="P348" i="38"/>
  <c r="P352" i="38"/>
  <c r="P356" i="38"/>
  <c r="P360" i="38"/>
  <c r="P364" i="38"/>
  <c r="P368" i="38"/>
  <c r="P372" i="38"/>
  <c r="P376" i="38"/>
  <c r="P380" i="38"/>
  <c r="P384" i="38"/>
  <c r="P388" i="38"/>
  <c r="P392" i="38"/>
  <c r="P396" i="38"/>
  <c r="P14" i="38"/>
  <c r="P30" i="38"/>
  <c r="P46" i="38"/>
  <c r="P62" i="38"/>
  <c r="P78" i="38"/>
  <c r="P94" i="38"/>
  <c r="P110" i="38"/>
  <c r="P126" i="38"/>
  <c r="P142" i="38"/>
  <c r="P158" i="38"/>
  <c r="P174" i="38"/>
  <c r="P190" i="38"/>
  <c r="P200" i="38"/>
  <c r="P208" i="38"/>
  <c r="P216" i="38"/>
  <c r="P224" i="38"/>
  <c r="P232" i="38"/>
  <c r="P237" i="38"/>
  <c r="P241" i="38"/>
  <c r="P245" i="38"/>
  <c r="P249" i="38"/>
  <c r="P253" i="38"/>
  <c r="P257" i="38"/>
  <c r="P261" i="38"/>
  <c r="P265" i="38"/>
  <c r="P269" i="38"/>
  <c r="P273" i="38"/>
  <c r="P277" i="38"/>
  <c r="P281" i="38"/>
  <c r="P285" i="38"/>
  <c r="P289" i="38"/>
  <c r="P293" i="38"/>
  <c r="P297" i="38"/>
  <c r="P301" i="38"/>
  <c r="P305" i="38"/>
  <c r="P309" i="38"/>
  <c r="P313" i="38"/>
  <c r="P317" i="38"/>
  <c r="P321" i="38"/>
  <c r="P325" i="38"/>
  <c r="P329" i="38"/>
  <c r="P333" i="38"/>
  <c r="P337" i="38"/>
  <c r="P341" i="38"/>
  <c r="P345" i="38"/>
  <c r="P349" i="38"/>
  <c r="P353" i="38"/>
  <c r="P357" i="38"/>
  <c r="P361" i="38"/>
  <c r="P365" i="38"/>
  <c r="P369" i="38"/>
  <c r="P373" i="38"/>
  <c r="P377" i="38"/>
  <c r="P381" i="38"/>
  <c r="P385" i="38"/>
  <c r="P389" i="38"/>
  <c r="P393" i="38"/>
  <c r="P397" i="38"/>
  <c r="P34" i="38"/>
  <c r="P66" i="38"/>
  <c r="P98" i="38"/>
  <c r="P130" i="38"/>
  <c r="P162" i="38"/>
  <c r="P194" i="38"/>
  <c r="P210" i="38"/>
  <c r="P226" i="38"/>
  <c r="P238" i="38"/>
  <c r="P246" i="38"/>
  <c r="P254" i="38"/>
  <c r="P262" i="38"/>
  <c r="P270" i="38"/>
  <c r="P278" i="38"/>
  <c r="P286" i="38"/>
  <c r="P294" i="38"/>
  <c r="P302" i="38"/>
  <c r="P310" i="38"/>
  <c r="P318" i="38"/>
  <c r="P326" i="38"/>
  <c r="P334" i="38"/>
  <c r="P342" i="38"/>
  <c r="P350" i="38"/>
  <c r="P358" i="38"/>
  <c r="P366" i="38"/>
  <c r="P374" i="38"/>
  <c r="P382" i="38"/>
  <c r="P390" i="38"/>
  <c r="P5" i="38"/>
  <c r="P6" i="38"/>
  <c r="P38" i="38"/>
  <c r="P70" i="38"/>
  <c r="P102" i="38"/>
  <c r="P134" i="38"/>
  <c r="P166" i="38"/>
  <c r="P196" i="38"/>
  <c r="P212" i="38"/>
  <c r="P228" i="38"/>
  <c r="P239" i="38"/>
  <c r="P247" i="38"/>
  <c r="P255" i="38"/>
  <c r="P263" i="38"/>
  <c r="P271" i="38"/>
  <c r="P279" i="38"/>
  <c r="P287" i="38"/>
  <c r="P295" i="38"/>
  <c r="P303" i="38"/>
  <c r="P311" i="38"/>
  <c r="P319" i="38"/>
  <c r="P327" i="38"/>
  <c r="P335" i="38"/>
  <c r="P343" i="38"/>
  <c r="P351" i="38"/>
  <c r="P359" i="38"/>
  <c r="P367" i="38"/>
  <c r="P375" i="38"/>
  <c r="P383" i="38"/>
  <c r="P391" i="38"/>
  <c r="P50" i="38"/>
  <c r="P114" i="38"/>
  <c r="P178" i="38"/>
  <c r="P218" i="38"/>
  <c r="P242" i="38"/>
  <c r="P258" i="38"/>
  <c r="P274" i="38"/>
  <c r="P290" i="38"/>
  <c r="P306" i="38"/>
  <c r="P322" i="38"/>
  <c r="P338" i="38"/>
  <c r="P354" i="38"/>
  <c r="P370" i="38"/>
  <c r="P386" i="38"/>
  <c r="P54" i="38"/>
  <c r="P118" i="38"/>
  <c r="P182" i="38"/>
  <c r="P220" i="38"/>
  <c r="P243" i="38"/>
  <c r="P259" i="38"/>
  <c r="P275" i="38"/>
  <c r="P291" i="38"/>
  <c r="P307" i="38"/>
  <c r="P323" i="38"/>
  <c r="P339" i="38"/>
  <c r="P355" i="38"/>
  <c r="P371" i="38"/>
  <c r="P387" i="38"/>
  <c r="P82" i="38"/>
  <c r="P202" i="38"/>
  <c r="P250" i="38"/>
  <c r="P282" i="38"/>
  <c r="P314" i="38"/>
  <c r="P346" i="38"/>
  <c r="P378" i="38"/>
  <c r="P86" i="38"/>
  <c r="P204" i="38"/>
  <c r="P251" i="38"/>
  <c r="P283" i="38"/>
  <c r="P315" i="38"/>
  <c r="P347" i="38"/>
  <c r="P379" i="38"/>
  <c r="P18" i="38"/>
  <c r="P146" i="38"/>
  <c r="P234" i="38"/>
  <c r="P266" i="38"/>
  <c r="P298" i="38"/>
  <c r="P330" i="38"/>
  <c r="P362" i="38"/>
  <c r="P394" i="38"/>
  <c r="P22" i="38"/>
  <c r="P299" i="38"/>
  <c r="P150" i="38"/>
  <c r="P331" i="38"/>
  <c r="P235" i="38"/>
  <c r="P363" i="38"/>
  <c r="P267" i="38"/>
  <c r="P395" i="38"/>
  <c r="O6" i="36"/>
  <c r="O10" i="36"/>
  <c r="O14" i="36"/>
  <c r="O18" i="36"/>
  <c r="O22" i="36"/>
  <c r="O26" i="36"/>
  <c r="O30" i="36"/>
  <c r="O34" i="36"/>
  <c r="O38" i="36"/>
  <c r="O42" i="36"/>
  <c r="O7" i="36"/>
  <c r="O11" i="36"/>
  <c r="O15" i="36"/>
  <c r="O19" i="36"/>
  <c r="O23" i="36"/>
  <c r="O27" i="36"/>
  <c r="O31" i="36"/>
  <c r="O35" i="36"/>
  <c r="O39" i="36"/>
  <c r="O43" i="36"/>
  <c r="O8" i="36"/>
  <c r="O12" i="36"/>
  <c r="O16" i="36"/>
  <c r="O20" i="36"/>
  <c r="O24" i="36"/>
  <c r="O28" i="36"/>
  <c r="O32" i="36"/>
  <c r="O36" i="36"/>
  <c r="O40" i="36"/>
  <c r="O4" i="36"/>
  <c r="O13" i="36"/>
  <c r="O29" i="36"/>
  <c r="O25" i="36"/>
  <c r="O17" i="36"/>
  <c r="O33" i="36"/>
  <c r="O5" i="36"/>
  <c r="O21" i="36"/>
  <c r="O37" i="36"/>
  <c r="O9" i="36"/>
  <c r="O41" i="36"/>
  <c r="R48" i="26"/>
  <c r="R88" i="26"/>
  <c r="R92" i="26"/>
  <c r="R96" i="26"/>
  <c r="R49" i="26"/>
  <c r="R89" i="26"/>
  <c r="R93" i="26"/>
  <c r="R97" i="26"/>
  <c r="R34" i="26"/>
  <c r="R50" i="26"/>
  <c r="R86" i="26"/>
  <c r="R90" i="26"/>
  <c r="R94" i="26"/>
  <c r="R98" i="26"/>
  <c r="R22" i="26"/>
  <c r="R87" i="26"/>
  <c r="R180" i="26"/>
  <c r="R191" i="26"/>
  <c r="R35" i="26"/>
  <c r="R27" i="26"/>
  <c r="R91" i="26"/>
  <c r="R192" i="26"/>
  <c r="R194" i="26"/>
  <c r="R203" i="26"/>
  <c r="R95" i="26"/>
  <c r="R193" i="26"/>
  <c r="R202" i="26"/>
  <c r="R99" i="26"/>
  <c r="R179" i="26"/>
  <c r="R190" i="26"/>
  <c r="O9" i="33"/>
  <c r="O13" i="33"/>
  <c r="O17" i="33"/>
  <c r="O21" i="33"/>
  <c r="O25" i="33"/>
  <c r="O29" i="33"/>
  <c r="O33" i="33"/>
  <c r="O37" i="33"/>
  <c r="O41" i="33"/>
  <c r="O49" i="33"/>
  <c r="O53" i="33"/>
  <c r="O57" i="33"/>
  <c r="O61" i="33"/>
  <c r="O73" i="33"/>
  <c r="O77" i="33"/>
  <c r="O81" i="33"/>
  <c r="O85" i="33"/>
  <c r="O89" i="33"/>
  <c r="O93" i="33"/>
  <c r="O97" i="33"/>
  <c r="O101" i="33"/>
  <c r="O5" i="33"/>
  <c r="O6" i="33"/>
  <c r="O10" i="33"/>
  <c r="O14" i="33"/>
  <c r="O18" i="33"/>
  <c r="O22" i="33"/>
  <c r="O26" i="33"/>
  <c r="O30" i="33"/>
  <c r="O34" i="33"/>
  <c r="O38" i="33"/>
  <c r="O50" i="33"/>
  <c r="O54" i="33"/>
  <c r="O58" i="33"/>
  <c r="O62" i="33"/>
  <c r="O74" i="33"/>
  <c r="O78" i="33"/>
  <c r="O82" i="33"/>
  <c r="O86" i="33"/>
  <c r="O90" i="33"/>
  <c r="O94" i="33"/>
  <c r="O98" i="33"/>
  <c r="O102" i="33"/>
  <c r="O11" i="33"/>
  <c r="O19" i="33"/>
  <c r="O27" i="33"/>
  <c r="O35" i="33"/>
  <c r="O51" i="33"/>
  <c r="O59" i="33"/>
  <c r="O83" i="33"/>
  <c r="O91" i="33"/>
  <c r="O99" i="33"/>
  <c r="O12" i="33"/>
  <c r="O20" i="33"/>
  <c r="O28" i="33"/>
  <c r="O36" i="33"/>
  <c r="O52" i="33"/>
  <c r="O60" i="33"/>
  <c r="O84" i="33"/>
  <c r="O92" i="33"/>
  <c r="O100" i="33"/>
  <c r="O7" i="33"/>
  <c r="O15" i="33"/>
  <c r="O23" i="33"/>
  <c r="O31" i="33"/>
  <c r="O39" i="33"/>
  <c r="O55" i="33"/>
  <c r="O79" i="33"/>
  <c r="O87" i="33"/>
  <c r="O95" i="33"/>
  <c r="O103" i="33"/>
  <c r="O16" i="33"/>
  <c r="O48" i="33"/>
  <c r="O80" i="33"/>
  <c r="O24" i="33"/>
  <c r="O56" i="33"/>
  <c r="O88" i="33"/>
  <c r="O32" i="33"/>
  <c r="O64" i="33"/>
  <c r="O96" i="33"/>
  <c r="O40" i="33"/>
  <c r="O8" i="33"/>
  <c r="O104" i="33"/>
  <c r="N7" i="59"/>
  <c r="N11" i="59"/>
  <c r="N15" i="59"/>
  <c r="N19" i="59"/>
  <c r="N23" i="59"/>
  <c r="N27" i="59"/>
  <c r="N31" i="59"/>
  <c r="N35" i="59"/>
  <c r="N39" i="59"/>
  <c r="N43" i="59"/>
  <c r="N47" i="59"/>
  <c r="N51" i="59"/>
  <c r="N55" i="59"/>
  <c r="N59" i="59"/>
  <c r="N63" i="59"/>
  <c r="N67" i="59"/>
  <c r="N71" i="59"/>
  <c r="N75" i="59"/>
  <c r="N79" i="59"/>
  <c r="N83" i="59"/>
  <c r="N87" i="59"/>
  <c r="N8" i="59"/>
  <c r="N12" i="59"/>
  <c r="N16" i="59"/>
  <c r="N20" i="59"/>
  <c r="N24" i="59"/>
  <c r="N28" i="59"/>
  <c r="N32" i="59"/>
  <c r="N36" i="59"/>
  <c r="N40" i="59"/>
  <c r="N44" i="59"/>
  <c r="N48" i="59"/>
  <c r="N52" i="59"/>
  <c r="N56" i="59"/>
  <c r="N60" i="59"/>
  <c r="N64" i="59"/>
  <c r="N68" i="59"/>
  <c r="N72" i="59"/>
  <c r="N76" i="59"/>
  <c r="N80" i="59"/>
  <c r="N84" i="59"/>
  <c r="N13" i="59"/>
  <c r="N21" i="59"/>
  <c r="N29" i="59"/>
  <c r="N37" i="59"/>
  <c r="N45" i="59"/>
  <c r="N53" i="59"/>
  <c r="N61" i="59"/>
  <c r="N69" i="59"/>
  <c r="N77" i="59"/>
  <c r="N85" i="59"/>
  <c r="N90" i="59"/>
  <c r="N94" i="59"/>
  <c r="N98" i="59"/>
  <c r="N102" i="59"/>
  <c r="N106" i="59"/>
  <c r="N110" i="59"/>
  <c r="N114" i="59"/>
  <c r="N118" i="59"/>
  <c r="N122" i="59"/>
  <c r="N126" i="59"/>
  <c r="N130" i="59"/>
  <c r="N134" i="59"/>
  <c r="N138" i="59"/>
  <c r="N142" i="59"/>
  <c r="N146" i="59"/>
  <c r="N150" i="59"/>
  <c r="N154" i="59"/>
  <c r="N158" i="59"/>
  <c r="N162" i="59"/>
  <c r="N166" i="59"/>
  <c r="N170" i="59"/>
  <c r="N174" i="59"/>
  <c r="N178" i="59"/>
  <c r="N182" i="59"/>
  <c r="N186" i="59"/>
  <c r="N190" i="59"/>
  <c r="N194" i="59"/>
  <c r="N198" i="59"/>
  <c r="N202" i="59"/>
  <c r="N206" i="59"/>
  <c r="N210" i="59"/>
  <c r="N214" i="59"/>
  <c r="N218" i="59"/>
  <c r="N222" i="59"/>
  <c r="N226" i="59"/>
  <c r="N230" i="59"/>
  <c r="N234" i="59"/>
  <c r="N238" i="59"/>
  <c r="N242" i="59"/>
  <c r="N246" i="59"/>
  <c r="N250" i="59"/>
  <c r="N254" i="59"/>
  <c r="N258" i="59"/>
  <c r="N262" i="59"/>
  <c r="N266" i="59"/>
  <c r="N270" i="59"/>
  <c r="N274" i="59"/>
  <c r="N278" i="59"/>
  <c r="N6" i="59"/>
  <c r="N14" i="59"/>
  <c r="N22" i="59"/>
  <c r="N30" i="59"/>
  <c r="N38" i="59"/>
  <c r="N46" i="59"/>
  <c r="N54" i="59"/>
  <c r="N62" i="59"/>
  <c r="N70" i="59"/>
  <c r="N78" i="59"/>
  <c r="N86" i="59"/>
  <c r="N91" i="59"/>
  <c r="N95" i="59"/>
  <c r="N99" i="59"/>
  <c r="N103" i="59"/>
  <c r="N107" i="59"/>
  <c r="N111" i="59"/>
  <c r="N115" i="59"/>
  <c r="N119" i="59"/>
  <c r="N123" i="59"/>
  <c r="N127" i="59"/>
  <c r="N131" i="59"/>
  <c r="N135" i="59"/>
  <c r="N139" i="59"/>
  <c r="N143" i="59"/>
  <c r="N147" i="59"/>
  <c r="N151" i="59"/>
  <c r="N155" i="59"/>
  <c r="N159" i="59"/>
  <c r="N163" i="59"/>
  <c r="N167" i="59"/>
  <c r="N171" i="59"/>
  <c r="N175" i="59"/>
  <c r="N179" i="59"/>
  <c r="N183" i="59"/>
  <c r="N187" i="59"/>
  <c r="N191" i="59"/>
  <c r="N195" i="59"/>
  <c r="N199" i="59"/>
  <c r="N203" i="59"/>
  <c r="N207" i="59"/>
  <c r="N211" i="59"/>
  <c r="N215" i="59"/>
  <c r="N219" i="59"/>
  <c r="N223" i="59"/>
  <c r="N227" i="59"/>
  <c r="N231" i="59"/>
  <c r="N235" i="59"/>
  <c r="N239" i="59"/>
  <c r="N243" i="59"/>
  <c r="N247" i="59"/>
  <c r="N251" i="59"/>
  <c r="N255" i="59"/>
  <c r="N259" i="59"/>
  <c r="N263" i="59"/>
  <c r="N267" i="59"/>
  <c r="N271" i="59"/>
  <c r="N275" i="59"/>
  <c r="N5" i="59"/>
  <c r="N9" i="59"/>
  <c r="N25" i="59"/>
  <c r="N41" i="59"/>
  <c r="N57" i="59"/>
  <c r="N73" i="59"/>
  <c r="N88" i="59"/>
  <c r="N96" i="59"/>
  <c r="N104" i="59"/>
  <c r="N112" i="59"/>
  <c r="N120" i="59"/>
  <c r="N128" i="59"/>
  <c r="N136" i="59"/>
  <c r="N144" i="59"/>
  <c r="N152" i="59"/>
  <c r="N160" i="59"/>
  <c r="N168" i="59"/>
  <c r="N176" i="59"/>
  <c r="N184" i="59"/>
  <c r="N192" i="59"/>
  <c r="N200" i="59"/>
  <c r="N208" i="59"/>
  <c r="N216" i="59"/>
  <c r="N224" i="59"/>
  <c r="N232" i="59"/>
  <c r="N240" i="59"/>
  <c r="N248" i="59"/>
  <c r="N256" i="59"/>
  <c r="N264" i="59"/>
  <c r="N272" i="59"/>
  <c r="N10" i="59"/>
  <c r="N26" i="59"/>
  <c r="N42" i="59"/>
  <c r="N58" i="59"/>
  <c r="N74" i="59"/>
  <c r="N89" i="59"/>
  <c r="N97" i="59"/>
  <c r="N105" i="59"/>
  <c r="N113" i="59"/>
  <c r="N121" i="59"/>
  <c r="N129" i="59"/>
  <c r="N137" i="59"/>
  <c r="N145" i="59"/>
  <c r="N153" i="59"/>
  <c r="N161" i="59"/>
  <c r="N169" i="59"/>
  <c r="N177" i="59"/>
  <c r="N185" i="59"/>
  <c r="N193" i="59"/>
  <c r="N201" i="59"/>
  <c r="N209" i="59"/>
  <c r="N217" i="59"/>
  <c r="N225" i="59"/>
  <c r="N233" i="59"/>
  <c r="N241" i="59"/>
  <c r="N249" i="59"/>
  <c r="N257" i="59"/>
  <c r="N265" i="59"/>
  <c r="N273" i="59"/>
  <c r="N17" i="59"/>
  <c r="N49" i="59"/>
  <c r="N81" i="59"/>
  <c r="N100" i="59"/>
  <c r="N116" i="59"/>
  <c r="N132" i="59"/>
  <c r="N148" i="59"/>
  <c r="N164" i="59"/>
  <c r="N180" i="59"/>
  <c r="N196" i="59"/>
  <c r="N212" i="59"/>
  <c r="N228" i="59"/>
  <c r="N244" i="59"/>
  <c r="N260" i="59"/>
  <c r="N276" i="59"/>
  <c r="N18" i="59"/>
  <c r="N50" i="59"/>
  <c r="N82" i="59"/>
  <c r="N101" i="59"/>
  <c r="N117" i="59"/>
  <c r="N133" i="59"/>
  <c r="N149" i="59"/>
  <c r="N165" i="59"/>
  <c r="N181" i="59"/>
  <c r="N197" i="59"/>
  <c r="N213" i="59"/>
  <c r="N229" i="59"/>
  <c r="N245" i="59"/>
  <c r="N261" i="59"/>
  <c r="N277" i="59"/>
  <c r="N33" i="59"/>
  <c r="N65" i="59"/>
  <c r="N92" i="59"/>
  <c r="N108" i="59"/>
  <c r="N124" i="59"/>
  <c r="N140" i="59"/>
  <c r="N156" i="59"/>
  <c r="N172" i="59"/>
  <c r="N188" i="59"/>
  <c r="N204" i="59"/>
  <c r="N220" i="59"/>
  <c r="N236" i="59"/>
  <c r="N252" i="59"/>
  <c r="N268" i="59"/>
  <c r="N34" i="59"/>
  <c r="N125" i="59"/>
  <c r="N189" i="59"/>
  <c r="N253" i="59"/>
  <c r="N66" i="59"/>
  <c r="N141" i="59"/>
  <c r="N205" i="59"/>
  <c r="N269" i="59"/>
  <c r="N93" i="59"/>
  <c r="N157" i="59"/>
  <c r="N221" i="59"/>
  <c r="N237" i="59"/>
  <c r="N109" i="59"/>
  <c r="N173" i="59"/>
  <c r="P8" i="29"/>
  <c r="P12" i="29"/>
  <c r="P16" i="29"/>
  <c r="P20" i="29"/>
  <c r="P24" i="29"/>
  <c r="P28" i="29"/>
  <c r="P32" i="29"/>
  <c r="P36" i="29"/>
  <c r="P40" i="29"/>
  <c r="P44" i="29"/>
  <c r="P48" i="29"/>
  <c r="P52" i="29"/>
  <c r="P56" i="29"/>
  <c r="P60" i="29"/>
  <c r="P64" i="29"/>
  <c r="P68" i="29"/>
  <c r="P72" i="29"/>
  <c r="P76" i="29"/>
  <c r="P80" i="29"/>
  <c r="P84" i="29"/>
  <c r="P88" i="29"/>
  <c r="P92" i="29"/>
  <c r="P96" i="29"/>
  <c r="P100" i="29"/>
  <c r="P104" i="29"/>
  <c r="P108" i="29"/>
  <c r="P112" i="29"/>
  <c r="P116" i="29"/>
  <c r="P120" i="29"/>
  <c r="P124" i="29"/>
  <c r="P128" i="29"/>
  <c r="P132" i="29"/>
  <c r="P136" i="29"/>
  <c r="P140" i="29"/>
  <c r="P144" i="29"/>
  <c r="P148" i="29"/>
  <c r="P152" i="29"/>
  <c r="P156" i="29"/>
  <c r="P160" i="29"/>
  <c r="P164" i="29"/>
  <c r="P168" i="29"/>
  <c r="P172" i="29"/>
  <c r="P176" i="29"/>
  <c r="P180" i="29"/>
  <c r="P184" i="29"/>
  <c r="P188" i="29"/>
  <c r="P192" i="29"/>
  <c r="P196" i="29"/>
  <c r="P200" i="29"/>
  <c r="P204" i="29"/>
  <c r="P208" i="29"/>
  <c r="P212" i="29"/>
  <c r="P216" i="29"/>
  <c r="P220" i="29"/>
  <c r="P224" i="29"/>
  <c r="P228" i="29"/>
  <c r="P9" i="29"/>
  <c r="P13" i="29"/>
  <c r="P17" i="29"/>
  <c r="P21" i="29"/>
  <c r="P25" i="29"/>
  <c r="P29" i="29"/>
  <c r="P33" i="29"/>
  <c r="P37" i="29"/>
  <c r="P41" i="29"/>
  <c r="P45" i="29"/>
  <c r="P49" i="29"/>
  <c r="P53" i="29"/>
  <c r="P57" i="29"/>
  <c r="P61" i="29"/>
  <c r="P65" i="29"/>
  <c r="P69" i="29"/>
  <c r="P73" i="29"/>
  <c r="P77" i="29"/>
  <c r="P81" i="29"/>
  <c r="P85" i="29"/>
  <c r="P89" i="29"/>
  <c r="P93" i="29"/>
  <c r="P97" i="29"/>
  <c r="P101" i="29"/>
  <c r="P105" i="29"/>
  <c r="P109" i="29"/>
  <c r="P113" i="29"/>
  <c r="P117" i="29"/>
  <c r="P121" i="29"/>
  <c r="P125" i="29"/>
  <c r="P129" i="29"/>
  <c r="P133" i="29"/>
  <c r="P137" i="29"/>
  <c r="P141" i="29"/>
  <c r="P145" i="29"/>
  <c r="P149" i="29"/>
  <c r="P153" i="29"/>
  <c r="P157" i="29"/>
  <c r="P161" i="29"/>
  <c r="P165" i="29"/>
  <c r="P169" i="29"/>
  <c r="P173" i="29"/>
  <c r="P177" i="29"/>
  <c r="P181" i="29"/>
  <c r="P185" i="29"/>
  <c r="P189" i="29"/>
  <c r="P193" i="29"/>
  <c r="P197" i="29"/>
  <c r="P201" i="29"/>
  <c r="P205" i="29"/>
  <c r="P209" i="29"/>
  <c r="P213" i="29"/>
  <c r="P217" i="29"/>
  <c r="P221" i="29"/>
  <c r="P225" i="29"/>
  <c r="P229" i="29"/>
  <c r="P10" i="29"/>
  <c r="P18" i="29"/>
  <c r="P26" i="29"/>
  <c r="P34" i="29"/>
  <c r="P42" i="29"/>
  <c r="P50" i="29"/>
  <c r="P58" i="29"/>
  <c r="P66" i="29"/>
  <c r="P74" i="29"/>
  <c r="P82" i="29"/>
  <c r="P90" i="29"/>
  <c r="P98" i="29"/>
  <c r="P106" i="29"/>
  <c r="P114" i="29"/>
  <c r="P122" i="29"/>
  <c r="P130" i="29"/>
  <c r="P138" i="29"/>
  <c r="P146" i="29"/>
  <c r="P154" i="29"/>
  <c r="P162" i="29"/>
  <c r="P170" i="29"/>
  <c r="P178" i="29"/>
  <c r="P186" i="29"/>
  <c r="P194" i="29"/>
  <c r="P202" i="29"/>
  <c r="P210" i="29"/>
  <c r="P218" i="29"/>
  <c r="P226" i="29"/>
  <c r="P232" i="29"/>
  <c r="P236" i="29"/>
  <c r="P240" i="29"/>
  <c r="P244" i="29"/>
  <c r="P248" i="29"/>
  <c r="P252" i="29"/>
  <c r="P256" i="29"/>
  <c r="P260" i="29"/>
  <c r="P264" i="29"/>
  <c r="P268" i="29"/>
  <c r="P272" i="29"/>
  <c r="P276" i="29"/>
  <c r="P280" i="29"/>
  <c r="P284" i="29"/>
  <c r="P288" i="29"/>
  <c r="P292" i="29"/>
  <c r="P296" i="29"/>
  <c r="P300" i="29"/>
  <c r="P304" i="29"/>
  <c r="P308" i="29"/>
  <c r="P312" i="29"/>
  <c r="P316" i="29"/>
  <c r="P320" i="29"/>
  <c r="P324" i="29"/>
  <c r="P328" i="29"/>
  <c r="P332" i="29"/>
  <c r="P336" i="29"/>
  <c r="P340" i="29"/>
  <c r="P344" i="29"/>
  <c r="P348" i="29"/>
  <c r="P352" i="29"/>
  <c r="P11" i="29"/>
  <c r="P19" i="29"/>
  <c r="P27" i="29"/>
  <c r="P35" i="29"/>
  <c r="P43" i="29"/>
  <c r="P51" i="29"/>
  <c r="P59" i="29"/>
  <c r="P67" i="29"/>
  <c r="P75" i="29"/>
  <c r="P83" i="29"/>
  <c r="P91" i="29"/>
  <c r="P99" i="29"/>
  <c r="P107" i="29"/>
  <c r="P115" i="29"/>
  <c r="P123" i="29"/>
  <c r="P131" i="29"/>
  <c r="P139" i="29"/>
  <c r="P147" i="29"/>
  <c r="P155" i="29"/>
  <c r="P163" i="29"/>
  <c r="P171" i="29"/>
  <c r="P179" i="29"/>
  <c r="P187" i="29"/>
  <c r="P195" i="29"/>
  <c r="P203" i="29"/>
  <c r="P211" i="29"/>
  <c r="P219" i="29"/>
  <c r="P227" i="29"/>
  <c r="P233" i="29"/>
  <c r="P237" i="29"/>
  <c r="P241" i="29"/>
  <c r="P245" i="29"/>
  <c r="P249" i="29"/>
  <c r="P253" i="29"/>
  <c r="P257" i="29"/>
  <c r="P261" i="29"/>
  <c r="P265" i="29"/>
  <c r="P269" i="29"/>
  <c r="P273" i="29"/>
  <c r="P277" i="29"/>
  <c r="P281" i="29"/>
  <c r="P285" i="29"/>
  <c r="P289" i="29"/>
  <c r="P293" i="29"/>
  <c r="P297" i="29"/>
  <c r="P301" i="29"/>
  <c r="P305" i="29"/>
  <c r="P309" i="29"/>
  <c r="P313" i="29"/>
  <c r="P317" i="29"/>
  <c r="P321" i="29"/>
  <c r="P325" i="29"/>
  <c r="P329" i="29"/>
  <c r="P333" i="29"/>
  <c r="P337" i="29"/>
  <c r="P341" i="29"/>
  <c r="P345" i="29"/>
  <c r="P349" i="29"/>
  <c r="P5" i="29"/>
  <c r="P6" i="29"/>
  <c r="P22" i="29"/>
  <c r="P38" i="29"/>
  <c r="P54" i="29"/>
  <c r="P70" i="29"/>
  <c r="P86" i="29"/>
  <c r="P102" i="29"/>
  <c r="P118" i="29"/>
  <c r="P134" i="29"/>
  <c r="P150" i="29"/>
  <c r="P166" i="29"/>
  <c r="P182" i="29"/>
  <c r="P198" i="29"/>
  <c r="P214" i="29"/>
  <c r="P230" i="29"/>
  <c r="P238" i="29"/>
  <c r="P246" i="29"/>
  <c r="P254" i="29"/>
  <c r="P262" i="29"/>
  <c r="P270" i="29"/>
  <c r="P278" i="29"/>
  <c r="P286" i="29"/>
  <c r="P294" i="29"/>
  <c r="P302" i="29"/>
  <c r="P310" i="29"/>
  <c r="P318" i="29"/>
  <c r="P326" i="29"/>
  <c r="P334" i="29"/>
  <c r="P342" i="29"/>
  <c r="P350" i="29"/>
  <c r="P7" i="29"/>
  <c r="P23" i="29"/>
  <c r="P39" i="29"/>
  <c r="P55" i="29"/>
  <c r="P71" i="29"/>
  <c r="P87" i="29"/>
  <c r="P103" i="29"/>
  <c r="P119" i="29"/>
  <c r="P135" i="29"/>
  <c r="P151" i="29"/>
  <c r="P167" i="29"/>
  <c r="P183" i="29"/>
  <c r="P199" i="29"/>
  <c r="P215" i="29"/>
  <c r="P231" i="29"/>
  <c r="P239" i="29"/>
  <c r="P247" i="29"/>
  <c r="P255" i="29"/>
  <c r="P263" i="29"/>
  <c r="P271" i="29"/>
  <c r="P279" i="29"/>
  <c r="P287" i="29"/>
  <c r="P295" i="29"/>
  <c r="P303" i="29"/>
  <c r="P311" i="29"/>
  <c r="P319" i="29"/>
  <c r="P327" i="29"/>
  <c r="P335" i="29"/>
  <c r="P343" i="29"/>
  <c r="P351" i="29"/>
  <c r="P14" i="29"/>
  <c r="P30" i="29"/>
  <c r="P46" i="29"/>
  <c r="P62" i="29"/>
  <c r="P78" i="29"/>
  <c r="P94" i="29"/>
  <c r="P110" i="29"/>
  <c r="P126" i="29"/>
  <c r="P142" i="29"/>
  <c r="P158" i="29"/>
  <c r="P174" i="29"/>
  <c r="P190" i="29"/>
  <c r="P206" i="29"/>
  <c r="P222" i="29"/>
  <c r="P234" i="29"/>
  <c r="P242" i="29"/>
  <c r="P250" i="29"/>
  <c r="P258" i="29"/>
  <c r="P266" i="29"/>
  <c r="P274" i="29"/>
  <c r="P282" i="29"/>
  <c r="P290" i="29"/>
  <c r="P298" i="29"/>
  <c r="P306" i="29"/>
  <c r="P314" i="29"/>
  <c r="P322" i="29"/>
  <c r="P330" i="29"/>
  <c r="P338" i="29"/>
  <c r="P346" i="29"/>
  <c r="P15" i="29"/>
  <c r="P79" i="29"/>
  <c r="P143" i="29"/>
  <c r="P207" i="29"/>
  <c r="P251" i="29"/>
  <c r="P283" i="29"/>
  <c r="P315" i="29"/>
  <c r="P347" i="29"/>
  <c r="P31" i="29"/>
  <c r="P95" i="29"/>
  <c r="P159" i="29"/>
  <c r="P223" i="29"/>
  <c r="P259" i="29"/>
  <c r="P291" i="29"/>
  <c r="P323" i="29"/>
  <c r="P47" i="29"/>
  <c r="P111" i="29"/>
  <c r="P175" i="29"/>
  <c r="P235" i="29"/>
  <c r="P267" i="29"/>
  <c r="P299" i="29"/>
  <c r="P331" i="29"/>
  <c r="P127" i="29"/>
  <c r="P307" i="29"/>
  <c r="P275" i="29"/>
  <c r="P191" i="29"/>
  <c r="P339" i="29"/>
  <c r="P63" i="29"/>
  <c r="P243" i="29"/>
  <c r="U196" i="23"/>
  <c r="U267" i="23"/>
  <c r="U197" i="23"/>
  <c r="U198" i="23"/>
  <c r="U195" i="23"/>
  <c r="U183" i="23"/>
  <c r="U199" i="23"/>
  <c r="P9" i="51"/>
  <c r="P13" i="51"/>
  <c r="P17" i="51"/>
  <c r="P21" i="51"/>
  <c r="P25" i="51"/>
  <c r="P31" i="51"/>
  <c r="P35" i="51"/>
  <c r="P39" i="51"/>
  <c r="P43" i="51"/>
  <c r="P47" i="51"/>
  <c r="P52" i="51"/>
  <c r="P64" i="51"/>
  <c r="P68" i="51"/>
  <c r="P72" i="51"/>
  <c r="P76" i="51"/>
  <c r="P80" i="51"/>
  <c r="P84" i="51"/>
  <c r="P88" i="51"/>
  <c r="P92" i="51"/>
  <c r="P96" i="51"/>
  <c r="P100" i="51"/>
  <c r="P104" i="51"/>
  <c r="P108" i="51"/>
  <c r="P8" i="51"/>
  <c r="P20" i="51"/>
  <c r="P34" i="51"/>
  <c r="P51" i="51"/>
  <c r="P67" i="51"/>
  <c r="P79" i="51"/>
  <c r="P91" i="51"/>
  <c r="P103" i="51"/>
  <c r="P6" i="51"/>
  <c r="P10" i="51"/>
  <c r="P14" i="51"/>
  <c r="P18" i="51"/>
  <c r="P22" i="51"/>
  <c r="P26" i="51"/>
  <c r="P32" i="51"/>
  <c r="P36" i="51"/>
  <c r="P40" i="51"/>
  <c r="P44" i="51"/>
  <c r="P49" i="51"/>
  <c r="P53" i="51"/>
  <c r="P65" i="51"/>
  <c r="P69" i="51"/>
  <c r="P73" i="51"/>
  <c r="P77" i="51"/>
  <c r="P81" i="51"/>
  <c r="P85" i="51"/>
  <c r="P89" i="51"/>
  <c r="P93" i="51"/>
  <c r="P97" i="51"/>
  <c r="P101" i="51"/>
  <c r="P105" i="51"/>
  <c r="P5" i="51"/>
  <c r="P12" i="51"/>
  <c r="P30" i="51"/>
  <c r="P42" i="51"/>
  <c r="P63" i="51"/>
  <c r="P75" i="51"/>
  <c r="P87" i="51"/>
  <c r="P99" i="51"/>
  <c r="P7" i="51"/>
  <c r="P11" i="51"/>
  <c r="P15" i="51"/>
  <c r="P19" i="51"/>
  <c r="P23" i="51"/>
  <c r="P27" i="51"/>
  <c r="P33" i="51"/>
  <c r="P37" i="51"/>
  <c r="P41" i="51"/>
  <c r="P45" i="51"/>
  <c r="P50" i="51"/>
  <c r="P54" i="51"/>
  <c r="P66" i="51"/>
  <c r="P70" i="51"/>
  <c r="P74" i="51"/>
  <c r="P78" i="51"/>
  <c r="P82" i="51"/>
  <c r="P86" i="51"/>
  <c r="P90" i="51"/>
  <c r="P94" i="51"/>
  <c r="P98" i="51"/>
  <c r="P102" i="51"/>
  <c r="P106" i="51"/>
  <c r="P16" i="51"/>
  <c r="P24" i="51"/>
  <c r="P38" i="51"/>
  <c r="P46" i="51"/>
  <c r="P71" i="51"/>
  <c r="P83" i="51"/>
  <c r="P95" i="51"/>
  <c r="P107" i="51"/>
  <c r="S97" i="39"/>
  <c r="S101" i="39"/>
  <c r="S105" i="39"/>
  <c r="S117" i="39"/>
  <c r="S121" i="39"/>
  <c r="S125" i="39"/>
  <c r="S129" i="39"/>
  <c r="S133" i="39"/>
  <c r="S62" i="39"/>
  <c r="S94" i="39"/>
  <c r="S98" i="39"/>
  <c r="S102" i="39"/>
  <c r="S114" i="39"/>
  <c r="S118" i="39"/>
  <c r="S122" i="39"/>
  <c r="S126" i="39"/>
  <c r="S130" i="39"/>
  <c r="S63" i="39"/>
  <c r="S99" i="39"/>
  <c r="S115" i="39"/>
  <c r="S123" i="39"/>
  <c r="S131" i="39"/>
  <c r="S100" i="39"/>
  <c r="S120" i="39"/>
  <c r="S132" i="39"/>
  <c r="S103" i="39"/>
  <c r="S124" i="39"/>
  <c r="S134" i="39"/>
  <c r="S182" i="39"/>
  <c r="S95" i="39"/>
  <c r="S104" i="39"/>
  <c r="S116" i="39"/>
  <c r="S127" i="39"/>
  <c r="S135" i="39"/>
  <c r="S96" i="39"/>
  <c r="S128" i="39"/>
  <c r="S180" i="39"/>
  <c r="S119" i="39"/>
  <c r="P8" i="61"/>
  <c r="P12" i="61"/>
  <c r="P16" i="61"/>
  <c r="P20" i="61"/>
  <c r="P24" i="61"/>
  <c r="P28" i="61"/>
  <c r="P32" i="61"/>
  <c r="P36" i="61"/>
  <c r="P40" i="61"/>
  <c r="P44" i="61"/>
  <c r="P48" i="61"/>
  <c r="P52" i="61"/>
  <c r="P56" i="61"/>
  <c r="P60" i="61"/>
  <c r="P64" i="61"/>
  <c r="P68" i="61"/>
  <c r="P72" i="61"/>
  <c r="P76" i="61"/>
  <c r="P80" i="61"/>
  <c r="P84" i="61"/>
  <c r="P88" i="61"/>
  <c r="P92" i="61"/>
  <c r="P96" i="61"/>
  <c r="P9" i="61"/>
  <c r="P13" i="61"/>
  <c r="P17" i="61"/>
  <c r="P21" i="61"/>
  <c r="P25" i="61"/>
  <c r="P29" i="61"/>
  <c r="P33" i="61"/>
  <c r="P37" i="61"/>
  <c r="P41" i="61"/>
  <c r="P45" i="61"/>
  <c r="P49" i="61"/>
  <c r="P53" i="61"/>
  <c r="P57" i="61"/>
  <c r="P61" i="61"/>
  <c r="P65" i="61"/>
  <c r="P69" i="61"/>
  <c r="P73" i="61"/>
  <c r="P77" i="61"/>
  <c r="P81" i="61"/>
  <c r="P85" i="61"/>
  <c r="P89" i="61"/>
  <c r="P93" i="61"/>
  <c r="P5" i="61"/>
  <c r="P6" i="61"/>
  <c r="P14" i="61"/>
  <c r="P22" i="61"/>
  <c r="P30" i="61"/>
  <c r="P38" i="61"/>
  <c r="P46" i="61"/>
  <c r="P54" i="61"/>
  <c r="P62" i="61"/>
  <c r="P70" i="61"/>
  <c r="P78" i="61"/>
  <c r="P86" i="61"/>
  <c r="P94" i="61"/>
  <c r="P7" i="61"/>
  <c r="P15" i="61"/>
  <c r="P23" i="61"/>
  <c r="P31" i="61"/>
  <c r="P39" i="61"/>
  <c r="P47" i="61"/>
  <c r="P55" i="61"/>
  <c r="P63" i="61"/>
  <c r="P71" i="61"/>
  <c r="P79" i="61"/>
  <c r="P87" i="61"/>
  <c r="P95" i="61"/>
  <c r="P18" i="61"/>
  <c r="P34" i="61"/>
  <c r="P50" i="61"/>
  <c r="P66" i="61"/>
  <c r="P82" i="61"/>
  <c r="P19" i="61"/>
  <c r="P35" i="61"/>
  <c r="P51" i="61"/>
  <c r="P67" i="61"/>
  <c r="P83" i="61"/>
  <c r="P10" i="61"/>
  <c r="P26" i="61"/>
  <c r="P42" i="61"/>
  <c r="P58" i="61"/>
  <c r="P74" i="61"/>
  <c r="P90" i="61"/>
  <c r="P43" i="61"/>
  <c r="P59" i="61"/>
  <c r="P11" i="61"/>
  <c r="P75" i="61"/>
  <c r="P27" i="61"/>
  <c r="P91" i="61"/>
  <c r="O6" i="63"/>
  <c r="O10" i="63"/>
  <c r="O14" i="63"/>
  <c r="O20" i="63"/>
  <c r="O24" i="63"/>
  <c r="O28" i="63"/>
  <c r="O32" i="63"/>
  <c r="O36" i="63"/>
  <c r="O40" i="63"/>
  <c r="O44" i="63"/>
  <c r="O48" i="63"/>
  <c r="O52" i="63"/>
  <c r="O7" i="63"/>
  <c r="O11" i="63"/>
  <c r="O17" i="63"/>
  <c r="O21" i="63"/>
  <c r="O25" i="63"/>
  <c r="O29" i="63"/>
  <c r="O33" i="63"/>
  <c r="O37" i="63"/>
  <c r="O41" i="63"/>
  <c r="O45" i="63"/>
  <c r="O49" i="63"/>
  <c r="O53" i="63"/>
  <c r="O12" i="63"/>
  <c r="O22" i="63"/>
  <c r="O30" i="63"/>
  <c r="O38" i="63"/>
  <c r="O46" i="63"/>
  <c r="O5" i="63"/>
  <c r="O8" i="63"/>
  <c r="O18" i="63"/>
  <c r="O26" i="63"/>
  <c r="O34" i="63"/>
  <c r="O42" i="63"/>
  <c r="O50" i="63"/>
  <c r="O13" i="63"/>
  <c r="O31" i="63"/>
  <c r="O47" i="63"/>
  <c r="O19" i="63"/>
  <c r="O35" i="63"/>
  <c r="O51" i="63"/>
  <c r="O23" i="63"/>
  <c r="O39" i="63"/>
  <c r="O9" i="63"/>
  <c r="O27" i="63"/>
  <c r="O43" i="63"/>
  <c r="O7" i="38"/>
  <c r="O11" i="38"/>
  <c r="O15" i="38"/>
  <c r="O19" i="38"/>
  <c r="O23" i="38"/>
  <c r="O27" i="38"/>
  <c r="O31" i="38"/>
  <c r="O35" i="38"/>
  <c r="O39" i="38"/>
  <c r="O43" i="38"/>
  <c r="O47" i="38"/>
  <c r="O51" i="38"/>
  <c r="O55" i="38"/>
  <c r="O59" i="38"/>
  <c r="O63" i="38"/>
  <c r="O67" i="38"/>
  <c r="O71" i="38"/>
  <c r="O75" i="38"/>
  <c r="O79" i="38"/>
  <c r="O83" i="38"/>
  <c r="O87" i="38"/>
  <c r="O91" i="38"/>
  <c r="O95" i="38"/>
  <c r="O99" i="38"/>
  <c r="O103" i="38"/>
  <c r="O107" i="38"/>
  <c r="O111" i="38"/>
  <c r="O115" i="38"/>
  <c r="O119" i="38"/>
  <c r="O123" i="38"/>
  <c r="O127" i="38"/>
  <c r="O131" i="38"/>
  <c r="O135" i="38"/>
  <c r="O139" i="38"/>
  <c r="O143" i="38"/>
  <c r="O147" i="38"/>
  <c r="O151" i="38"/>
  <c r="O155" i="38"/>
  <c r="O159" i="38"/>
  <c r="O163" i="38"/>
  <c r="O167" i="38"/>
  <c r="O171" i="38"/>
  <c r="O175" i="38"/>
  <c r="O179" i="38"/>
  <c r="O183" i="38"/>
  <c r="O187" i="38"/>
  <c r="O191" i="38"/>
  <c r="O195" i="38"/>
  <c r="O199" i="38"/>
  <c r="O203" i="38"/>
  <c r="O207" i="38"/>
  <c r="O211" i="38"/>
  <c r="O215" i="38"/>
  <c r="O219" i="38"/>
  <c r="O8" i="38"/>
  <c r="O12" i="38"/>
  <c r="O16" i="38"/>
  <c r="O20" i="38"/>
  <c r="O24" i="38"/>
  <c r="O28" i="38"/>
  <c r="O32" i="38"/>
  <c r="O36" i="38"/>
  <c r="O40" i="38"/>
  <c r="O44" i="38"/>
  <c r="O48" i="38"/>
  <c r="O52" i="38"/>
  <c r="O56" i="38"/>
  <c r="O60" i="38"/>
  <c r="O64" i="38"/>
  <c r="O68" i="38"/>
  <c r="O72" i="38"/>
  <c r="O76" i="38"/>
  <c r="O80" i="38"/>
  <c r="O84" i="38"/>
  <c r="O88" i="38"/>
  <c r="O92" i="38"/>
  <c r="O96" i="38"/>
  <c r="O100" i="38"/>
  <c r="O104" i="38"/>
  <c r="O108" i="38"/>
  <c r="O112" i="38"/>
  <c r="O116" i="38"/>
  <c r="O120" i="38"/>
  <c r="O124" i="38"/>
  <c r="O128" i="38"/>
  <c r="O132" i="38"/>
  <c r="O136" i="38"/>
  <c r="O140" i="38"/>
  <c r="O144" i="38"/>
  <c r="O148" i="38"/>
  <c r="O152" i="38"/>
  <c r="O156" i="38"/>
  <c r="O160" i="38"/>
  <c r="O164" i="38"/>
  <c r="O168" i="38"/>
  <c r="O172" i="38"/>
  <c r="O176" i="38"/>
  <c r="O180" i="38"/>
  <c r="O184" i="38"/>
  <c r="O188" i="38"/>
  <c r="O192" i="38"/>
  <c r="O196" i="38"/>
  <c r="O200" i="38"/>
  <c r="O204" i="38"/>
  <c r="O208" i="38"/>
  <c r="O212" i="38"/>
  <c r="O216" i="38"/>
  <c r="O220" i="38"/>
  <c r="O224" i="38"/>
  <c r="O228" i="38"/>
  <c r="O232" i="38"/>
  <c r="O9" i="38"/>
  <c r="O13" i="38"/>
  <c r="O17" i="38"/>
  <c r="O21" i="38"/>
  <c r="O25" i="38"/>
  <c r="O29" i="38"/>
  <c r="O33" i="38"/>
  <c r="O37" i="38"/>
  <c r="O41" i="38"/>
  <c r="O45" i="38"/>
  <c r="O49" i="38"/>
  <c r="O53" i="38"/>
  <c r="O57" i="38"/>
  <c r="O61" i="38"/>
  <c r="O65" i="38"/>
  <c r="O69" i="38"/>
  <c r="O73" i="38"/>
  <c r="O77" i="38"/>
  <c r="O81" i="38"/>
  <c r="O85" i="38"/>
  <c r="O89" i="38"/>
  <c r="O93" i="38"/>
  <c r="O97" i="38"/>
  <c r="O101" i="38"/>
  <c r="O105" i="38"/>
  <c r="O109" i="38"/>
  <c r="O113" i="38"/>
  <c r="O117" i="38"/>
  <c r="O121" i="38"/>
  <c r="O125" i="38"/>
  <c r="O129" i="38"/>
  <c r="O133" i="38"/>
  <c r="O137" i="38"/>
  <c r="O141" i="38"/>
  <c r="O145" i="38"/>
  <c r="O149" i="38"/>
  <c r="O153" i="38"/>
  <c r="O157" i="38"/>
  <c r="O161" i="38"/>
  <c r="O165" i="38"/>
  <c r="O169" i="38"/>
  <c r="O173" i="38"/>
  <c r="O177" i="38"/>
  <c r="O181" i="38"/>
  <c r="O185" i="38"/>
  <c r="O189" i="38"/>
  <c r="O193" i="38"/>
  <c r="O197" i="38"/>
  <c r="O201" i="38"/>
  <c r="O205" i="38"/>
  <c r="O209" i="38"/>
  <c r="O213" i="38"/>
  <c r="O217" i="38"/>
  <c r="O221" i="38"/>
  <c r="O225" i="38"/>
  <c r="O229" i="38"/>
  <c r="O233" i="38"/>
  <c r="O6" i="38"/>
  <c r="O22" i="38"/>
  <c r="O38" i="38"/>
  <c r="O54" i="38"/>
  <c r="O70" i="38"/>
  <c r="O86" i="38"/>
  <c r="O102" i="38"/>
  <c r="O118" i="38"/>
  <c r="O134" i="38"/>
  <c r="O150" i="38"/>
  <c r="O166" i="38"/>
  <c r="O182" i="38"/>
  <c r="O198" i="38"/>
  <c r="O214" i="38"/>
  <c r="O226" i="38"/>
  <c r="O234" i="38"/>
  <c r="O238" i="38"/>
  <c r="O242" i="38"/>
  <c r="O246" i="38"/>
  <c r="O250" i="38"/>
  <c r="O254" i="38"/>
  <c r="O258" i="38"/>
  <c r="O262" i="38"/>
  <c r="O266" i="38"/>
  <c r="O270" i="38"/>
  <c r="O274" i="38"/>
  <c r="O278" i="38"/>
  <c r="O282" i="38"/>
  <c r="O286" i="38"/>
  <c r="O290" i="38"/>
  <c r="O294" i="38"/>
  <c r="O298" i="38"/>
  <c r="O302" i="38"/>
  <c r="O306" i="38"/>
  <c r="O310" i="38"/>
  <c r="O314" i="38"/>
  <c r="O318" i="38"/>
  <c r="O322" i="38"/>
  <c r="O326" i="38"/>
  <c r="O330" i="38"/>
  <c r="O334" i="38"/>
  <c r="O338" i="38"/>
  <c r="O342" i="38"/>
  <c r="O346" i="38"/>
  <c r="O350" i="38"/>
  <c r="O354" i="38"/>
  <c r="O358" i="38"/>
  <c r="O362" i="38"/>
  <c r="O366" i="38"/>
  <c r="O370" i="38"/>
  <c r="O374" i="38"/>
  <c r="O378" i="38"/>
  <c r="O382" i="38"/>
  <c r="O386" i="38"/>
  <c r="O390" i="38"/>
  <c r="O394" i="38"/>
  <c r="O5" i="38"/>
  <c r="O10" i="38"/>
  <c r="O26" i="38"/>
  <c r="O42" i="38"/>
  <c r="O58" i="38"/>
  <c r="O74" i="38"/>
  <c r="O90" i="38"/>
  <c r="O106" i="38"/>
  <c r="O122" i="38"/>
  <c r="O138" i="38"/>
  <c r="O154" i="38"/>
  <c r="O170" i="38"/>
  <c r="O186" i="38"/>
  <c r="O202" i="38"/>
  <c r="O218" i="38"/>
  <c r="O227" i="38"/>
  <c r="O235" i="38"/>
  <c r="O239" i="38"/>
  <c r="O243" i="38"/>
  <c r="O247" i="38"/>
  <c r="O251" i="38"/>
  <c r="O255" i="38"/>
  <c r="O259" i="38"/>
  <c r="O263" i="38"/>
  <c r="O267" i="38"/>
  <c r="O271" i="38"/>
  <c r="O275" i="38"/>
  <c r="O279" i="38"/>
  <c r="O283" i="38"/>
  <c r="O287" i="38"/>
  <c r="O291" i="38"/>
  <c r="O295" i="38"/>
  <c r="O299" i="38"/>
  <c r="O303" i="38"/>
  <c r="O307" i="38"/>
  <c r="O311" i="38"/>
  <c r="O315" i="38"/>
  <c r="O319" i="38"/>
  <c r="O323" i="38"/>
  <c r="O327" i="38"/>
  <c r="O331" i="38"/>
  <c r="O335" i="38"/>
  <c r="O339" i="38"/>
  <c r="O343" i="38"/>
  <c r="O347" i="38"/>
  <c r="O351" i="38"/>
  <c r="O355" i="38"/>
  <c r="O359" i="38"/>
  <c r="O363" i="38"/>
  <c r="O367" i="38"/>
  <c r="O371" i="38"/>
  <c r="O375" i="38"/>
  <c r="O379" i="38"/>
  <c r="O383" i="38"/>
  <c r="O387" i="38"/>
  <c r="O391" i="38"/>
  <c r="O395" i="38"/>
  <c r="O30" i="38"/>
  <c r="O62" i="38"/>
  <c r="O94" i="38"/>
  <c r="O126" i="38"/>
  <c r="O158" i="38"/>
  <c r="O190" i="38"/>
  <c r="O222" i="38"/>
  <c r="O236" i="38"/>
  <c r="O244" i="38"/>
  <c r="O252" i="38"/>
  <c r="O260" i="38"/>
  <c r="O268" i="38"/>
  <c r="O276" i="38"/>
  <c r="O284" i="38"/>
  <c r="O292" i="38"/>
  <c r="O300" i="38"/>
  <c r="O308" i="38"/>
  <c r="O316" i="38"/>
  <c r="O324" i="38"/>
  <c r="O332" i="38"/>
  <c r="O340" i="38"/>
  <c r="O348" i="38"/>
  <c r="O356" i="38"/>
  <c r="O364" i="38"/>
  <c r="O372" i="38"/>
  <c r="O380" i="38"/>
  <c r="O388" i="38"/>
  <c r="O396" i="38"/>
  <c r="O34" i="38"/>
  <c r="O66" i="38"/>
  <c r="O98" i="38"/>
  <c r="O130" i="38"/>
  <c r="O162" i="38"/>
  <c r="O194" i="38"/>
  <c r="O223" i="38"/>
  <c r="O237" i="38"/>
  <c r="O245" i="38"/>
  <c r="O253" i="38"/>
  <c r="O261" i="38"/>
  <c r="O269" i="38"/>
  <c r="O277" i="38"/>
  <c r="O285" i="38"/>
  <c r="O293" i="38"/>
  <c r="O301" i="38"/>
  <c r="O309" i="38"/>
  <c r="O317" i="38"/>
  <c r="O325" i="38"/>
  <c r="O333" i="38"/>
  <c r="O341" i="38"/>
  <c r="O349" i="38"/>
  <c r="O357" i="38"/>
  <c r="O365" i="38"/>
  <c r="O373" i="38"/>
  <c r="O381" i="38"/>
  <c r="O389" i="38"/>
  <c r="O397" i="38"/>
  <c r="O18" i="38"/>
  <c r="O82" i="38"/>
  <c r="O146" i="38"/>
  <c r="O210" i="38"/>
  <c r="O241" i="38"/>
  <c r="O257" i="38"/>
  <c r="O273" i="38"/>
  <c r="O289" i="38"/>
  <c r="O305" i="38"/>
  <c r="O321" i="38"/>
  <c r="O337" i="38"/>
  <c r="O353" i="38"/>
  <c r="O369" i="38"/>
  <c r="O385" i="38"/>
  <c r="O46" i="38"/>
  <c r="O110" i="38"/>
  <c r="O174" i="38"/>
  <c r="O230" i="38"/>
  <c r="O248" i="38"/>
  <c r="O264" i="38"/>
  <c r="O280" i="38"/>
  <c r="O296" i="38"/>
  <c r="O312" i="38"/>
  <c r="O328" i="38"/>
  <c r="O344" i="38"/>
  <c r="O360" i="38"/>
  <c r="O376" i="38"/>
  <c r="O392" i="38"/>
  <c r="O50" i="38"/>
  <c r="O114" i="38"/>
  <c r="O178" i="38"/>
  <c r="O231" i="38"/>
  <c r="O249" i="38"/>
  <c r="O265" i="38"/>
  <c r="O281" i="38"/>
  <c r="O297" i="38"/>
  <c r="O313" i="38"/>
  <c r="O329" i="38"/>
  <c r="O345" i="38"/>
  <c r="O361" i="38"/>
  <c r="O377" i="38"/>
  <c r="O393" i="38"/>
  <c r="O142" i="38"/>
  <c r="O272" i="38"/>
  <c r="O336" i="38"/>
  <c r="O206" i="38"/>
  <c r="O288" i="38"/>
  <c r="O352" i="38"/>
  <c r="O14" i="38"/>
  <c r="O240" i="38"/>
  <c r="O304" i="38"/>
  <c r="O368" i="38"/>
  <c r="O384" i="38"/>
  <c r="O78" i="38"/>
  <c r="O256" i="38"/>
  <c r="O320" i="38"/>
  <c r="T197" i="23"/>
  <c r="T198" i="23"/>
  <c r="T183" i="23"/>
  <c r="T195" i="23"/>
  <c r="T199" i="23"/>
  <c r="T196" i="23"/>
  <c r="T267" i="23"/>
  <c r="Q34" i="26"/>
  <c r="Q50" i="26"/>
  <c r="Q86" i="26"/>
  <c r="Q90" i="26"/>
  <c r="Q94" i="26"/>
  <c r="Q98" i="26"/>
  <c r="Q22" i="26"/>
  <c r="Q27" i="26"/>
  <c r="Q35" i="26"/>
  <c r="Q48" i="26"/>
  <c r="Q88" i="26"/>
  <c r="Q92" i="26"/>
  <c r="Q96" i="26"/>
  <c r="Q93" i="26"/>
  <c r="Q193" i="26"/>
  <c r="Q202" i="26"/>
  <c r="Q87" i="26"/>
  <c r="Q95" i="26"/>
  <c r="Q179" i="26"/>
  <c r="Q190" i="26"/>
  <c r="Q194" i="26"/>
  <c r="Q203" i="26"/>
  <c r="Q99" i="26"/>
  <c r="Q49" i="26"/>
  <c r="Q89" i="26"/>
  <c r="Q97" i="26"/>
  <c r="Q180" i="26"/>
  <c r="Q191" i="26"/>
  <c r="Q91" i="26"/>
  <c r="Q192" i="26"/>
  <c r="N7" i="33"/>
  <c r="N11" i="33"/>
  <c r="N15" i="33"/>
  <c r="N19" i="33"/>
  <c r="N23" i="33"/>
  <c r="N27" i="33"/>
  <c r="N31" i="33"/>
  <c r="N35" i="33"/>
  <c r="N39" i="33"/>
  <c r="N51" i="33"/>
  <c r="N55" i="33"/>
  <c r="N59" i="33"/>
  <c r="N79" i="33"/>
  <c r="N83" i="33"/>
  <c r="N87" i="33"/>
  <c r="N91" i="33"/>
  <c r="N95" i="33"/>
  <c r="N99" i="33"/>
  <c r="N103" i="33"/>
  <c r="N8" i="33"/>
  <c r="N12" i="33"/>
  <c r="N16" i="33"/>
  <c r="N20" i="33"/>
  <c r="N24" i="33"/>
  <c r="N28" i="33"/>
  <c r="N32" i="33"/>
  <c r="N36" i="33"/>
  <c r="N40" i="33"/>
  <c r="N48" i="33"/>
  <c r="N52" i="33"/>
  <c r="N56" i="33"/>
  <c r="N60" i="33"/>
  <c r="N64" i="33"/>
  <c r="N80" i="33"/>
  <c r="N84" i="33"/>
  <c r="N88" i="33"/>
  <c r="N92" i="33"/>
  <c r="N96" i="33"/>
  <c r="N100" i="33"/>
  <c r="N104" i="33"/>
  <c r="N13" i="33"/>
  <c r="N21" i="33"/>
  <c r="N29" i="33"/>
  <c r="N37" i="33"/>
  <c r="N53" i="33"/>
  <c r="N61" i="33"/>
  <c r="N77" i="33"/>
  <c r="N85" i="33"/>
  <c r="N93" i="33"/>
  <c r="N101" i="33"/>
  <c r="N9" i="33"/>
  <c r="N17" i="33"/>
  <c r="N25" i="33"/>
  <c r="N33" i="33"/>
  <c r="N41" i="33"/>
  <c r="N49" i="33"/>
  <c r="N57" i="33"/>
  <c r="N73" i="33"/>
  <c r="N81" i="33"/>
  <c r="N89" i="33"/>
  <c r="N97" i="33"/>
  <c r="N5" i="33"/>
  <c r="N14" i="33"/>
  <c r="N30" i="33"/>
  <c r="N62" i="33"/>
  <c r="N78" i="33"/>
  <c r="N94" i="33"/>
  <c r="N18" i="33"/>
  <c r="N34" i="33"/>
  <c r="N50" i="33"/>
  <c r="N82" i="33"/>
  <c r="N98" i="33"/>
  <c r="N6" i="33"/>
  <c r="N22" i="33"/>
  <c r="N38" i="33"/>
  <c r="N54" i="33"/>
  <c r="N86" i="33"/>
  <c r="N102" i="33"/>
  <c r="N26" i="33"/>
  <c r="N90" i="33"/>
  <c r="N10" i="33"/>
  <c r="N58" i="33"/>
  <c r="N74" i="33"/>
  <c r="M7" i="59"/>
  <c r="M11" i="59"/>
  <c r="M15" i="59"/>
  <c r="M19" i="59"/>
  <c r="M23" i="59"/>
  <c r="M27" i="59"/>
  <c r="M31" i="59"/>
  <c r="M35" i="59"/>
  <c r="M39" i="59"/>
  <c r="M43" i="59"/>
  <c r="M47" i="59"/>
  <c r="M51" i="59"/>
  <c r="M55" i="59"/>
  <c r="M59" i="59"/>
  <c r="M63" i="59"/>
  <c r="M67" i="59"/>
  <c r="M71" i="59"/>
  <c r="M75" i="59"/>
  <c r="M79" i="59"/>
  <c r="M83" i="59"/>
  <c r="M87" i="59"/>
  <c r="M8" i="59"/>
  <c r="M12" i="59"/>
  <c r="M16" i="59"/>
  <c r="M20" i="59"/>
  <c r="M24" i="59"/>
  <c r="M28" i="59"/>
  <c r="M32" i="59"/>
  <c r="M36" i="59"/>
  <c r="M40" i="59"/>
  <c r="M44" i="59"/>
  <c r="M48" i="59"/>
  <c r="M52" i="59"/>
  <c r="M56" i="59"/>
  <c r="M60" i="59"/>
  <c r="M64" i="59"/>
  <c r="M68" i="59"/>
  <c r="M72" i="59"/>
  <c r="M76" i="59"/>
  <c r="M80" i="59"/>
  <c r="M84" i="59"/>
  <c r="M88" i="59"/>
  <c r="M6" i="59"/>
  <c r="M14" i="59"/>
  <c r="M22" i="59"/>
  <c r="M30" i="59"/>
  <c r="M38" i="59"/>
  <c r="M46" i="59"/>
  <c r="M54" i="59"/>
  <c r="M62" i="59"/>
  <c r="M70" i="59"/>
  <c r="M78" i="59"/>
  <c r="M86" i="59"/>
  <c r="M92" i="59"/>
  <c r="M96" i="59"/>
  <c r="M100" i="59"/>
  <c r="M104" i="59"/>
  <c r="M108" i="59"/>
  <c r="M112" i="59"/>
  <c r="M116" i="59"/>
  <c r="M120" i="59"/>
  <c r="M124" i="59"/>
  <c r="M128" i="59"/>
  <c r="M132" i="59"/>
  <c r="M136" i="59"/>
  <c r="M140" i="59"/>
  <c r="M144" i="59"/>
  <c r="M148" i="59"/>
  <c r="M152" i="59"/>
  <c r="M156" i="59"/>
  <c r="M160" i="59"/>
  <c r="M164" i="59"/>
  <c r="M168" i="59"/>
  <c r="M172" i="59"/>
  <c r="M176" i="59"/>
  <c r="M180" i="59"/>
  <c r="M184" i="59"/>
  <c r="M188" i="59"/>
  <c r="M192" i="59"/>
  <c r="M196" i="59"/>
  <c r="M200" i="59"/>
  <c r="M204" i="59"/>
  <c r="M208" i="59"/>
  <c r="M212" i="59"/>
  <c r="M216" i="59"/>
  <c r="M220" i="59"/>
  <c r="M224" i="59"/>
  <c r="M228" i="59"/>
  <c r="M232" i="59"/>
  <c r="M236" i="59"/>
  <c r="M240" i="59"/>
  <c r="M244" i="59"/>
  <c r="M248" i="59"/>
  <c r="M252" i="59"/>
  <c r="M256" i="59"/>
  <c r="M260" i="59"/>
  <c r="M264" i="59"/>
  <c r="M268" i="59"/>
  <c r="M272" i="59"/>
  <c r="M276" i="59"/>
  <c r="M9" i="59"/>
  <c r="M17" i="59"/>
  <c r="M25" i="59"/>
  <c r="M33" i="59"/>
  <c r="M41" i="59"/>
  <c r="M49" i="59"/>
  <c r="M57" i="59"/>
  <c r="M65" i="59"/>
  <c r="M73" i="59"/>
  <c r="M81" i="59"/>
  <c r="M89" i="59"/>
  <c r="M93" i="59"/>
  <c r="M97" i="59"/>
  <c r="M101" i="59"/>
  <c r="M105" i="59"/>
  <c r="M109" i="59"/>
  <c r="M113" i="59"/>
  <c r="M117" i="59"/>
  <c r="M121" i="59"/>
  <c r="M125" i="59"/>
  <c r="M129" i="59"/>
  <c r="M133" i="59"/>
  <c r="M137" i="59"/>
  <c r="M141" i="59"/>
  <c r="M145" i="59"/>
  <c r="M149" i="59"/>
  <c r="M153" i="59"/>
  <c r="M157" i="59"/>
  <c r="M161" i="59"/>
  <c r="M165" i="59"/>
  <c r="M169" i="59"/>
  <c r="M173" i="59"/>
  <c r="M177" i="59"/>
  <c r="M181" i="59"/>
  <c r="M185" i="59"/>
  <c r="M189" i="59"/>
  <c r="M193" i="59"/>
  <c r="M197" i="59"/>
  <c r="M201" i="59"/>
  <c r="M205" i="59"/>
  <c r="M209" i="59"/>
  <c r="M213" i="59"/>
  <c r="M217" i="59"/>
  <c r="M221" i="59"/>
  <c r="M225" i="59"/>
  <c r="M229" i="59"/>
  <c r="M233" i="59"/>
  <c r="M237" i="59"/>
  <c r="M241" i="59"/>
  <c r="M245" i="59"/>
  <c r="M249" i="59"/>
  <c r="M253" i="59"/>
  <c r="M257" i="59"/>
  <c r="M261" i="59"/>
  <c r="M265" i="59"/>
  <c r="M269" i="59"/>
  <c r="M273" i="59"/>
  <c r="M277" i="59"/>
  <c r="M21" i="59"/>
  <c r="M37" i="59"/>
  <c r="M53" i="59"/>
  <c r="M69" i="59"/>
  <c r="M85" i="59"/>
  <c r="M95" i="59"/>
  <c r="M103" i="59"/>
  <c r="M111" i="59"/>
  <c r="M119" i="59"/>
  <c r="M127" i="59"/>
  <c r="M135" i="59"/>
  <c r="M143" i="59"/>
  <c r="M151" i="59"/>
  <c r="M159" i="59"/>
  <c r="M167" i="59"/>
  <c r="M175" i="59"/>
  <c r="M183" i="59"/>
  <c r="M191" i="59"/>
  <c r="M199" i="59"/>
  <c r="M207" i="59"/>
  <c r="M215" i="59"/>
  <c r="M223" i="59"/>
  <c r="M231" i="59"/>
  <c r="M239" i="59"/>
  <c r="M247" i="59"/>
  <c r="M255" i="59"/>
  <c r="M263" i="59"/>
  <c r="M271" i="59"/>
  <c r="M5" i="59"/>
  <c r="M10" i="59"/>
  <c r="M26" i="59"/>
  <c r="M42" i="59"/>
  <c r="M58" i="59"/>
  <c r="M74" i="59"/>
  <c r="M90" i="59"/>
  <c r="M98" i="59"/>
  <c r="M106" i="59"/>
  <c r="M114" i="59"/>
  <c r="M122" i="59"/>
  <c r="M130" i="59"/>
  <c r="M138" i="59"/>
  <c r="M146" i="59"/>
  <c r="M154" i="59"/>
  <c r="M162" i="59"/>
  <c r="M170" i="59"/>
  <c r="M178" i="59"/>
  <c r="M186" i="59"/>
  <c r="M194" i="59"/>
  <c r="M202" i="59"/>
  <c r="M210" i="59"/>
  <c r="M218" i="59"/>
  <c r="M226" i="59"/>
  <c r="M234" i="59"/>
  <c r="M242" i="59"/>
  <c r="M250" i="59"/>
  <c r="M258" i="59"/>
  <c r="M266" i="59"/>
  <c r="M274" i="59"/>
  <c r="M13" i="59"/>
  <c r="M34" i="59"/>
  <c r="M66" i="59"/>
  <c r="M94" i="59"/>
  <c r="M110" i="59"/>
  <c r="M126" i="59"/>
  <c r="M142" i="59"/>
  <c r="M158" i="59"/>
  <c r="M174" i="59"/>
  <c r="M190" i="59"/>
  <c r="M206" i="59"/>
  <c r="M222" i="59"/>
  <c r="M238" i="59"/>
  <c r="M254" i="59"/>
  <c r="M270" i="59"/>
  <c r="M45" i="59"/>
  <c r="M77" i="59"/>
  <c r="M99" i="59"/>
  <c r="M115" i="59"/>
  <c r="M131" i="59"/>
  <c r="M147" i="59"/>
  <c r="M163" i="59"/>
  <c r="M179" i="59"/>
  <c r="M195" i="59"/>
  <c r="M211" i="59"/>
  <c r="M227" i="59"/>
  <c r="M243" i="59"/>
  <c r="M259" i="59"/>
  <c r="M275" i="59"/>
  <c r="M18" i="59"/>
  <c r="M50" i="59"/>
  <c r="M82" i="59"/>
  <c r="M102" i="59"/>
  <c r="M118" i="59"/>
  <c r="M134" i="59"/>
  <c r="M150" i="59"/>
  <c r="M166" i="59"/>
  <c r="M182" i="59"/>
  <c r="M198" i="59"/>
  <c r="M214" i="59"/>
  <c r="M230" i="59"/>
  <c r="M246" i="59"/>
  <c r="M262" i="59"/>
  <c r="M278" i="59"/>
  <c r="M61" i="59"/>
  <c r="M139" i="59"/>
  <c r="M203" i="59"/>
  <c r="M267" i="59"/>
  <c r="M91" i="59"/>
  <c r="M155" i="59"/>
  <c r="M219" i="59"/>
  <c r="M107" i="59"/>
  <c r="M171" i="59"/>
  <c r="M235" i="59"/>
  <c r="M29" i="59"/>
  <c r="M123" i="59"/>
  <c r="M187" i="59"/>
  <c r="M251" i="59"/>
  <c r="Q10" i="60"/>
  <c r="Q14" i="60"/>
  <c r="Q63" i="60"/>
  <c r="Q67" i="60"/>
  <c r="Q71" i="60"/>
  <c r="Q75" i="60"/>
  <c r="Q79" i="60"/>
  <c r="Q83" i="60"/>
  <c r="Q87" i="60"/>
  <c r="Q91" i="60"/>
  <c r="Q95" i="60"/>
  <c r="Q99" i="60"/>
  <c r="Q103" i="60"/>
  <c r="Q107" i="60"/>
  <c r="Q111" i="60"/>
  <c r="Q115" i="60"/>
  <c r="Q119" i="60"/>
  <c r="Q123" i="60"/>
  <c r="Q11" i="60"/>
  <c r="Q15" i="60"/>
  <c r="Q52" i="60"/>
  <c r="Q60" i="60"/>
  <c r="Q64" i="60"/>
  <c r="Q68" i="60"/>
  <c r="Q72" i="60"/>
  <c r="Q76" i="60"/>
  <c r="Q80" i="60"/>
  <c r="Q84" i="60"/>
  <c r="Q88" i="60"/>
  <c r="Q92" i="60"/>
  <c r="Q96" i="60"/>
  <c r="Q100" i="60"/>
  <c r="Q104" i="60"/>
  <c r="Q108" i="60"/>
  <c r="Q112" i="60"/>
  <c r="Q116" i="60"/>
  <c r="Q120" i="60"/>
  <c r="Q124" i="60"/>
  <c r="Q12" i="60"/>
  <c r="Q16" i="60"/>
  <c r="Q61" i="60"/>
  <c r="Q65" i="60"/>
  <c r="Q69" i="60"/>
  <c r="Q73" i="60"/>
  <c r="Q77" i="60"/>
  <c r="Q81" i="60"/>
  <c r="Q85" i="60"/>
  <c r="Q89" i="60"/>
  <c r="Q93" i="60"/>
  <c r="Q97" i="60"/>
  <c r="Q101" i="60"/>
  <c r="Q105" i="60"/>
  <c r="Q109" i="60"/>
  <c r="Q113" i="60"/>
  <c r="Q117" i="60"/>
  <c r="Q121" i="60"/>
  <c r="Q66" i="60"/>
  <c r="Q82" i="60"/>
  <c r="Q98" i="60"/>
  <c r="Q114" i="60"/>
  <c r="Q78" i="60"/>
  <c r="Q70" i="60"/>
  <c r="Q86" i="60"/>
  <c r="Q102" i="60"/>
  <c r="Q118" i="60"/>
  <c r="Q13" i="60"/>
  <c r="Q62" i="60"/>
  <c r="Q74" i="60"/>
  <c r="Q90" i="60"/>
  <c r="Q106" i="60"/>
  <c r="Q122" i="60"/>
  <c r="Q94" i="60"/>
  <c r="Q110" i="60"/>
  <c r="O6" i="51"/>
  <c r="O10" i="51"/>
  <c r="O14" i="51"/>
  <c r="O18" i="51"/>
  <c r="O22" i="51"/>
  <c r="O26" i="51"/>
  <c r="O32" i="51"/>
  <c r="O36" i="51"/>
  <c r="O40" i="51"/>
  <c r="O44" i="51"/>
  <c r="O49" i="51"/>
  <c r="O53" i="51"/>
  <c r="O65" i="51"/>
  <c r="O69" i="51"/>
  <c r="O73" i="51"/>
  <c r="O77" i="51"/>
  <c r="O81" i="51"/>
  <c r="O85" i="51"/>
  <c r="O89" i="51"/>
  <c r="O93" i="51"/>
  <c r="O97" i="51"/>
  <c r="O101" i="51"/>
  <c r="O105" i="51"/>
  <c r="O5" i="51"/>
  <c r="O7" i="51"/>
  <c r="O11" i="51"/>
  <c r="O15" i="51"/>
  <c r="O19" i="51"/>
  <c r="O23" i="51"/>
  <c r="O27" i="51"/>
  <c r="O33" i="51"/>
  <c r="O37" i="51"/>
  <c r="O41" i="51"/>
  <c r="O45" i="51"/>
  <c r="O50" i="51"/>
  <c r="O54" i="51"/>
  <c r="O66" i="51"/>
  <c r="O70" i="51"/>
  <c r="O74" i="51"/>
  <c r="O78" i="51"/>
  <c r="O82" i="51"/>
  <c r="O86" i="51"/>
  <c r="O90" i="51"/>
  <c r="O94" i="51"/>
  <c r="O98" i="51"/>
  <c r="O102" i="51"/>
  <c r="O106" i="51"/>
  <c r="O13" i="51"/>
  <c r="O21" i="51"/>
  <c r="O31" i="51"/>
  <c r="O39" i="51"/>
  <c r="O47" i="51"/>
  <c r="O64" i="51"/>
  <c r="O76" i="51"/>
  <c r="O84" i="51"/>
  <c r="O92" i="51"/>
  <c r="O100" i="51"/>
  <c r="O108" i="51"/>
  <c r="O8" i="51"/>
  <c r="O12" i="51"/>
  <c r="O16" i="51"/>
  <c r="O20" i="51"/>
  <c r="O24" i="51"/>
  <c r="O30" i="51"/>
  <c r="O34" i="51"/>
  <c r="O38" i="51"/>
  <c r="O42" i="51"/>
  <c r="O46" i="51"/>
  <c r="O51" i="51"/>
  <c r="O63" i="51"/>
  <c r="O67" i="51"/>
  <c r="O71" i="51"/>
  <c r="O75" i="51"/>
  <c r="O79" i="51"/>
  <c r="O83" i="51"/>
  <c r="O87" i="51"/>
  <c r="O91" i="51"/>
  <c r="O95" i="51"/>
  <c r="O99" i="51"/>
  <c r="O103" i="51"/>
  <c r="O107" i="51"/>
  <c r="O9" i="51"/>
  <c r="O17" i="51"/>
  <c r="O25" i="51"/>
  <c r="O35" i="51"/>
  <c r="O43" i="51"/>
  <c r="O52" i="51"/>
  <c r="O68" i="51"/>
  <c r="O72" i="51"/>
  <c r="O80" i="51"/>
  <c r="O88" i="51"/>
  <c r="O96" i="51"/>
  <c r="O104" i="51"/>
  <c r="O6" i="61"/>
  <c r="O10" i="61"/>
  <c r="O14" i="61"/>
  <c r="O18" i="61"/>
  <c r="O22" i="61"/>
  <c r="O26" i="61"/>
  <c r="O30" i="61"/>
  <c r="O34" i="61"/>
  <c r="O38" i="61"/>
  <c r="O42" i="61"/>
  <c r="O46" i="61"/>
  <c r="O50" i="61"/>
  <c r="O54" i="61"/>
  <c r="O58" i="61"/>
  <c r="O62" i="61"/>
  <c r="O66" i="61"/>
  <c r="O70" i="61"/>
  <c r="O74" i="61"/>
  <c r="O78" i="61"/>
  <c r="O82" i="61"/>
  <c r="O86" i="61"/>
  <c r="O90" i="61"/>
  <c r="O94" i="61"/>
  <c r="O7" i="61"/>
  <c r="O11" i="61"/>
  <c r="O15" i="61"/>
  <c r="O19" i="61"/>
  <c r="O23" i="61"/>
  <c r="O27" i="61"/>
  <c r="O31" i="61"/>
  <c r="O35" i="61"/>
  <c r="O39" i="61"/>
  <c r="O43" i="61"/>
  <c r="O47" i="61"/>
  <c r="O51" i="61"/>
  <c r="O55" i="61"/>
  <c r="O59" i="61"/>
  <c r="O63" i="61"/>
  <c r="O67" i="61"/>
  <c r="O71" i="61"/>
  <c r="O75" i="61"/>
  <c r="O79" i="61"/>
  <c r="O83" i="61"/>
  <c r="O87" i="61"/>
  <c r="O91" i="61"/>
  <c r="O95" i="61"/>
  <c r="O13" i="61"/>
  <c r="O21" i="61"/>
  <c r="O29" i="61"/>
  <c r="O37" i="61"/>
  <c r="O45" i="61"/>
  <c r="O53" i="61"/>
  <c r="O61" i="61"/>
  <c r="O69" i="61"/>
  <c r="O77" i="61"/>
  <c r="O85" i="61"/>
  <c r="O93" i="61"/>
  <c r="O8" i="61"/>
  <c r="O16" i="61"/>
  <c r="O24" i="61"/>
  <c r="O32" i="61"/>
  <c r="O40" i="61"/>
  <c r="O48" i="61"/>
  <c r="O56" i="61"/>
  <c r="O64" i="61"/>
  <c r="O72" i="61"/>
  <c r="O80" i="61"/>
  <c r="O88" i="61"/>
  <c r="O96" i="61"/>
  <c r="O12" i="61"/>
  <c r="O28" i="61"/>
  <c r="O44" i="61"/>
  <c r="O60" i="61"/>
  <c r="O76" i="61"/>
  <c r="O92" i="61"/>
  <c r="O17" i="61"/>
  <c r="O33" i="61"/>
  <c r="O49" i="61"/>
  <c r="O65" i="61"/>
  <c r="O81" i="61"/>
  <c r="O5" i="61"/>
  <c r="O20" i="61"/>
  <c r="O36" i="61"/>
  <c r="O52" i="61"/>
  <c r="O68" i="61"/>
  <c r="O84" i="61"/>
  <c r="O57" i="61"/>
  <c r="O9" i="61"/>
  <c r="O73" i="61"/>
  <c r="O25" i="61"/>
  <c r="O89" i="61"/>
  <c r="O41" i="61"/>
  <c r="M6" i="27"/>
  <c r="M10" i="27"/>
  <c r="M14" i="27"/>
  <c r="M18" i="27"/>
  <c r="M22" i="27"/>
  <c r="M26" i="27"/>
  <c r="M30" i="27"/>
  <c r="M34" i="27"/>
  <c r="M38" i="27"/>
  <c r="M42" i="27"/>
  <c r="M46" i="27"/>
  <c r="M50" i="27"/>
  <c r="M54" i="27"/>
  <c r="M58" i="27"/>
  <c r="M62" i="27"/>
  <c r="M66" i="27"/>
  <c r="M70" i="27"/>
  <c r="M74" i="27"/>
  <c r="M78" i="27"/>
  <c r="M82" i="27"/>
  <c r="M86" i="27"/>
  <c r="M90" i="27"/>
  <c r="M94" i="27"/>
  <c r="M98" i="27"/>
  <c r="M102" i="27"/>
  <c r="M106" i="27"/>
  <c r="M110" i="27"/>
  <c r="M114" i="27"/>
  <c r="M118" i="27"/>
  <c r="M122" i="27"/>
  <c r="M126" i="27"/>
  <c r="M130" i="27"/>
  <c r="M134" i="27"/>
  <c r="M138" i="27"/>
  <c r="M142" i="27"/>
  <c r="M146" i="27"/>
  <c r="M150" i="27"/>
  <c r="M154" i="27"/>
  <c r="M158" i="27"/>
  <c r="M162" i="27"/>
  <c r="M166" i="27"/>
  <c r="M170" i="27"/>
  <c r="M174" i="27"/>
  <c r="M178" i="27"/>
  <c r="M182" i="27"/>
  <c r="M186" i="27"/>
  <c r="M190" i="27"/>
  <c r="M194" i="27"/>
  <c r="M198" i="27"/>
  <c r="M202" i="27"/>
  <c r="M206" i="27"/>
  <c r="M210" i="27"/>
  <c r="M214" i="27"/>
  <c r="M218" i="27"/>
  <c r="M222" i="27"/>
  <c r="M226" i="27"/>
  <c r="M230" i="27"/>
  <c r="M234" i="27"/>
  <c r="M238" i="27"/>
  <c r="M242" i="27"/>
  <c r="M246" i="27"/>
  <c r="M250" i="27"/>
  <c r="M254" i="27"/>
  <c r="M258" i="27"/>
  <c r="M262" i="27"/>
  <c r="M266" i="27"/>
  <c r="M270" i="27"/>
  <c r="M274" i="27"/>
  <c r="M278" i="27"/>
  <c r="M282" i="27"/>
  <c r="M286" i="27"/>
  <c r="M290" i="27"/>
  <c r="M294" i="27"/>
  <c r="M298" i="27"/>
  <c r="M302" i="27"/>
  <c r="M306" i="27"/>
  <c r="M310" i="27"/>
  <c r="M314" i="27"/>
  <c r="M318" i="27"/>
  <c r="M322" i="27"/>
  <c r="M326" i="27"/>
  <c r="M330" i="27"/>
  <c r="M334" i="27"/>
  <c r="M338" i="27"/>
  <c r="M342" i="27"/>
  <c r="M346" i="27"/>
  <c r="M7" i="27"/>
  <c r="M11" i="27"/>
  <c r="M15" i="27"/>
  <c r="M19" i="27"/>
  <c r="M23" i="27"/>
  <c r="M27" i="27"/>
  <c r="M31" i="27"/>
  <c r="M35" i="27"/>
  <c r="M39" i="27"/>
  <c r="M43" i="27"/>
  <c r="M47" i="27"/>
  <c r="M51" i="27"/>
  <c r="M55" i="27"/>
  <c r="M59" i="27"/>
  <c r="M63" i="27"/>
  <c r="M67" i="27"/>
  <c r="M71" i="27"/>
  <c r="M75" i="27"/>
  <c r="M79" i="27"/>
  <c r="M83" i="27"/>
  <c r="M87" i="27"/>
  <c r="M91" i="27"/>
  <c r="M95" i="27"/>
  <c r="M99" i="27"/>
  <c r="M103" i="27"/>
  <c r="M107" i="27"/>
  <c r="M111" i="27"/>
  <c r="M115" i="27"/>
  <c r="M119" i="27"/>
  <c r="M123" i="27"/>
  <c r="M127" i="27"/>
  <c r="M131" i="27"/>
  <c r="M135" i="27"/>
  <c r="M139" i="27"/>
  <c r="M143" i="27"/>
  <c r="M147" i="27"/>
  <c r="M151" i="27"/>
  <c r="M155" i="27"/>
  <c r="M159" i="27"/>
  <c r="M163" i="27"/>
  <c r="M167" i="27"/>
  <c r="M171" i="27"/>
  <c r="M175" i="27"/>
  <c r="M179" i="27"/>
  <c r="M183" i="27"/>
  <c r="M187" i="27"/>
  <c r="M191" i="27"/>
  <c r="M195" i="27"/>
  <c r="M199" i="27"/>
  <c r="M203" i="27"/>
  <c r="M207" i="27"/>
  <c r="M211" i="27"/>
  <c r="M215" i="27"/>
  <c r="M219" i="27"/>
  <c r="M223" i="27"/>
  <c r="M227" i="27"/>
  <c r="M231" i="27"/>
  <c r="M235" i="27"/>
  <c r="M239" i="27"/>
  <c r="M243" i="27"/>
  <c r="M247" i="27"/>
  <c r="M251" i="27"/>
  <c r="M255" i="27"/>
  <c r="M259" i="27"/>
  <c r="M263" i="27"/>
  <c r="M267" i="27"/>
  <c r="M271" i="27"/>
  <c r="M275" i="27"/>
  <c r="M279" i="27"/>
  <c r="M283" i="27"/>
  <c r="M287" i="27"/>
  <c r="M291" i="27"/>
  <c r="M295" i="27"/>
  <c r="M299" i="27"/>
  <c r="M303" i="27"/>
  <c r="M307" i="27"/>
  <c r="M311" i="27"/>
  <c r="M315" i="27"/>
  <c r="M319" i="27"/>
  <c r="M323" i="27"/>
  <c r="M327" i="27"/>
  <c r="M331" i="27"/>
  <c r="M335" i="27"/>
  <c r="M339" i="27"/>
  <c r="M343" i="27"/>
  <c r="M347" i="27"/>
  <c r="M8" i="27"/>
  <c r="M12" i="27"/>
  <c r="M16" i="27"/>
  <c r="M20" i="27"/>
  <c r="M24" i="27"/>
  <c r="M28" i="27"/>
  <c r="M32" i="27"/>
  <c r="M36" i="27"/>
  <c r="M40" i="27"/>
  <c r="M44" i="27"/>
  <c r="M48" i="27"/>
  <c r="M52" i="27"/>
  <c r="M56" i="27"/>
  <c r="M60" i="27"/>
  <c r="M64" i="27"/>
  <c r="M68" i="27"/>
  <c r="M72" i="27"/>
  <c r="M76" i="27"/>
  <c r="M80" i="27"/>
  <c r="M84" i="27"/>
  <c r="M88" i="27"/>
  <c r="M92" i="27"/>
  <c r="M96" i="27"/>
  <c r="M100" i="27"/>
  <c r="M104" i="27"/>
  <c r="M108" i="27"/>
  <c r="M112" i="27"/>
  <c r="M116" i="27"/>
  <c r="M120" i="27"/>
  <c r="M124" i="27"/>
  <c r="M128" i="27"/>
  <c r="M132" i="27"/>
  <c r="M136" i="27"/>
  <c r="M140" i="27"/>
  <c r="M144" i="27"/>
  <c r="M148" i="27"/>
  <c r="M152" i="27"/>
  <c r="M156" i="27"/>
  <c r="M160" i="27"/>
  <c r="M164" i="27"/>
  <c r="M168" i="27"/>
  <c r="M172" i="27"/>
  <c r="M176" i="27"/>
  <c r="M180" i="27"/>
  <c r="M184" i="27"/>
  <c r="M188" i="27"/>
  <c r="M192" i="27"/>
  <c r="M196" i="27"/>
  <c r="M200" i="27"/>
  <c r="M204" i="27"/>
  <c r="M208" i="27"/>
  <c r="M212" i="27"/>
  <c r="M216" i="27"/>
  <c r="M220" i="27"/>
  <c r="M224" i="27"/>
  <c r="M228" i="27"/>
  <c r="M232" i="27"/>
  <c r="M236" i="27"/>
  <c r="M240" i="27"/>
  <c r="M244" i="27"/>
  <c r="M248" i="27"/>
  <c r="M252" i="27"/>
  <c r="M256" i="27"/>
  <c r="M260" i="27"/>
  <c r="M264" i="27"/>
  <c r="M268" i="27"/>
  <c r="M272" i="27"/>
  <c r="M276" i="27"/>
  <c r="M280" i="27"/>
  <c r="M284" i="27"/>
  <c r="M288" i="27"/>
  <c r="M292" i="27"/>
  <c r="M296" i="27"/>
  <c r="M300" i="27"/>
  <c r="M304" i="27"/>
  <c r="M308" i="27"/>
  <c r="M312" i="27"/>
  <c r="M316" i="27"/>
  <c r="M320" i="27"/>
  <c r="M324" i="27"/>
  <c r="M328" i="27"/>
  <c r="M332" i="27"/>
  <c r="M336" i="27"/>
  <c r="M340" i="27"/>
  <c r="M344" i="27"/>
  <c r="M4" i="27"/>
  <c r="M13" i="27"/>
  <c r="M29" i="27"/>
  <c r="M45" i="27"/>
  <c r="M61" i="27"/>
  <c r="M77" i="27"/>
  <c r="M93" i="27"/>
  <c r="M109" i="27"/>
  <c r="M125" i="27"/>
  <c r="M141" i="27"/>
  <c r="M157" i="27"/>
  <c r="M173" i="27"/>
  <c r="M189" i="27"/>
  <c r="M205" i="27"/>
  <c r="M221" i="27"/>
  <c r="M237" i="27"/>
  <c r="M253" i="27"/>
  <c r="M269" i="27"/>
  <c r="M285" i="27"/>
  <c r="M301" i="27"/>
  <c r="M317" i="27"/>
  <c r="M333" i="27"/>
  <c r="M17" i="27"/>
  <c r="M33" i="27"/>
  <c r="M49" i="27"/>
  <c r="M65" i="27"/>
  <c r="M81" i="27"/>
  <c r="M97" i="27"/>
  <c r="M113" i="27"/>
  <c r="M129" i="27"/>
  <c r="M145" i="27"/>
  <c r="M161" i="27"/>
  <c r="M177" i="27"/>
  <c r="M193" i="27"/>
  <c r="M209" i="27"/>
  <c r="M225" i="27"/>
  <c r="M241" i="27"/>
  <c r="M257" i="27"/>
  <c r="M273" i="27"/>
  <c r="M289" i="27"/>
  <c r="M305" i="27"/>
  <c r="M321" i="27"/>
  <c r="M337" i="27"/>
  <c r="M9" i="27"/>
  <c r="M41" i="27"/>
  <c r="M89" i="27"/>
  <c r="M121" i="27"/>
  <c r="M153" i="27"/>
  <c r="M185" i="27"/>
  <c r="M217" i="27"/>
  <c r="M249" i="27"/>
  <c r="M281" i="27"/>
  <c r="M313" i="27"/>
  <c r="M345" i="27"/>
  <c r="M5" i="27"/>
  <c r="M21" i="27"/>
  <c r="M37" i="27"/>
  <c r="M53" i="27"/>
  <c r="M69" i="27"/>
  <c r="M85" i="27"/>
  <c r="M101" i="27"/>
  <c r="M117" i="27"/>
  <c r="M133" i="27"/>
  <c r="M149" i="27"/>
  <c r="M165" i="27"/>
  <c r="M181" i="27"/>
  <c r="M197" i="27"/>
  <c r="M213" i="27"/>
  <c r="M229" i="27"/>
  <c r="M245" i="27"/>
  <c r="M261" i="27"/>
  <c r="M277" i="27"/>
  <c r="M293" i="27"/>
  <c r="M309" i="27"/>
  <c r="M325" i="27"/>
  <c r="M341" i="27"/>
  <c r="M25" i="27"/>
  <c r="M57" i="27"/>
  <c r="M73" i="27"/>
  <c r="M105" i="27"/>
  <c r="M137" i="27"/>
  <c r="M169" i="27"/>
  <c r="M201" i="27"/>
  <c r="M233" i="27"/>
  <c r="M265" i="27"/>
  <c r="M297" i="27"/>
  <c r="M329" i="27"/>
  <c r="R97" i="39"/>
  <c r="R101" i="39"/>
  <c r="R105" i="39"/>
  <c r="R117" i="39"/>
  <c r="R121" i="39"/>
  <c r="R125" i="39"/>
  <c r="R129" i="39"/>
  <c r="R133" i="39"/>
  <c r="R62" i="39"/>
  <c r="R94" i="39"/>
  <c r="R98" i="39"/>
  <c r="R102" i="39"/>
  <c r="R114" i="39"/>
  <c r="R118" i="39"/>
  <c r="R122" i="39"/>
  <c r="R126" i="39"/>
  <c r="R130" i="39"/>
  <c r="R100" i="39"/>
  <c r="R116" i="39"/>
  <c r="R124" i="39"/>
  <c r="R132" i="39"/>
  <c r="R96" i="39"/>
  <c r="R104" i="39"/>
  <c r="R120" i="39"/>
  <c r="R128" i="39"/>
  <c r="R135" i="39"/>
  <c r="R123" i="39"/>
  <c r="R63" i="39"/>
  <c r="R95" i="39"/>
  <c r="R127" i="39"/>
  <c r="R182" i="39"/>
  <c r="R99" i="39"/>
  <c r="R115" i="39"/>
  <c r="R131" i="39"/>
  <c r="R103" i="39"/>
  <c r="R180" i="39"/>
  <c r="R134" i="39"/>
  <c r="R119" i="39"/>
  <c r="V172" i="42"/>
  <c r="V176" i="42"/>
  <c r="V19" i="42"/>
  <c r="V173" i="42"/>
  <c r="V52" i="42"/>
  <c r="V51" i="42"/>
  <c r="V174" i="42"/>
  <c r="V175" i="42"/>
  <c r="N6" i="36"/>
  <c r="N10" i="36"/>
  <c r="N14" i="36"/>
  <c r="N18" i="36"/>
  <c r="N22" i="36"/>
  <c r="N26" i="36"/>
  <c r="N30" i="36"/>
  <c r="N34" i="36"/>
  <c r="N38" i="36"/>
  <c r="N42" i="36"/>
  <c r="N7" i="36"/>
  <c r="N11" i="36"/>
  <c r="N15" i="36"/>
  <c r="N19" i="36"/>
  <c r="N23" i="36"/>
  <c r="N27" i="36"/>
  <c r="N31" i="36"/>
  <c r="N35" i="36"/>
  <c r="N39" i="36"/>
  <c r="N43" i="36"/>
  <c r="N8" i="36"/>
  <c r="N12" i="36"/>
  <c r="N16" i="36"/>
  <c r="N20" i="36"/>
  <c r="N24" i="36"/>
  <c r="N28" i="36"/>
  <c r="N32" i="36"/>
  <c r="N36" i="36"/>
  <c r="N40" i="36"/>
  <c r="N4" i="36"/>
  <c r="N5" i="36"/>
  <c r="N21" i="36"/>
  <c r="N37" i="36"/>
  <c r="N9" i="36"/>
  <c r="N25" i="36"/>
  <c r="N41" i="36"/>
  <c r="N33" i="36"/>
  <c r="N13" i="36"/>
  <c r="N29" i="36"/>
  <c r="N17" i="36"/>
  <c r="O6" i="29"/>
  <c r="O10" i="29"/>
  <c r="O14" i="29"/>
  <c r="O18" i="29"/>
  <c r="O22" i="29"/>
  <c r="O26" i="29"/>
  <c r="O30" i="29"/>
  <c r="O34" i="29"/>
  <c r="O38" i="29"/>
  <c r="O42" i="29"/>
  <c r="O46" i="29"/>
  <c r="O50" i="29"/>
  <c r="O54" i="29"/>
  <c r="O58" i="29"/>
  <c r="O62" i="29"/>
  <c r="O66" i="29"/>
  <c r="O70" i="29"/>
  <c r="O74" i="29"/>
  <c r="O78" i="29"/>
  <c r="O82" i="29"/>
  <c r="O86" i="29"/>
  <c r="O90" i="29"/>
  <c r="O94" i="29"/>
  <c r="O98" i="29"/>
  <c r="O102" i="29"/>
  <c r="O106" i="29"/>
  <c r="O110" i="29"/>
  <c r="O114" i="29"/>
  <c r="O118" i="29"/>
  <c r="O122" i="29"/>
  <c r="O126" i="29"/>
  <c r="O130" i="29"/>
  <c r="O134" i="29"/>
  <c r="O138" i="29"/>
  <c r="O142" i="29"/>
  <c r="O146" i="29"/>
  <c r="O150" i="29"/>
  <c r="O154" i="29"/>
  <c r="O158" i="29"/>
  <c r="O162" i="29"/>
  <c r="O166" i="29"/>
  <c r="O170" i="29"/>
  <c r="O174" i="29"/>
  <c r="O178" i="29"/>
  <c r="O182" i="29"/>
  <c r="O186" i="29"/>
  <c r="O190" i="29"/>
  <c r="O194" i="29"/>
  <c r="O198" i="29"/>
  <c r="O202" i="29"/>
  <c r="O206" i="29"/>
  <c r="O210" i="29"/>
  <c r="O214" i="29"/>
  <c r="O218" i="29"/>
  <c r="O222" i="29"/>
  <c r="O226" i="29"/>
  <c r="O230" i="29"/>
  <c r="O7" i="29"/>
  <c r="O11" i="29"/>
  <c r="O15" i="29"/>
  <c r="O19" i="29"/>
  <c r="O23" i="29"/>
  <c r="O27" i="29"/>
  <c r="O31" i="29"/>
  <c r="O35" i="29"/>
  <c r="O39" i="29"/>
  <c r="O43" i="29"/>
  <c r="O47" i="29"/>
  <c r="O51" i="29"/>
  <c r="O55" i="29"/>
  <c r="O59" i="29"/>
  <c r="O63" i="29"/>
  <c r="O67" i="29"/>
  <c r="O71" i="29"/>
  <c r="O75" i="29"/>
  <c r="O79" i="29"/>
  <c r="O83" i="29"/>
  <c r="O87" i="29"/>
  <c r="O91" i="29"/>
  <c r="O95" i="29"/>
  <c r="O99" i="29"/>
  <c r="O103" i="29"/>
  <c r="O107" i="29"/>
  <c r="O111" i="29"/>
  <c r="O115" i="29"/>
  <c r="O119" i="29"/>
  <c r="O123" i="29"/>
  <c r="O127" i="29"/>
  <c r="O131" i="29"/>
  <c r="O135" i="29"/>
  <c r="O139" i="29"/>
  <c r="O143" i="29"/>
  <c r="O147" i="29"/>
  <c r="O151" i="29"/>
  <c r="O155" i="29"/>
  <c r="O159" i="29"/>
  <c r="O163" i="29"/>
  <c r="O167" i="29"/>
  <c r="O171" i="29"/>
  <c r="O175" i="29"/>
  <c r="O179" i="29"/>
  <c r="O183" i="29"/>
  <c r="O187" i="29"/>
  <c r="O191" i="29"/>
  <c r="O195" i="29"/>
  <c r="O199" i="29"/>
  <c r="O203" i="29"/>
  <c r="O207" i="29"/>
  <c r="O211" i="29"/>
  <c r="O215" i="29"/>
  <c r="O219" i="29"/>
  <c r="O223" i="29"/>
  <c r="O227" i="29"/>
  <c r="O231" i="29"/>
  <c r="O9" i="29"/>
  <c r="O17" i="29"/>
  <c r="O25" i="29"/>
  <c r="O33" i="29"/>
  <c r="O41" i="29"/>
  <c r="O49" i="29"/>
  <c r="O57" i="29"/>
  <c r="O65" i="29"/>
  <c r="O73" i="29"/>
  <c r="O81" i="29"/>
  <c r="O89" i="29"/>
  <c r="O97" i="29"/>
  <c r="O105" i="29"/>
  <c r="O113" i="29"/>
  <c r="O121" i="29"/>
  <c r="O129" i="29"/>
  <c r="O137" i="29"/>
  <c r="O145" i="29"/>
  <c r="O153" i="29"/>
  <c r="O161" i="29"/>
  <c r="O169" i="29"/>
  <c r="O177" i="29"/>
  <c r="O185" i="29"/>
  <c r="O193" i="29"/>
  <c r="O201" i="29"/>
  <c r="O209" i="29"/>
  <c r="O217" i="29"/>
  <c r="O225" i="29"/>
  <c r="O233" i="29"/>
  <c r="O237" i="29"/>
  <c r="O241" i="29"/>
  <c r="O245" i="29"/>
  <c r="O249" i="29"/>
  <c r="O253" i="29"/>
  <c r="O257" i="29"/>
  <c r="O261" i="29"/>
  <c r="O265" i="29"/>
  <c r="O269" i="29"/>
  <c r="O273" i="29"/>
  <c r="O277" i="29"/>
  <c r="O281" i="29"/>
  <c r="O285" i="29"/>
  <c r="O289" i="29"/>
  <c r="O293" i="29"/>
  <c r="O297" i="29"/>
  <c r="O301" i="29"/>
  <c r="O305" i="29"/>
  <c r="O309" i="29"/>
  <c r="O313" i="29"/>
  <c r="O317" i="29"/>
  <c r="O321" i="29"/>
  <c r="O325" i="29"/>
  <c r="O329" i="29"/>
  <c r="O333" i="29"/>
  <c r="O337" i="29"/>
  <c r="O341" i="29"/>
  <c r="O345" i="29"/>
  <c r="O349" i="29"/>
  <c r="O5" i="29"/>
  <c r="O12" i="29"/>
  <c r="O20" i="29"/>
  <c r="O28" i="29"/>
  <c r="O36" i="29"/>
  <c r="O44" i="29"/>
  <c r="O52" i="29"/>
  <c r="O60" i="29"/>
  <c r="O68" i="29"/>
  <c r="O76" i="29"/>
  <c r="O84" i="29"/>
  <c r="O92" i="29"/>
  <c r="O100" i="29"/>
  <c r="O108" i="29"/>
  <c r="O116" i="29"/>
  <c r="O124" i="29"/>
  <c r="O132" i="29"/>
  <c r="O140" i="29"/>
  <c r="O148" i="29"/>
  <c r="O156" i="29"/>
  <c r="O164" i="29"/>
  <c r="O172" i="29"/>
  <c r="O180" i="29"/>
  <c r="O188" i="29"/>
  <c r="O196" i="29"/>
  <c r="O204" i="29"/>
  <c r="O212" i="29"/>
  <c r="O220" i="29"/>
  <c r="O228" i="29"/>
  <c r="O234" i="29"/>
  <c r="O238" i="29"/>
  <c r="O242" i="29"/>
  <c r="O246" i="29"/>
  <c r="O250" i="29"/>
  <c r="O254" i="29"/>
  <c r="O258" i="29"/>
  <c r="O262" i="29"/>
  <c r="O266" i="29"/>
  <c r="O270" i="29"/>
  <c r="O274" i="29"/>
  <c r="O278" i="29"/>
  <c r="O282" i="29"/>
  <c r="O286" i="29"/>
  <c r="O290" i="29"/>
  <c r="O294" i="29"/>
  <c r="O298" i="29"/>
  <c r="O302" i="29"/>
  <c r="O306" i="29"/>
  <c r="O310" i="29"/>
  <c r="O314" i="29"/>
  <c r="O318" i="29"/>
  <c r="O322" i="29"/>
  <c r="O326" i="29"/>
  <c r="O330" i="29"/>
  <c r="O334" i="29"/>
  <c r="O338" i="29"/>
  <c r="O342" i="29"/>
  <c r="O346" i="29"/>
  <c r="O350" i="29"/>
  <c r="O16" i="29"/>
  <c r="O32" i="29"/>
  <c r="O48" i="29"/>
  <c r="O64" i="29"/>
  <c r="O80" i="29"/>
  <c r="O96" i="29"/>
  <c r="O112" i="29"/>
  <c r="O128" i="29"/>
  <c r="O144" i="29"/>
  <c r="O160" i="29"/>
  <c r="O176" i="29"/>
  <c r="O192" i="29"/>
  <c r="O208" i="29"/>
  <c r="O224" i="29"/>
  <c r="O236" i="29"/>
  <c r="O244" i="29"/>
  <c r="O252" i="29"/>
  <c r="O260" i="29"/>
  <c r="O268" i="29"/>
  <c r="O276" i="29"/>
  <c r="O284" i="29"/>
  <c r="O292" i="29"/>
  <c r="O300" i="29"/>
  <c r="O308" i="29"/>
  <c r="O316" i="29"/>
  <c r="O324" i="29"/>
  <c r="O332" i="29"/>
  <c r="O340" i="29"/>
  <c r="O348" i="29"/>
  <c r="O21" i="29"/>
  <c r="O37" i="29"/>
  <c r="O53" i="29"/>
  <c r="O69" i="29"/>
  <c r="O85" i="29"/>
  <c r="O101" i="29"/>
  <c r="O117" i="29"/>
  <c r="O133" i="29"/>
  <c r="O149" i="29"/>
  <c r="O165" i="29"/>
  <c r="O181" i="29"/>
  <c r="O197" i="29"/>
  <c r="O213" i="29"/>
  <c r="O8" i="29"/>
  <c r="O24" i="29"/>
  <c r="O40" i="29"/>
  <c r="O56" i="29"/>
  <c r="O72" i="29"/>
  <c r="O88" i="29"/>
  <c r="O104" i="29"/>
  <c r="O120" i="29"/>
  <c r="O136" i="29"/>
  <c r="O152" i="29"/>
  <c r="O168" i="29"/>
  <c r="O184" i="29"/>
  <c r="O200" i="29"/>
  <c r="O216" i="29"/>
  <c r="O232" i="29"/>
  <c r="O240" i="29"/>
  <c r="O248" i="29"/>
  <c r="O256" i="29"/>
  <c r="O264" i="29"/>
  <c r="O272" i="29"/>
  <c r="O280" i="29"/>
  <c r="O288" i="29"/>
  <c r="O296" i="29"/>
  <c r="O304" i="29"/>
  <c r="O312" i="29"/>
  <c r="O320" i="29"/>
  <c r="O328" i="29"/>
  <c r="O336" i="29"/>
  <c r="O344" i="29"/>
  <c r="O352" i="29"/>
  <c r="O29" i="29"/>
  <c r="O93" i="29"/>
  <c r="O157" i="29"/>
  <c r="O221" i="29"/>
  <c r="O243" i="29"/>
  <c r="O259" i="29"/>
  <c r="O275" i="29"/>
  <c r="O291" i="29"/>
  <c r="O307" i="29"/>
  <c r="O323" i="29"/>
  <c r="O339" i="29"/>
  <c r="O45" i="29"/>
  <c r="O109" i="29"/>
  <c r="O173" i="29"/>
  <c r="O229" i="29"/>
  <c r="O247" i="29"/>
  <c r="O263" i="29"/>
  <c r="O279" i="29"/>
  <c r="O295" i="29"/>
  <c r="O311" i="29"/>
  <c r="O327" i="29"/>
  <c r="O343" i="29"/>
  <c r="O61" i="29"/>
  <c r="O125" i="29"/>
  <c r="O189" i="29"/>
  <c r="O235" i="29"/>
  <c r="O251" i="29"/>
  <c r="O267" i="29"/>
  <c r="O283" i="29"/>
  <c r="O299" i="29"/>
  <c r="O315" i="29"/>
  <c r="O331" i="29"/>
  <c r="O347" i="29"/>
  <c r="O205" i="29"/>
  <c r="O287" i="29"/>
  <c r="O351" i="29"/>
  <c r="O13" i="29"/>
  <c r="O239" i="29"/>
  <c r="O303" i="29"/>
  <c r="O141" i="29"/>
  <c r="O77" i="29"/>
  <c r="O255" i="29"/>
  <c r="O319" i="29"/>
  <c r="O271" i="29"/>
  <c r="O335" i="29"/>
  <c r="M7" i="53"/>
  <c r="M11" i="53"/>
  <c r="M15" i="53"/>
  <c r="M19" i="53"/>
  <c r="M23" i="53"/>
  <c r="M27" i="53"/>
  <c r="M31" i="53"/>
  <c r="M35" i="53"/>
  <c r="M39" i="53"/>
  <c r="M43" i="53"/>
  <c r="M47" i="53"/>
  <c r="M51" i="53"/>
  <c r="M55" i="53"/>
  <c r="M59" i="53"/>
  <c r="M63" i="53"/>
  <c r="M67" i="53"/>
  <c r="M71" i="53"/>
  <c r="M75" i="53"/>
  <c r="M79" i="53"/>
  <c r="M83" i="53"/>
  <c r="M87" i="53"/>
  <c r="M91" i="53"/>
  <c r="M95" i="53"/>
  <c r="M99" i="53"/>
  <c r="M103" i="53"/>
  <c r="M107" i="53"/>
  <c r="M111" i="53"/>
  <c r="M115" i="53"/>
  <c r="M8" i="53"/>
  <c r="M12" i="53"/>
  <c r="M16" i="53"/>
  <c r="M20" i="53"/>
  <c r="M24" i="53"/>
  <c r="M28" i="53"/>
  <c r="M32" i="53"/>
  <c r="M36" i="53"/>
  <c r="M40" i="53"/>
  <c r="M44" i="53"/>
  <c r="M48" i="53"/>
  <c r="M52" i="53"/>
  <c r="M56" i="53"/>
  <c r="M60" i="53"/>
  <c r="M64" i="53"/>
  <c r="M68" i="53"/>
  <c r="M72" i="53"/>
  <c r="M76" i="53"/>
  <c r="M80" i="53"/>
  <c r="M84" i="53"/>
  <c r="M88" i="53"/>
  <c r="M92" i="53"/>
  <c r="M96" i="53"/>
  <c r="M100" i="53"/>
  <c r="M104" i="53"/>
  <c r="M108" i="53"/>
  <c r="M112" i="53"/>
  <c r="M5" i="53"/>
  <c r="M9" i="53"/>
  <c r="M13" i="53"/>
  <c r="M17" i="53"/>
  <c r="M21" i="53"/>
  <c r="M25" i="53"/>
  <c r="M29" i="53"/>
  <c r="M33" i="53"/>
  <c r="M37" i="53"/>
  <c r="M41" i="53"/>
  <c r="M45" i="53"/>
  <c r="M49" i="53"/>
  <c r="M53" i="53"/>
  <c r="M57" i="53"/>
  <c r="M61" i="53"/>
  <c r="M65" i="53"/>
  <c r="M69" i="53"/>
  <c r="M73" i="53"/>
  <c r="M77" i="53"/>
  <c r="M81" i="53"/>
  <c r="M85" i="53"/>
  <c r="M89" i="53"/>
  <c r="M93" i="53"/>
  <c r="M97" i="53"/>
  <c r="M101" i="53"/>
  <c r="M105" i="53"/>
  <c r="M109" i="53"/>
  <c r="M113" i="53"/>
  <c r="M10" i="53"/>
  <c r="M26" i="53"/>
  <c r="M42" i="53"/>
  <c r="M58" i="53"/>
  <c r="M74" i="53"/>
  <c r="M90" i="53"/>
  <c r="M106" i="53"/>
  <c r="M14" i="53"/>
  <c r="M30" i="53"/>
  <c r="M46" i="53"/>
  <c r="M62" i="53"/>
  <c r="M78" i="53"/>
  <c r="M94" i="53"/>
  <c r="M110" i="53"/>
  <c r="M18" i="53"/>
  <c r="M50" i="53"/>
  <c r="M82" i="53"/>
  <c r="M114" i="53"/>
  <c r="M22" i="53"/>
  <c r="M54" i="53"/>
  <c r="M86" i="53"/>
  <c r="M34" i="53"/>
  <c r="M98" i="53"/>
  <c r="M38" i="53"/>
  <c r="M102" i="53"/>
  <c r="M66" i="53"/>
  <c r="M70" i="53"/>
  <c r="M6" i="53"/>
  <c r="P180" i="26"/>
  <c r="P96" i="26"/>
  <c r="P99" i="26"/>
  <c r="P98" i="26"/>
  <c r="P97" i="26"/>
  <c r="N23" i="51"/>
  <c r="N18" i="51"/>
  <c r="N31" i="51"/>
  <c r="N30" i="51"/>
  <c r="P22" i="26"/>
  <c r="P203" i="26"/>
  <c r="P202" i="26"/>
  <c r="S267" i="23"/>
  <c r="S197" i="23"/>
  <c r="S195" i="23"/>
  <c r="S198" i="23"/>
  <c r="S199" i="23"/>
  <c r="S196" i="23"/>
  <c r="P192" i="26"/>
  <c r="P190" i="26"/>
  <c r="P193" i="26"/>
  <c r="P191" i="26"/>
  <c r="P194" i="26"/>
  <c r="P49" i="26"/>
  <c r="P50" i="26"/>
  <c r="P48" i="26"/>
  <c r="Q126" i="39"/>
  <c r="Q134" i="39"/>
  <c r="Q129" i="39"/>
  <c r="Q124" i="39"/>
  <c r="Q132" i="39"/>
  <c r="Q127" i="39"/>
  <c r="Q135" i="39"/>
  <c r="Q122" i="39"/>
  <c r="Q130" i="39"/>
  <c r="Q125" i="39"/>
  <c r="Q133" i="39"/>
  <c r="Q128" i="39"/>
  <c r="Q123" i="39"/>
  <c r="Q131" i="39"/>
  <c r="Q104" i="39"/>
  <c r="Q99" i="39"/>
  <c r="Q102" i="39"/>
  <c r="Q101" i="39"/>
  <c r="Q98" i="39"/>
  <c r="Q97" i="39"/>
  <c r="Q105" i="39"/>
  <c r="Q100" i="39"/>
  <c r="Q95" i="39"/>
  <c r="Q103" i="39"/>
  <c r="Q96" i="39"/>
  <c r="Q94" i="39"/>
  <c r="M83" i="33"/>
  <c r="M87" i="33"/>
  <c r="Q62" i="39"/>
  <c r="U19" i="42"/>
  <c r="U52" i="42"/>
  <c r="U51" i="42"/>
  <c r="P27" i="26"/>
  <c r="P93" i="26"/>
  <c r="P90" i="26"/>
  <c r="P95" i="26"/>
  <c r="P94" i="26"/>
  <c r="P86" i="26"/>
  <c r="P92" i="26"/>
  <c r="P89" i="26"/>
  <c r="P91" i="26"/>
  <c r="P87" i="26"/>
  <c r="P88" i="26"/>
  <c r="P11" i="60"/>
  <c r="P16" i="60"/>
  <c r="P15" i="60"/>
  <c r="P13" i="60"/>
  <c r="P10" i="60"/>
  <c r="P12" i="60"/>
  <c r="P14" i="60"/>
  <c r="P52" i="60"/>
  <c r="P62" i="60"/>
  <c r="P63" i="60"/>
  <c r="P64" i="60"/>
  <c r="N52" i="63"/>
  <c r="N50" i="63"/>
  <c r="N51" i="63"/>
  <c r="Q115" i="39"/>
  <c r="Q114" i="39"/>
  <c r="Q118" i="39"/>
  <c r="Q116" i="39"/>
  <c r="Q121" i="39"/>
  <c r="Q119" i="39"/>
  <c r="Q117" i="39"/>
  <c r="Q120" i="39"/>
  <c r="Q182" i="39"/>
  <c r="Q180" i="39"/>
  <c r="U173" i="42"/>
  <c r="U174" i="42"/>
  <c r="U172" i="42"/>
  <c r="U175" i="42"/>
  <c r="U176" i="42"/>
  <c r="P34" i="26"/>
  <c r="P35" i="26"/>
  <c r="P179" i="26"/>
  <c r="L113" i="53"/>
  <c r="L109" i="53"/>
  <c r="L105" i="53"/>
  <c r="L101" i="53"/>
  <c r="L97" i="53"/>
  <c r="L93" i="53"/>
  <c r="L89" i="53"/>
  <c r="L85" i="53"/>
  <c r="L81" i="53"/>
  <c r="L77" i="53"/>
  <c r="L73" i="53"/>
  <c r="L69" i="53"/>
  <c r="L65" i="53"/>
  <c r="L61" i="53"/>
  <c r="L57" i="53"/>
  <c r="L53" i="53"/>
  <c r="L49" i="53"/>
  <c r="L45" i="53"/>
  <c r="L41" i="53"/>
  <c r="L37" i="53"/>
  <c r="L33" i="53"/>
  <c r="L29" i="53"/>
  <c r="L25" i="53"/>
  <c r="L21" i="53"/>
  <c r="L17" i="53"/>
  <c r="L13" i="53"/>
  <c r="L9" i="53"/>
  <c r="L5" i="53"/>
  <c r="L112" i="53"/>
  <c r="L114" i="53"/>
  <c r="L110" i="53"/>
  <c r="L106" i="53"/>
  <c r="L102" i="53"/>
  <c r="L98" i="53"/>
  <c r="L94" i="53"/>
  <c r="L90" i="53"/>
  <c r="L86" i="53"/>
  <c r="L82" i="53"/>
  <c r="L78" i="53"/>
  <c r="L74" i="53"/>
  <c r="L70" i="53"/>
  <c r="L66" i="53"/>
  <c r="L62" i="53"/>
  <c r="L58" i="53"/>
  <c r="L54" i="53"/>
  <c r="L50" i="53"/>
  <c r="L46" i="53"/>
  <c r="L42" i="53"/>
  <c r="L38" i="53"/>
  <c r="L34" i="53"/>
  <c r="L30" i="53"/>
  <c r="L26" i="53"/>
  <c r="L22" i="53"/>
  <c r="L18" i="53"/>
  <c r="L14" i="53"/>
  <c r="L10" i="53"/>
  <c r="L6" i="53"/>
  <c r="L115" i="53"/>
  <c r="L111" i="53"/>
  <c r="L107" i="53"/>
  <c r="L103" i="53"/>
  <c r="L99" i="53"/>
  <c r="L95" i="53"/>
  <c r="L91" i="53"/>
  <c r="L87" i="53"/>
  <c r="L83" i="53"/>
  <c r="L79" i="53"/>
  <c r="L75" i="53"/>
  <c r="L71" i="53"/>
  <c r="L67" i="53"/>
  <c r="L63" i="53"/>
  <c r="L59" i="53"/>
  <c r="L55" i="53"/>
  <c r="L51" i="53"/>
  <c r="L47" i="53"/>
  <c r="L43" i="53"/>
  <c r="L39" i="53"/>
  <c r="L35" i="53"/>
  <c r="L31" i="53"/>
  <c r="L27" i="53"/>
  <c r="L23" i="53"/>
  <c r="L19" i="53"/>
  <c r="L15" i="53"/>
  <c r="L11" i="53"/>
  <c r="L7" i="53"/>
  <c r="L108" i="53"/>
  <c r="L92" i="53"/>
  <c r="L76" i="53"/>
  <c r="L60" i="53"/>
  <c r="L44" i="53"/>
  <c r="L28" i="53"/>
  <c r="L12" i="53"/>
  <c r="L100" i="53"/>
  <c r="L84" i="53"/>
  <c r="L68" i="53"/>
  <c r="L36" i="53"/>
  <c r="L104" i="53"/>
  <c r="L88" i="53"/>
  <c r="L56" i="53"/>
  <c r="L40" i="53"/>
  <c r="L24" i="53"/>
  <c r="L96" i="53"/>
  <c r="L80" i="53"/>
  <c r="L64" i="53"/>
  <c r="L48" i="53"/>
  <c r="L32" i="53"/>
  <c r="L16" i="53"/>
  <c r="L52" i="53"/>
  <c r="L20" i="53"/>
  <c r="L72" i="53"/>
  <c r="L8" i="53"/>
  <c r="N395" i="38"/>
  <c r="N391" i="38"/>
  <c r="N387" i="38"/>
  <c r="N383" i="38"/>
  <c r="N379" i="38"/>
  <c r="N375" i="38"/>
  <c r="N371" i="38"/>
  <c r="N367" i="38"/>
  <c r="N363" i="38"/>
  <c r="N359" i="38"/>
  <c r="N355" i="38"/>
  <c r="N351" i="38"/>
  <c r="N347" i="38"/>
  <c r="N343" i="38"/>
  <c r="N339" i="38"/>
  <c r="N335" i="38"/>
  <c r="N331" i="38"/>
  <c r="N327" i="38"/>
  <c r="N323" i="38"/>
  <c r="N319" i="38"/>
  <c r="N315" i="38"/>
  <c r="N311" i="38"/>
  <c r="N307" i="38"/>
  <c r="N303" i="38"/>
  <c r="N299" i="38"/>
  <c r="N295" i="38"/>
  <c r="N291" i="38"/>
  <c r="N287" i="38"/>
  <c r="N394" i="38"/>
  <c r="N392" i="38"/>
  <c r="N385" i="38"/>
  <c r="N378" i="38"/>
  <c r="N376" i="38"/>
  <c r="N369" i="38"/>
  <c r="N362" i="38"/>
  <c r="N360" i="38"/>
  <c r="N353" i="38"/>
  <c r="N346" i="38"/>
  <c r="N344" i="38"/>
  <c r="N337" i="38"/>
  <c r="N330" i="38"/>
  <c r="N328" i="38"/>
  <c r="N321" i="38"/>
  <c r="N314" i="38"/>
  <c r="N312" i="38"/>
  <c r="N305" i="38"/>
  <c r="N298" i="38"/>
  <c r="N296" i="38"/>
  <c r="N289" i="38"/>
  <c r="N284" i="38"/>
  <c r="N280" i="38"/>
  <c r="N276" i="38"/>
  <c r="N272" i="38"/>
  <c r="N268" i="38"/>
  <c r="N264" i="38"/>
  <c r="N260" i="38"/>
  <c r="N256" i="38"/>
  <c r="N252" i="38"/>
  <c r="N248" i="38"/>
  <c r="N244" i="38"/>
  <c r="N240" i="38"/>
  <c r="N236" i="38"/>
  <c r="N232" i="38"/>
  <c r="N228" i="38"/>
  <c r="N224" i="38"/>
  <c r="N220" i="38"/>
  <c r="N216" i="38"/>
  <c r="N212" i="38"/>
  <c r="N208" i="38"/>
  <c r="N204" i="38"/>
  <c r="N200" i="38"/>
  <c r="N196" i="38"/>
  <c r="N192" i="38"/>
  <c r="N188" i="38"/>
  <c r="N184" i="38"/>
  <c r="N180" i="38"/>
  <c r="N176" i="38"/>
  <c r="N172" i="38"/>
  <c r="N168" i="38"/>
  <c r="N164" i="38"/>
  <c r="N160" i="38"/>
  <c r="N156" i="38"/>
  <c r="N152" i="38"/>
  <c r="N148" i="38"/>
  <c r="N144" i="38"/>
  <c r="N397" i="38"/>
  <c r="N390" i="38"/>
  <c r="N364" i="38"/>
  <c r="N357" i="38"/>
  <c r="N352" i="38"/>
  <c r="N350" i="38"/>
  <c r="N345" i="38"/>
  <c r="N340" i="38"/>
  <c r="N338" i="38"/>
  <c r="N333" i="38"/>
  <c r="N326" i="38"/>
  <c r="N300" i="38"/>
  <c r="N293" i="38"/>
  <c r="N288" i="38"/>
  <c r="N286" i="38"/>
  <c r="N282" i="38"/>
  <c r="N275" i="38"/>
  <c r="N273" i="38"/>
  <c r="N266" i="38"/>
  <c r="N259" i="38"/>
  <c r="N257" i="38"/>
  <c r="N250" i="38"/>
  <c r="N243" i="38"/>
  <c r="N241" i="38"/>
  <c r="N234" i="38"/>
  <c r="N227" i="38"/>
  <c r="N225" i="38"/>
  <c r="N380" i="38"/>
  <c r="N373" i="38"/>
  <c r="N368" i="38"/>
  <c r="N366" i="38"/>
  <c r="N361" i="38"/>
  <c r="N356" i="38"/>
  <c r="N354" i="38"/>
  <c r="N349" i="38"/>
  <c r="N342" i="38"/>
  <c r="N316" i="38"/>
  <c r="N309" i="38"/>
  <c r="N304" i="38"/>
  <c r="N302" i="38"/>
  <c r="N297" i="38"/>
  <c r="N292" i="38"/>
  <c r="N290" i="38"/>
  <c r="N285" i="38"/>
  <c r="N278" i="38"/>
  <c r="N271" i="38"/>
  <c r="N269" i="38"/>
  <c r="N262" i="38"/>
  <c r="N255" i="38"/>
  <c r="N253" i="38"/>
  <c r="N246" i="38"/>
  <c r="N239" i="38"/>
  <c r="N237" i="38"/>
  <c r="N230" i="38"/>
  <c r="N223" i="38"/>
  <c r="N221" i="38"/>
  <c r="N396" i="38"/>
  <c r="N389" i="38"/>
  <c r="N384" i="38"/>
  <c r="N382" i="38"/>
  <c r="N377" i="38"/>
  <c r="N372" i="38"/>
  <c r="N370" i="38"/>
  <c r="N365" i="38"/>
  <c r="N358" i="38"/>
  <c r="N332" i="38"/>
  <c r="N325" i="38"/>
  <c r="N320" i="38"/>
  <c r="N318" i="38"/>
  <c r="N313" i="38"/>
  <c r="N308" i="38"/>
  <c r="N306" i="38"/>
  <c r="N301" i="38"/>
  <c r="N294" i="38"/>
  <c r="N283" i="38"/>
  <c r="N281" i="38"/>
  <c r="N274" i="38"/>
  <c r="N267" i="38"/>
  <c r="N265" i="38"/>
  <c r="N258" i="38"/>
  <c r="N251" i="38"/>
  <c r="N249" i="38"/>
  <c r="N242" i="38"/>
  <c r="N235" i="38"/>
  <c r="N233" i="38"/>
  <c r="N226" i="38"/>
  <c r="N386" i="38"/>
  <c r="N348" i="38"/>
  <c r="N329" i="38"/>
  <c r="N310" i="38"/>
  <c r="N261" i="38"/>
  <c r="N254" i="38"/>
  <c r="N247" i="38"/>
  <c r="N219" i="38"/>
  <c r="N217" i="38"/>
  <c r="N210" i="38"/>
  <c r="N203" i="38"/>
  <c r="N201" i="38"/>
  <c r="N194" i="38"/>
  <c r="N187" i="38"/>
  <c r="N185" i="38"/>
  <c r="N178" i="38"/>
  <c r="N171" i="38"/>
  <c r="N169" i="38"/>
  <c r="N162" i="38"/>
  <c r="N155" i="38"/>
  <c r="N153" i="38"/>
  <c r="N146" i="38"/>
  <c r="N140" i="38"/>
  <c r="N136" i="38"/>
  <c r="N132" i="38"/>
  <c r="N128" i="38"/>
  <c r="N124" i="38"/>
  <c r="N120" i="38"/>
  <c r="N116" i="38"/>
  <c r="N112" i="38"/>
  <c r="N108" i="38"/>
  <c r="N104" i="38"/>
  <c r="N100" i="38"/>
  <c r="N96" i="38"/>
  <c r="N92" i="38"/>
  <c r="N88" i="38"/>
  <c r="N84" i="38"/>
  <c r="N80" i="38"/>
  <c r="N76" i="38"/>
  <c r="N72" i="38"/>
  <c r="N68" i="38"/>
  <c r="N64" i="38"/>
  <c r="N60" i="38"/>
  <c r="N56" i="38"/>
  <c r="N52" i="38"/>
  <c r="N48" i="38"/>
  <c r="N44" i="38"/>
  <c r="N40" i="38"/>
  <c r="N36" i="38"/>
  <c r="N32" i="38"/>
  <c r="N28" i="38"/>
  <c r="N24" i="38"/>
  <c r="N20" i="38"/>
  <c r="N16" i="38"/>
  <c r="N12" i="38"/>
  <c r="N8" i="38"/>
  <c r="N17" i="38"/>
  <c r="N381" i="38"/>
  <c r="N393" i="38"/>
  <c r="N374" i="38"/>
  <c r="N336" i="38"/>
  <c r="N317" i="38"/>
  <c r="N245" i="38"/>
  <c r="N238" i="38"/>
  <c r="N231" i="38"/>
  <c r="N215" i="38"/>
  <c r="N213" i="38"/>
  <c r="N206" i="38"/>
  <c r="N199" i="38"/>
  <c r="N197" i="38"/>
  <c r="N190" i="38"/>
  <c r="N183" i="38"/>
  <c r="N181" i="38"/>
  <c r="N174" i="38"/>
  <c r="N167" i="38"/>
  <c r="N165" i="38"/>
  <c r="N158" i="38"/>
  <c r="N151" i="38"/>
  <c r="N149" i="38"/>
  <c r="N141" i="38"/>
  <c r="N137" i="38"/>
  <c r="N133" i="38"/>
  <c r="N129" i="38"/>
  <c r="N125" i="38"/>
  <c r="N121" i="38"/>
  <c r="N117" i="38"/>
  <c r="N113" i="38"/>
  <c r="N109" i="38"/>
  <c r="N105" i="38"/>
  <c r="N101" i="38"/>
  <c r="N97" i="38"/>
  <c r="N93" i="38"/>
  <c r="N89" i="38"/>
  <c r="N85" i="38"/>
  <c r="N81" i="38"/>
  <c r="N77" i="38"/>
  <c r="N73" i="38"/>
  <c r="N69" i="38"/>
  <c r="N65" i="38"/>
  <c r="N61" i="38"/>
  <c r="N57" i="38"/>
  <c r="N53" i="38"/>
  <c r="N49" i="38"/>
  <c r="N45" i="38"/>
  <c r="N41" i="38"/>
  <c r="N37" i="38"/>
  <c r="N33" i="38"/>
  <c r="N29" i="38"/>
  <c r="N25" i="38"/>
  <c r="N21" i="38"/>
  <c r="N13" i="38"/>
  <c r="N9" i="38"/>
  <c r="N5" i="38"/>
  <c r="N388" i="38"/>
  <c r="N334" i="38"/>
  <c r="N279" i="38"/>
  <c r="N218" i="38"/>
  <c r="N211" i="38"/>
  <c r="N193" i="38"/>
  <c r="N186" i="38"/>
  <c r="N179" i="38"/>
  <c r="N161" i="38"/>
  <c r="N154" i="38"/>
  <c r="N147" i="38"/>
  <c r="N138" i="38"/>
  <c r="N130" i="38"/>
  <c r="N122" i="38"/>
  <c r="N114" i="38"/>
  <c r="N106" i="38"/>
  <c r="N98" i="38"/>
  <c r="N90" i="38"/>
  <c r="N82" i="38"/>
  <c r="N74" i="38"/>
  <c r="N66" i="38"/>
  <c r="N58" i="38"/>
  <c r="N50" i="38"/>
  <c r="N42" i="38"/>
  <c r="N34" i="38"/>
  <c r="N26" i="38"/>
  <c r="N18" i="38"/>
  <c r="N10" i="38"/>
  <c r="N277" i="38"/>
  <c r="N263" i="38"/>
  <c r="N222" i="38"/>
  <c r="N214" i="38"/>
  <c r="N207" i="38"/>
  <c r="N189" i="38"/>
  <c r="N182" i="38"/>
  <c r="N175" i="38"/>
  <c r="N157" i="38"/>
  <c r="N150" i="38"/>
  <c r="N143" i="38"/>
  <c r="N135" i="38"/>
  <c r="N127" i="38"/>
  <c r="N119" i="38"/>
  <c r="N111" i="38"/>
  <c r="N103" i="38"/>
  <c r="N95" i="38"/>
  <c r="N87" i="38"/>
  <c r="N79" i="38"/>
  <c r="N71" i="38"/>
  <c r="N63" i="38"/>
  <c r="N55" i="38"/>
  <c r="N47" i="38"/>
  <c r="N39" i="38"/>
  <c r="N31" i="38"/>
  <c r="N23" i="38"/>
  <c r="N15" i="38"/>
  <c r="N7" i="38"/>
  <c r="N324" i="38"/>
  <c r="N229" i="38"/>
  <c r="N209" i="38"/>
  <c r="N202" i="38"/>
  <c r="N195" i="38"/>
  <c r="N177" i="38"/>
  <c r="N170" i="38"/>
  <c r="N163" i="38"/>
  <c r="N145" i="38"/>
  <c r="N142" i="38"/>
  <c r="N134" i="38"/>
  <c r="N126" i="38"/>
  <c r="N118" i="38"/>
  <c r="N110" i="38"/>
  <c r="N102" i="38"/>
  <c r="N94" i="38"/>
  <c r="N86" i="38"/>
  <c r="N78" i="38"/>
  <c r="N70" i="38"/>
  <c r="N62" i="38"/>
  <c r="N54" i="38"/>
  <c r="N46" i="38"/>
  <c r="N38" i="38"/>
  <c r="N30" i="38"/>
  <c r="N22" i="38"/>
  <c r="N14" i="38"/>
  <c r="N6" i="38"/>
  <c r="N341" i="38"/>
  <c r="N322" i="38"/>
  <c r="N270" i="38"/>
  <c r="N205" i="38"/>
  <c r="N198" i="38"/>
  <c r="N191" i="38"/>
  <c r="N173" i="38"/>
  <c r="N166" i="38"/>
  <c r="N159" i="38"/>
  <c r="N139" i="38"/>
  <c r="N131" i="38"/>
  <c r="N123" i="38"/>
  <c r="N115" i="38"/>
  <c r="N107" i="38"/>
  <c r="N99" i="38"/>
  <c r="N91" i="38"/>
  <c r="N83" i="38"/>
  <c r="N75" i="38"/>
  <c r="N67" i="38"/>
  <c r="N59" i="38"/>
  <c r="N51" i="38"/>
  <c r="N43" i="38"/>
  <c r="N35" i="38"/>
  <c r="N27" i="38"/>
  <c r="N19" i="38"/>
  <c r="N11" i="38"/>
  <c r="L276" i="59"/>
  <c r="L272" i="59"/>
  <c r="L268" i="59"/>
  <c r="L264" i="59"/>
  <c r="L260" i="59"/>
  <c r="L256" i="59"/>
  <c r="L252" i="59"/>
  <c r="L248" i="59"/>
  <c r="L244" i="59"/>
  <c r="L240" i="59"/>
  <c r="L236" i="59"/>
  <c r="L232" i="59"/>
  <c r="L228" i="59"/>
  <c r="L224" i="59"/>
  <c r="L220" i="59"/>
  <c r="L216" i="59"/>
  <c r="L212" i="59"/>
  <c r="L208" i="59"/>
  <c r="L204" i="59"/>
  <c r="L200" i="59"/>
  <c r="L196" i="59"/>
  <c r="L192" i="59"/>
  <c r="L188" i="59"/>
  <c r="L184" i="59"/>
  <c r="L180" i="59"/>
  <c r="L176" i="59"/>
  <c r="L172" i="59"/>
  <c r="L168" i="59"/>
  <c r="L277" i="59"/>
  <c r="L273" i="59"/>
  <c r="L269" i="59"/>
  <c r="L265" i="59"/>
  <c r="L261" i="59"/>
  <c r="L257" i="59"/>
  <c r="L253" i="59"/>
  <c r="L249" i="59"/>
  <c r="L245" i="59"/>
  <c r="L241" i="59"/>
  <c r="L237" i="59"/>
  <c r="L233" i="59"/>
  <c r="L229" i="59"/>
  <c r="L225" i="59"/>
  <c r="L221" i="59"/>
  <c r="L217" i="59"/>
  <c r="L213" i="59"/>
  <c r="L209" i="59"/>
  <c r="L205" i="59"/>
  <c r="L201" i="59"/>
  <c r="L197" i="59"/>
  <c r="L193" i="59"/>
  <c r="L189" i="59"/>
  <c r="L185" i="59"/>
  <c r="L181" i="59"/>
  <c r="L177" i="59"/>
  <c r="L173" i="59"/>
  <c r="L169" i="59"/>
  <c r="L278" i="59"/>
  <c r="L274" i="59"/>
  <c r="L270" i="59"/>
  <c r="L266" i="59"/>
  <c r="L262" i="59"/>
  <c r="L258" i="59"/>
  <c r="L254" i="59"/>
  <c r="L250" i="59"/>
  <c r="L246" i="59"/>
  <c r="L242" i="59"/>
  <c r="L238" i="59"/>
  <c r="L234" i="59"/>
  <c r="L230" i="59"/>
  <c r="L226" i="59"/>
  <c r="L222" i="59"/>
  <c r="L218" i="59"/>
  <c r="L214" i="59"/>
  <c r="L210" i="59"/>
  <c r="L206" i="59"/>
  <c r="L202" i="59"/>
  <c r="L198" i="59"/>
  <c r="L194" i="59"/>
  <c r="L190" i="59"/>
  <c r="L186" i="59"/>
  <c r="L182" i="59"/>
  <c r="L178" i="59"/>
  <c r="L174" i="59"/>
  <c r="L170" i="59"/>
  <c r="L166" i="59"/>
  <c r="L267" i="59"/>
  <c r="L251" i="59"/>
  <c r="L235" i="59"/>
  <c r="L219" i="59"/>
  <c r="L203" i="59"/>
  <c r="L187" i="59"/>
  <c r="L171" i="59"/>
  <c r="L163" i="59"/>
  <c r="L159" i="59"/>
  <c r="L155" i="59"/>
  <c r="L151" i="59"/>
  <c r="L147" i="59"/>
  <c r="L143" i="59"/>
  <c r="L139" i="59"/>
  <c r="L135" i="59"/>
  <c r="L131" i="59"/>
  <c r="L127" i="59"/>
  <c r="L123" i="59"/>
  <c r="L119" i="59"/>
  <c r="L115" i="59"/>
  <c r="L111" i="59"/>
  <c r="L107" i="59"/>
  <c r="L103" i="59"/>
  <c r="L99" i="59"/>
  <c r="L95" i="59"/>
  <c r="L91" i="59"/>
  <c r="L87" i="59"/>
  <c r="L83" i="59"/>
  <c r="L271" i="59"/>
  <c r="L255" i="59"/>
  <c r="L239" i="59"/>
  <c r="L223" i="59"/>
  <c r="L207" i="59"/>
  <c r="L191" i="59"/>
  <c r="L175" i="59"/>
  <c r="L164" i="59"/>
  <c r="L160" i="59"/>
  <c r="L156" i="59"/>
  <c r="L152" i="59"/>
  <c r="L148" i="59"/>
  <c r="L144" i="59"/>
  <c r="L140" i="59"/>
  <c r="L136" i="59"/>
  <c r="L132" i="59"/>
  <c r="L128" i="59"/>
  <c r="L124" i="59"/>
  <c r="L120" i="59"/>
  <c r="L116" i="59"/>
  <c r="L112" i="59"/>
  <c r="L108" i="59"/>
  <c r="L104" i="59"/>
  <c r="L100" i="59"/>
  <c r="L96" i="59"/>
  <c r="L92" i="59"/>
  <c r="L88" i="59"/>
  <c r="L84" i="59"/>
  <c r="L275" i="59"/>
  <c r="L243" i="59"/>
  <c r="L211" i="59"/>
  <c r="L179" i="59"/>
  <c r="L161" i="59"/>
  <c r="L153" i="59"/>
  <c r="L145" i="59"/>
  <c r="L137" i="59"/>
  <c r="L129" i="59"/>
  <c r="L121" i="59"/>
  <c r="L113" i="59"/>
  <c r="L105" i="59"/>
  <c r="L97" i="59"/>
  <c r="L89" i="59"/>
  <c r="L81" i="59"/>
  <c r="L78" i="59"/>
  <c r="L74" i="59"/>
  <c r="L70" i="59"/>
  <c r="L66" i="59"/>
  <c r="L62" i="59"/>
  <c r="L58" i="59"/>
  <c r="L54" i="59"/>
  <c r="L50" i="59"/>
  <c r="L46" i="59"/>
  <c r="L42" i="59"/>
  <c r="L38" i="59"/>
  <c r="L34" i="59"/>
  <c r="L30" i="59"/>
  <c r="L26" i="59"/>
  <c r="L22" i="59"/>
  <c r="L18" i="59"/>
  <c r="L14" i="59"/>
  <c r="L10" i="59"/>
  <c r="L6" i="59"/>
  <c r="L259" i="59"/>
  <c r="L195" i="59"/>
  <c r="L157" i="59"/>
  <c r="L149" i="59"/>
  <c r="L133" i="59"/>
  <c r="L117" i="59"/>
  <c r="L109" i="59"/>
  <c r="L93" i="59"/>
  <c r="L76" i="59"/>
  <c r="L72" i="59"/>
  <c r="L68" i="59"/>
  <c r="L64" i="59"/>
  <c r="L60" i="59"/>
  <c r="L56" i="59"/>
  <c r="L52" i="59"/>
  <c r="L48" i="59"/>
  <c r="L44" i="59"/>
  <c r="L40" i="59"/>
  <c r="L36" i="59"/>
  <c r="L32" i="59"/>
  <c r="L28" i="59"/>
  <c r="L24" i="59"/>
  <c r="L20" i="59"/>
  <c r="L16" i="59"/>
  <c r="L263" i="59"/>
  <c r="L231" i="59"/>
  <c r="L199" i="59"/>
  <c r="L167" i="59"/>
  <c r="L158" i="59"/>
  <c r="L150" i="59"/>
  <c r="L142" i="59"/>
  <c r="L134" i="59"/>
  <c r="L126" i="59"/>
  <c r="L118" i="59"/>
  <c r="L110" i="59"/>
  <c r="L102" i="59"/>
  <c r="L94" i="59"/>
  <c r="L86" i="59"/>
  <c r="L79" i="59"/>
  <c r="L75" i="59"/>
  <c r="L71" i="59"/>
  <c r="L67" i="59"/>
  <c r="L63" i="59"/>
  <c r="L59" i="59"/>
  <c r="L55" i="59"/>
  <c r="L51" i="59"/>
  <c r="L47" i="59"/>
  <c r="L43" i="59"/>
  <c r="L39" i="59"/>
  <c r="L35" i="59"/>
  <c r="L31" i="59"/>
  <c r="L27" i="59"/>
  <c r="L23" i="59"/>
  <c r="L19" i="59"/>
  <c r="L15" i="59"/>
  <c r="L11" i="59"/>
  <c r="L7" i="59"/>
  <c r="L227" i="59"/>
  <c r="L165" i="59"/>
  <c r="L141" i="59"/>
  <c r="L125" i="59"/>
  <c r="L101" i="59"/>
  <c r="L85" i="59"/>
  <c r="L80" i="59"/>
  <c r="L12" i="59"/>
  <c r="L8" i="59"/>
  <c r="L183" i="59"/>
  <c r="L138" i="59"/>
  <c r="L106" i="59"/>
  <c r="L77" i="59"/>
  <c r="L61" i="59"/>
  <c r="L45" i="59"/>
  <c r="L29" i="59"/>
  <c r="L13" i="59"/>
  <c r="L247" i="59"/>
  <c r="L154" i="59"/>
  <c r="L69" i="59"/>
  <c r="L37" i="59"/>
  <c r="L21" i="59"/>
  <c r="L130" i="59"/>
  <c r="L73" i="59"/>
  <c r="L41" i="59"/>
  <c r="L5" i="59"/>
  <c r="L215" i="59"/>
  <c r="L146" i="59"/>
  <c r="L114" i="59"/>
  <c r="L82" i="59"/>
  <c r="L65" i="59"/>
  <c r="L49" i="59"/>
  <c r="L33" i="59"/>
  <c r="L17" i="59"/>
  <c r="L122" i="59"/>
  <c r="L90" i="59"/>
  <c r="L53" i="59"/>
  <c r="L162" i="59"/>
  <c r="L98" i="59"/>
  <c r="L57" i="59"/>
  <c r="L25" i="59"/>
  <c r="L9" i="59"/>
  <c r="N94" i="61"/>
  <c r="N90" i="61"/>
  <c r="N86" i="61"/>
  <c r="N82" i="61"/>
  <c r="N78" i="61"/>
  <c r="N74" i="61"/>
  <c r="N70" i="61"/>
  <c r="N66" i="61"/>
  <c r="N62" i="61"/>
  <c r="N58" i="61"/>
  <c r="N54" i="61"/>
  <c r="N50" i="61"/>
  <c r="N46" i="61"/>
  <c r="N42" i="61"/>
  <c r="N38" i="61"/>
  <c r="N34" i="61"/>
  <c r="N30" i="61"/>
  <c r="N26" i="61"/>
  <c r="N22" i="61"/>
  <c r="N18" i="61"/>
  <c r="N14" i="61"/>
  <c r="N10" i="61"/>
  <c r="N6" i="61"/>
  <c r="N81" i="61"/>
  <c r="N57" i="61"/>
  <c r="N41" i="61"/>
  <c r="N95" i="61"/>
  <c r="N91" i="61"/>
  <c r="N87" i="61"/>
  <c r="N83" i="61"/>
  <c r="N79" i="61"/>
  <c r="N75" i="61"/>
  <c r="N71" i="61"/>
  <c r="N67" i="61"/>
  <c r="N63" i="61"/>
  <c r="N59" i="61"/>
  <c r="N55" i="61"/>
  <c r="N51" i="61"/>
  <c r="N47" i="61"/>
  <c r="N43" i="61"/>
  <c r="N39" i="61"/>
  <c r="N35" i="61"/>
  <c r="N31" i="61"/>
  <c r="N27" i="61"/>
  <c r="N23" i="61"/>
  <c r="N19" i="61"/>
  <c r="N15" i="61"/>
  <c r="N11" i="61"/>
  <c r="N7" i="61"/>
  <c r="N93" i="61"/>
  <c r="N77" i="61"/>
  <c r="N96" i="61"/>
  <c r="N92" i="61"/>
  <c r="N88" i="61"/>
  <c r="N84" i="61"/>
  <c r="N80" i="61"/>
  <c r="N76" i="61"/>
  <c r="N72" i="61"/>
  <c r="N68" i="61"/>
  <c r="N64" i="61"/>
  <c r="N56" i="61"/>
  <c r="N52" i="61"/>
  <c r="N48" i="61"/>
  <c r="N44" i="61"/>
  <c r="N40" i="61"/>
  <c r="N36" i="61"/>
  <c r="N32" i="61"/>
  <c r="N28" i="61"/>
  <c r="N24" i="61"/>
  <c r="N20" i="61"/>
  <c r="N16" i="61"/>
  <c r="N12" i="61"/>
  <c r="N8" i="61"/>
  <c r="N89" i="61"/>
  <c r="N85" i="61"/>
  <c r="N73" i="61"/>
  <c r="N69" i="61"/>
  <c r="N65" i="61"/>
  <c r="N53" i="61"/>
  <c r="N49" i="61"/>
  <c r="N45" i="61"/>
  <c r="N33" i="61"/>
  <c r="N17" i="61"/>
  <c r="N37" i="61"/>
  <c r="N21" i="61"/>
  <c r="N5" i="61"/>
  <c r="N25" i="61"/>
  <c r="N9" i="61"/>
  <c r="N29" i="61"/>
  <c r="N13" i="61"/>
  <c r="N350" i="29"/>
  <c r="N346" i="29"/>
  <c r="N342" i="29"/>
  <c r="N338" i="29"/>
  <c r="N334" i="29"/>
  <c r="N330" i="29"/>
  <c r="N326" i="29"/>
  <c r="N322" i="29"/>
  <c r="N318" i="29"/>
  <c r="N314" i="29"/>
  <c r="N310" i="29"/>
  <c r="N306" i="29"/>
  <c r="N302" i="29"/>
  <c r="N298" i="29"/>
  <c r="N294" i="29"/>
  <c r="N290" i="29"/>
  <c r="N286" i="29"/>
  <c r="N282" i="29"/>
  <c r="N278" i="29"/>
  <c r="N274" i="29"/>
  <c r="N270" i="29"/>
  <c r="N266" i="29"/>
  <c r="N262" i="29"/>
  <c r="N258" i="29"/>
  <c r="N254" i="29"/>
  <c r="N250" i="29"/>
  <c r="N246" i="29"/>
  <c r="N242" i="29"/>
  <c r="N351" i="29"/>
  <c r="N347" i="29"/>
  <c r="N343" i="29"/>
  <c r="N339" i="29"/>
  <c r="N335" i="29"/>
  <c r="N331" i="29"/>
  <c r="N327" i="29"/>
  <c r="N323" i="29"/>
  <c r="N319" i="29"/>
  <c r="N315" i="29"/>
  <c r="N311" i="29"/>
  <c r="N307" i="29"/>
  <c r="N303" i="29"/>
  <c r="N299" i="29"/>
  <c r="N295" i="29"/>
  <c r="N291" i="29"/>
  <c r="N287" i="29"/>
  <c r="N283" i="29"/>
  <c r="N279" i="29"/>
  <c r="N275" i="29"/>
  <c r="N271" i="29"/>
  <c r="N267" i="29"/>
  <c r="N263" i="29"/>
  <c r="N259" i="29"/>
  <c r="N255" i="29"/>
  <c r="N251" i="29"/>
  <c r="N247" i="29"/>
  <c r="N243" i="29"/>
  <c r="N352" i="29"/>
  <c r="N348" i="29"/>
  <c r="N344" i="29"/>
  <c r="N340" i="29"/>
  <c r="N336" i="29"/>
  <c r="N332" i="29"/>
  <c r="N328" i="29"/>
  <c r="N324" i="29"/>
  <c r="N320" i="29"/>
  <c r="N316" i="29"/>
  <c r="N312" i="29"/>
  <c r="N308" i="29"/>
  <c r="N304" i="29"/>
  <c r="N300" i="29"/>
  <c r="N296" i="29"/>
  <c r="N292" i="29"/>
  <c r="N288" i="29"/>
  <c r="N284" i="29"/>
  <c r="N280" i="29"/>
  <c r="N276" i="29"/>
  <c r="N272" i="29"/>
  <c r="N268" i="29"/>
  <c r="N264" i="29"/>
  <c r="N260" i="29"/>
  <c r="N256" i="29"/>
  <c r="N252" i="29"/>
  <c r="N248" i="29"/>
  <c r="N244" i="29"/>
  <c r="N240" i="29"/>
  <c r="N341" i="29"/>
  <c r="N325" i="29"/>
  <c r="N309" i="29"/>
  <c r="N293" i="29"/>
  <c r="N277" i="29"/>
  <c r="N261" i="29"/>
  <c r="N245" i="29"/>
  <c r="N237" i="29"/>
  <c r="N233" i="29"/>
  <c r="N229" i="29"/>
  <c r="N225" i="29"/>
  <c r="N221" i="29"/>
  <c r="N217" i="29"/>
  <c r="N213" i="29"/>
  <c r="N209" i="29"/>
  <c r="N205" i="29"/>
  <c r="N201" i="29"/>
  <c r="N197" i="29"/>
  <c r="N193" i="29"/>
  <c r="N189" i="29"/>
  <c r="N185" i="29"/>
  <c r="N181" i="29"/>
  <c r="N177" i="29"/>
  <c r="N173" i="29"/>
  <c r="N169" i="29"/>
  <c r="N165" i="29"/>
  <c r="N161" i="29"/>
  <c r="N157" i="29"/>
  <c r="N345" i="29"/>
  <c r="N329" i="29"/>
  <c r="N313" i="29"/>
  <c r="N297" i="29"/>
  <c r="N281" i="29"/>
  <c r="N265" i="29"/>
  <c r="N249" i="29"/>
  <c r="N238" i="29"/>
  <c r="N234" i="29"/>
  <c r="N230" i="29"/>
  <c r="N226" i="29"/>
  <c r="N222" i="29"/>
  <c r="N218" i="29"/>
  <c r="N214" i="29"/>
  <c r="N210" i="29"/>
  <c r="N206" i="29"/>
  <c r="N202" i="29"/>
  <c r="N198" i="29"/>
  <c r="N194" i="29"/>
  <c r="N190" i="29"/>
  <c r="N186" i="29"/>
  <c r="N182" i="29"/>
  <c r="N178" i="29"/>
  <c r="N174" i="29"/>
  <c r="N170" i="29"/>
  <c r="N166" i="29"/>
  <c r="N162" i="29"/>
  <c r="N158" i="29"/>
  <c r="N349" i="29"/>
  <c r="N317" i="29"/>
  <c r="N285" i="29"/>
  <c r="N253" i="29"/>
  <c r="N235" i="29"/>
  <c r="N227" i="29"/>
  <c r="N219" i="29"/>
  <c r="N211" i="29"/>
  <c r="N203" i="29"/>
  <c r="N195" i="29"/>
  <c r="N187" i="29"/>
  <c r="N179" i="29"/>
  <c r="N171" i="29"/>
  <c r="N163" i="29"/>
  <c r="N155" i="29"/>
  <c r="N152" i="29"/>
  <c r="N148" i="29"/>
  <c r="N144" i="29"/>
  <c r="N140" i="29"/>
  <c r="N136" i="29"/>
  <c r="N132" i="29"/>
  <c r="N128" i="29"/>
  <c r="N124" i="29"/>
  <c r="N120" i="29"/>
  <c r="N116" i="29"/>
  <c r="N112" i="29"/>
  <c r="N108" i="29"/>
  <c r="N104" i="29"/>
  <c r="N100" i="29"/>
  <c r="N96" i="29"/>
  <c r="N92" i="29"/>
  <c r="N88" i="29"/>
  <c r="N84" i="29"/>
  <c r="N80" i="29"/>
  <c r="N76" i="29"/>
  <c r="N72" i="29"/>
  <c r="N68" i="29"/>
  <c r="N64" i="29"/>
  <c r="N60" i="29"/>
  <c r="N56" i="29"/>
  <c r="N52" i="29"/>
  <c r="N48" i="29"/>
  <c r="N44" i="29"/>
  <c r="N40" i="29"/>
  <c r="N36" i="29"/>
  <c r="N32" i="29"/>
  <c r="N28" i="29"/>
  <c r="N24" i="29"/>
  <c r="N20" i="29"/>
  <c r="N16" i="29"/>
  <c r="N12" i="29"/>
  <c r="N8" i="29"/>
  <c r="N333" i="29"/>
  <c r="N269" i="29"/>
  <c r="N239" i="29"/>
  <c r="N223" i="29"/>
  <c r="N207" i="29"/>
  <c r="N337" i="29"/>
  <c r="N305" i="29"/>
  <c r="N273" i="29"/>
  <c r="N241" i="29"/>
  <c r="N232" i="29"/>
  <c r="N224" i="29"/>
  <c r="N216" i="29"/>
  <c r="N208" i="29"/>
  <c r="N200" i="29"/>
  <c r="N192" i="29"/>
  <c r="N184" i="29"/>
  <c r="N176" i="29"/>
  <c r="N168" i="29"/>
  <c r="N160" i="29"/>
  <c r="N153" i="29"/>
  <c r="N149" i="29"/>
  <c r="N145" i="29"/>
  <c r="N141" i="29"/>
  <c r="N137" i="29"/>
  <c r="N133" i="29"/>
  <c r="N129" i="29"/>
  <c r="N125" i="29"/>
  <c r="N121" i="29"/>
  <c r="N117" i="29"/>
  <c r="N113" i="29"/>
  <c r="N109" i="29"/>
  <c r="N105" i="29"/>
  <c r="N101" i="29"/>
  <c r="N97" i="29"/>
  <c r="N93" i="29"/>
  <c r="N89" i="29"/>
  <c r="N85" i="29"/>
  <c r="N81" i="29"/>
  <c r="N77" i="29"/>
  <c r="N73" i="29"/>
  <c r="N69" i="29"/>
  <c r="N65" i="29"/>
  <c r="N61" i="29"/>
  <c r="N57" i="29"/>
  <c r="N53" i="29"/>
  <c r="N49" i="29"/>
  <c r="N45" i="29"/>
  <c r="N41" i="29"/>
  <c r="N37" i="29"/>
  <c r="N33" i="29"/>
  <c r="N29" i="29"/>
  <c r="N25" i="29"/>
  <c r="N21" i="29"/>
  <c r="N17" i="29"/>
  <c r="N13" i="29"/>
  <c r="N9" i="29"/>
  <c r="N5" i="29"/>
  <c r="N301" i="29"/>
  <c r="N231" i="29"/>
  <c r="N215" i="29"/>
  <c r="N199" i="29"/>
  <c r="N257" i="29"/>
  <c r="N212" i="29"/>
  <c r="N191" i="29"/>
  <c r="N175" i="29"/>
  <c r="N159" i="29"/>
  <c r="N154" i="29"/>
  <c r="N146" i="29"/>
  <c r="N138" i="29"/>
  <c r="N130" i="29"/>
  <c r="N122" i="29"/>
  <c r="N114" i="29"/>
  <c r="N106" i="29"/>
  <c r="N98" i="29"/>
  <c r="N90" i="29"/>
  <c r="N82" i="29"/>
  <c r="N74" i="29"/>
  <c r="N66" i="29"/>
  <c r="N58" i="29"/>
  <c r="N50" i="29"/>
  <c r="N42" i="29"/>
  <c r="N34" i="29"/>
  <c r="N26" i="29"/>
  <c r="N18" i="29"/>
  <c r="N10" i="29"/>
  <c r="N321" i="29"/>
  <c r="N228" i="29"/>
  <c r="N196" i="29"/>
  <c r="N183" i="29"/>
  <c r="N150" i="29"/>
  <c r="N142" i="29"/>
  <c r="N126" i="29"/>
  <c r="N118" i="29"/>
  <c r="N102" i="29"/>
  <c r="N86" i="29"/>
  <c r="N78" i="29"/>
  <c r="N62" i="29"/>
  <c r="N46" i="29"/>
  <c r="N30" i="29"/>
  <c r="N14" i="29"/>
  <c r="N6" i="29"/>
  <c r="N236" i="29"/>
  <c r="N204" i="29"/>
  <c r="N188" i="29"/>
  <c r="N172" i="29"/>
  <c r="N156" i="29"/>
  <c r="N147" i="29"/>
  <c r="N139" i="29"/>
  <c r="N131" i="29"/>
  <c r="N123" i="29"/>
  <c r="N115" i="29"/>
  <c r="N107" i="29"/>
  <c r="N99" i="29"/>
  <c r="N91" i="29"/>
  <c r="N83" i="29"/>
  <c r="N75" i="29"/>
  <c r="N67" i="29"/>
  <c r="N59" i="29"/>
  <c r="N51" i="29"/>
  <c r="N43" i="29"/>
  <c r="N35" i="29"/>
  <c r="N27" i="29"/>
  <c r="N19" i="29"/>
  <c r="N11" i="29"/>
  <c r="N289" i="29"/>
  <c r="N220" i="29"/>
  <c r="N180" i="29"/>
  <c r="N164" i="29"/>
  <c r="N151" i="29"/>
  <c r="N143" i="29"/>
  <c r="N135" i="29"/>
  <c r="N127" i="29"/>
  <c r="N119" i="29"/>
  <c r="N111" i="29"/>
  <c r="N103" i="29"/>
  <c r="N95" i="29"/>
  <c r="N87" i="29"/>
  <c r="N79" i="29"/>
  <c r="N71" i="29"/>
  <c r="N63" i="29"/>
  <c r="N55" i="29"/>
  <c r="N47" i="29"/>
  <c r="N39" i="29"/>
  <c r="N31" i="29"/>
  <c r="N23" i="29"/>
  <c r="N15" i="29"/>
  <c r="N7" i="29"/>
  <c r="N167" i="29"/>
  <c r="N134" i="29"/>
  <c r="N110" i="29"/>
  <c r="N94" i="29"/>
  <c r="N70" i="29"/>
  <c r="N54" i="29"/>
  <c r="N38" i="29"/>
  <c r="N22" i="29"/>
  <c r="M102" i="33"/>
  <c r="M98" i="33"/>
  <c r="M94" i="33"/>
  <c r="M80" i="33"/>
  <c r="M64" i="33"/>
  <c r="M60" i="33"/>
  <c r="M56" i="33"/>
  <c r="M52" i="33"/>
  <c r="M48" i="33"/>
  <c r="M40" i="33"/>
  <c r="M36" i="33"/>
  <c r="M32" i="33"/>
  <c r="M28" i="33"/>
  <c r="M24" i="33"/>
  <c r="M20" i="33"/>
  <c r="M16" i="33"/>
  <c r="M12" i="33"/>
  <c r="M8" i="33"/>
  <c r="M101" i="33"/>
  <c r="M93" i="33"/>
  <c r="M103" i="33"/>
  <c r="M99" i="33"/>
  <c r="M95" i="33"/>
  <c r="M91" i="33"/>
  <c r="M81" i="33"/>
  <c r="M77" i="33"/>
  <c r="M73" i="33"/>
  <c r="M61" i="33"/>
  <c r="M57" i="33"/>
  <c r="M53" i="33"/>
  <c r="M49" i="33"/>
  <c r="M41" i="33"/>
  <c r="M37" i="33"/>
  <c r="M33" i="33"/>
  <c r="M29" i="33"/>
  <c r="M25" i="33"/>
  <c r="M21" i="33"/>
  <c r="M17" i="33"/>
  <c r="M13" i="33"/>
  <c r="M9" i="33"/>
  <c r="M5" i="33"/>
  <c r="M97" i="33"/>
  <c r="M79" i="33"/>
  <c r="M104" i="33"/>
  <c r="M100" i="33"/>
  <c r="M96" i="33"/>
  <c r="M92" i="33"/>
  <c r="M82" i="33"/>
  <c r="M78" i="33"/>
  <c r="M74" i="33"/>
  <c r="M62" i="33"/>
  <c r="M58" i="33"/>
  <c r="M54" i="33"/>
  <c r="M50" i="33"/>
  <c r="M38" i="33"/>
  <c r="M34" i="33"/>
  <c r="M30" i="33"/>
  <c r="M26" i="33"/>
  <c r="M22" i="33"/>
  <c r="M18" i="33"/>
  <c r="M14" i="33"/>
  <c r="M10" i="33"/>
  <c r="M6" i="33"/>
  <c r="M51" i="33"/>
  <c r="M35" i="33"/>
  <c r="M19" i="33"/>
  <c r="M11" i="33"/>
  <c r="M55" i="33"/>
  <c r="M39" i="33"/>
  <c r="M23" i="33"/>
  <c r="M7" i="33"/>
  <c r="M59" i="33"/>
  <c r="M27" i="33"/>
  <c r="M31" i="33"/>
  <c r="M15" i="33"/>
  <c r="M41" i="36"/>
  <c r="M37" i="36"/>
  <c r="M33" i="36"/>
  <c r="M29" i="36"/>
  <c r="M25" i="36"/>
  <c r="M21" i="36"/>
  <c r="M17" i="36"/>
  <c r="M13" i="36"/>
  <c r="M9" i="36"/>
  <c r="M5" i="36"/>
  <c r="M40" i="36"/>
  <c r="M42" i="36"/>
  <c r="M38" i="36"/>
  <c r="M34" i="36"/>
  <c r="M30" i="36"/>
  <c r="M26" i="36"/>
  <c r="M22" i="36"/>
  <c r="M18" i="36"/>
  <c r="M14" i="36"/>
  <c r="M10" i="36"/>
  <c r="M6" i="36"/>
  <c r="M32" i="36"/>
  <c r="M24" i="36"/>
  <c r="M16" i="36"/>
  <c r="M8" i="36"/>
  <c r="M43" i="36"/>
  <c r="M39" i="36"/>
  <c r="M35" i="36"/>
  <c r="M31" i="36"/>
  <c r="M27" i="36"/>
  <c r="M23" i="36"/>
  <c r="M19" i="36"/>
  <c r="M15" i="36"/>
  <c r="M11" i="36"/>
  <c r="M7" i="36"/>
  <c r="M36" i="36"/>
  <c r="M28" i="36"/>
  <c r="M20" i="36"/>
  <c r="M12" i="36"/>
  <c r="M4" i="36"/>
  <c r="L345" i="27"/>
  <c r="L341" i="27"/>
  <c r="L337" i="27"/>
  <c r="L333" i="27"/>
  <c r="L329" i="27"/>
  <c r="L325" i="27"/>
  <c r="L321" i="27"/>
  <c r="L317" i="27"/>
  <c r="L313" i="27"/>
  <c r="L309" i="27"/>
  <c r="L305" i="27"/>
  <c r="L301" i="27"/>
  <c r="L297" i="27"/>
  <c r="L293" i="27"/>
  <c r="L289" i="27"/>
  <c r="L285" i="27"/>
  <c r="L281" i="27"/>
  <c r="L277" i="27"/>
  <c r="L273" i="27"/>
  <c r="L269" i="27"/>
  <c r="L265" i="27"/>
  <c r="L261" i="27"/>
  <c r="L257" i="27"/>
  <c r="L253" i="27"/>
  <c r="L249" i="27"/>
  <c r="L245" i="27"/>
  <c r="L241" i="27"/>
  <c r="L237" i="27"/>
  <c r="L346" i="27"/>
  <c r="L342" i="27"/>
  <c r="L338" i="27"/>
  <c r="L334" i="27"/>
  <c r="L330" i="27"/>
  <c r="L326" i="27"/>
  <c r="L322" i="27"/>
  <c r="L318" i="27"/>
  <c r="L314" i="27"/>
  <c r="L310" i="27"/>
  <c r="L306" i="27"/>
  <c r="L302" i="27"/>
  <c r="L298" i="27"/>
  <c r="L294" i="27"/>
  <c r="L290" i="27"/>
  <c r="L286" i="27"/>
  <c r="L282" i="27"/>
  <c r="L278" i="27"/>
  <c r="L274" i="27"/>
  <c r="L270" i="27"/>
  <c r="L266" i="27"/>
  <c r="L262" i="27"/>
  <c r="L258" i="27"/>
  <c r="L254" i="27"/>
  <c r="L250" i="27"/>
  <c r="L246" i="27"/>
  <c r="L242" i="27"/>
  <c r="L238" i="27"/>
  <c r="L347" i="27"/>
  <c r="L343" i="27"/>
  <c r="L339" i="27"/>
  <c r="L335" i="27"/>
  <c r="L331" i="27"/>
  <c r="L327" i="27"/>
  <c r="L323" i="27"/>
  <c r="L319" i="27"/>
  <c r="L315" i="27"/>
  <c r="L311" i="27"/>
  <c r="L307" i="27"/>
  <c r="L303" i="27"/>
  <c r="L299" i="27"/>
  <c r="L295" i="27"/>
  <c r="L291" i="27"/>
  <c r="L287" i="27"/>
  <c r="L283" i="27"/>
  <c r="L279" i="27"/>
  <c r="L275" i="27"/>
  <c r="L271" i="27"/>
  <c r="L267" i="27"/>
  <c r="L263" i="27"/>
  <c r="L259" i="27"/>
  <c r="L255" i="27"/>
  <c r="L251" i="27"/>
  <c r="L247" i="27"/>
  <c r="L243" i="27"/>
  <c r="L239" i="27"/>
  <c r="L235" i="27"/>
  <c r="L336" i="27"/>
  <c r="L320" i="27"/>
  <c r="L304" i="27"/>
  <c r="L288" i="27"/>
  <c r="L272" i="27"/>
  <c r="L256" i="27"/>
  <c r="L240" i="27"/>
  <c r="L232" i="27"/>
  <c r="L228" i="27"/>
  <c r="L224" i="27"/>
  <c r="L220" i="27"/>
  <c r="L216" i="27"/>
  <c r="L212" i="27"/>
  <c r="L208" i="27"/>
  <c r="L204" i="27"/>
  <c r="L200" i="27"/>
  <c r="L196" i="27"/>
  <c r="L192" i="27"/>
  <c r="L188" i="27"/>
  <c r="L184" i="27"/>
  <c r="L180" i="27"/>
  <c r="L176" i="27"/>
  <c r="L172" i="27"/>
  <c r="L168" i="27"/>
  <c r="L164" i="27"/>
  <c r="L160" i="27"/>
  <c r="L156" i="27"/>
  <c r="L152" i="27"/>
  <c r="L340" i="27"/>
  <c r="L324" i="27"/>
  <c r="L308" i="27"/>
  <c r="L292" i="27"/>
  <c r="L276" i="27"/>
  <c r="L260" i="27"/>
  <c r="L244" i="27"/>
  <c r="L233" i="27"/>
  <c r="L229" i="27"/>
  <c r="L225" i="27"/>
  <c r="L221" i="27"/>
  <c r="L217" i="27"/>
  <c r="L213" i="27"/>
  <c r="L209" i="27"/>
  <c r="L205" i="27"/>
  <c r="L201" i="27"/>
  <c r="L197" i="27"/>
  <c r="L193" i="27"/>
  <c r="L189" i="27"/>
  <c r="L185" i="27"/>
  <c r="L181" i="27"/>
  <c r="L177" i="27"/>
  <c r="L173" i="27"/>
  <c r="L169" i="27"/>
  <c r="L165" i="27"/>
  <c r="L161" i="27"/>
  <c r="L157" i="27"/>
  <c r="L153" i="27"/>
  <c r="L344" i="27"/>
  <c r="L312" i="27"/>
  <c r="L280" i="27"/>
  <c r="L248" i="27"/>
  <c r="L230" i="27"/>
  <c r="L222" i="27"/>
  <c r="L214" i="27"/>
  <c r="L206" i="27"/>
  <c r="L198" i="27"/>
  <c r="L190" i="27"/>
  <c r="L182" i="27"/>
  <c r="L174" i="27"/>
  <c r="L166" i="27"/>
  <c r="L158" i="27"/>
  <c r="L150" i="27"/>
  <c r="L146" i="27"/>
  <c r="L142" i="27"/>
  <c r="L138" i="27"/>
  <c r="L134" i="27"/>
  <c r="L130" i="27"/>
  <c r="L126" i="27"/>
  <c r="L122" i="27"/>
  <c r="L118" i="27"/>
  <c r="L114" i="27"/>
  <c r="L110" i="27"/>
  <c r="L106" i="27"/>
  <c r="L102" i="27"/>
  <c r="L98" i="27"/>
  <c r="L94" i="27"/>
  <c r="L332" i="27"/>
  <c r="L300" i="27"/>
  <c r="L268" i="27"/>
  <c r="L236" i="27"/>
  <c r="L227" i="27"/>
  <c r="L219" i="27"/>
  <c r="L211" i="27"/>
  <c r="L203" i="27"/>
  <c r="L195" i="27"/>
  <c r="L187" i="27"/>
  <c r="L179" i="27"/>
  <c r="L171" i="27"/>
  <c r="L163" i="27"/>
  <c r="L155" i="27"/>
  <c r="L147" i="27"/>
  <c r="L143" i="27"/>
  <c r="L139" i="27"/>
  <c r="L135" i="27"/>
  <c r="L131" i="27"/>
  <c r="L127" i="27"/>
  <c r="L123" i="27"/>
  <c r="L119" i="27"/>
  <c r="L115" i="27"/>
  <c r="L111" i="27"/>
  <c r="L107" i="27"/>
  <c r="L103" i="27"/>
  <c r="L99" i="27"/>
  <c r="L95" i="27"/>
  <c r="L296" i="27"/>
  <c r="L234" i="27"/>
  <c r="L218" i="27"/>
  <c r="L202" i="27"/>
  <c r="L186" i="27"/>
  <c r="L170" i="27"/>
  <c r="L154" i="27"/>
  <c r="L144" i="27"/>
  <c r="L136" i="27"/>
  <c r="L128" i="27"/>
  <c r="L120" i="27"/>
  <c r="L112" i="27"/>
  <c r="L104" i="27"/>
  <c r="L96" i="27"/>
  <c r="L89" i="27"/>
  <c r="L85" i="27"/>
  <c r="L81" i="27"/>
  <c r="L77" i="27"/>
  <c r="L73" i="27"/>
  <c r="L69" i="27"/>
  <c r="L65" i="27"/>
  <c r="L61" i="27"/>
  <c r="L57" i="27"/>
  <c r="L53" i="27"/>
  <c r="L49" i="27"/>
  <c r="L45" i="27"/>
  <c r="L41" i="27"/>
  <c r="L37" i="27"/>
  <c r="L33" i="27"/>
  <c r="L29" i="27"/>
  <c r="L25" i="27"/>
  <c r="L21" i="27"/>
  <c r="L17" i="27"/>
  <c r="L13" i="27"/>
  <c r="L9" i="27"/>
  <c r="L5" i="27"/>
  <c r="L264" i="27"/>
  <c r="L226" i="27"/>
  <c r="L194" i="27"/>
  <c r="L162" i="27"/>
  <c r="L132" i="27"/>
  <c r="L116" i="27"/>
  <c r="L108" i="27"/>
  <c r="L91" i="27"/>
  <c r="L83" i="27"/>
  <c r="L75" i="27"/>
  <c r="L71" i="27"/>
  <c r="L63" i="27"/>
  <c r="L55" i="27"/>
  <c r="L47" i="27"/>
  <c r="L43" i="27"/>
  <c r="L39" i="27"/>
  <c r="L31" i="27"/>
  <c r="L23" i="27"/>
  <c r="L19" i="27"/>
  <c r="L7" i="27"/>
  <c r="L231" i="27"/>
  <c r="L316" i="27"/>
  <c r="L252" i="27"/>
  <c r="L223" i="27"/>
  <c r="L207" i="27"/>
  <c r="L191" i="27"/>
  <c r="L175" i="27"/>
  <c r="L159" i="27"/>
  <c r="L149" i="27"/>
  <c r="L141" i="27"/>
  <c r="L133" i="27"/>
  <c r="L125" i="27"/>
  <c r="L117" i="27"/>
  <c r="L109" i="27"/>
  <c r="L101" i="27"/>
  <c r="L93" i="27"/>
  <c r="L90" i="27"/>
  <c r="L86" i="27"/>
  <c r="L82" i="27"/>
  <c r="L78" i="27"/>
  <c r="L74" i="27"/>
  <c r="L70" i="27"/>
  <c r="L66" i="27"/>
  <c r="L62" i="27"/>
  <c r="L58" i="27"/>
  <c r="L54" i="27"/>
  <c r="L50" i="27"/>
  <c r="L46" i="27"/>
  <c r="L42" i="27"/>
  <c r="L38" i="27"/>
  <c r="L34" i="27"/>
  <c r="L30" i="27"/>
  <c r="L26" i="27"/>
  <c r="L22" i="27"/>
  <c r="L18" i="27"/>
  <c r="L14" i="27"/>
  <c r="L10" i="27"/>
  <c r="L6" i="27"/>
  <c r="L328" i="27"/>
  <c r="L210" i="27"/>
  <c r="L178" i="27"/>
  <c r="L148" i="27"/>
  <c r="L140" i="27"/>
  <c r="L124" i="27"/>
  <c r="L100" i="27"/>
  <c r="L87" i="27"/>
  <c r="L79" i="27"/>
  <c r="L67" i="27"/>
  <c r="L59" i="27"/>
  <c r="L51" i="27"/>
  <c r="L35" i="27"/>
  <c r="L27" i="27"/>
  <c r="L15" i="27"/>
  <c r="L11" i="27"/>
  <c r="L284" i="27"/>
  <c r="L215" i="27"/>
  <c r="L151" i="27"/>
  <c r="L129" i="27"/>
  <c r="L97" i="27"/>
  <c r="L84" i="27"/>
  <c r="L68" i="27"/>
  <c r="L52" i="27"/>
  <c r="L36" i="27"/>
  <c r="L20" i="27"/>
  <c r="L4" i="27"/>
  <c r="L183" i="27"/>
  <c r="L113" i="27"/>
  <c r="L92" i="27"/>
  <c r="L60" i="27"/>
  <c r="L28" i="27"/>
  <c r="L167" i="27"/>
  <c r="L137" i="27"/>
  <c r="L105" i="27"/>
  <c r="L88" i="27"/>
  <c r="L72" i="27"/>
  <c r="L56" i="27"/>
  <c r="L40" i="27"/>
  <c r="L24" i="27"/>
  <c r="L8" i="27"/>
  <c r="L145" i="27"/>
  <c r="L76" i="27"/>
  <c r="L44" i="27"/>
  <c r="L12" i="27"/>
  <c r="L199" i="27"/>
  <c r="L121" i="27"/>
  <c r="L80" i="27"/>
  <c r="L64" i="27"/>
  <c r="L48" i="27"/>
  <c r="L32" i="27"/>
  <c r="L16" i="27"/>
  <c r="S183" i="23"/>
  <c r="L173" i="26"/>
  <c r="M173" i="26" s="1"/>
  <c r="N173" i="26" s="1"/>
  <c r="O173" i="26" s="1"/>
  <c r="Q173" i="26" s="1"/>
  <c r="J173" i="26"/>
  <c r="I173" i="26"/>
  <c r="L178" i="26"/>
  <c r="M178" i="26" s="1"/>
  <c r="N178" i="26" s="1"/>
  <c r="O178" i="26" s="1"/>
  <c r="Q178" i="26" s="1"/>
  <c r="J178" i="26"/>
  <c r="I178" i="26"/>
  <c r="L177" i="26"/>
  <c r="M177" i="26" s="1"/>
  <c r="N177" i="26" s="1"/>
  <c r="O177" i="26" s="1"/>
  <c r="Q177" i="26" s="1"/>
  <c r="J177" i="26"/>
  <c r="I177" i="26"/>
  <c r="R173" i="26" l="1"/>
  <c r="R178" i="26"/>
  <c r="R177" i="26"/>
  <c r="P173" i="26"/>
  <c r="T173" i="26"/>
  <c r="U173" i="26"/>
  <c r="S173" i="26"/>
  <c r="U177" i="26"/>
  <c r="T177" i="26"/>
  <c r="S177" i="26"/>
  <c r="T178" i="26"/>
  <c r="U178" i="26"/>
  <c r="S178" i="26"/>
  <c r="P178" i="26"/>
  <c r="P177" i="26"/>
  <c r="J111" i="39"/>
  <c r="K111" i="39"/>
  <c r="M111" i="39"/>
  <c r="N111" i="39" s="1"/>
  <c r="O111" i="39" s="1"/>
  <c r="P111" i="39" s="1"/>
  <c r="M113" i="39"/>
  <c r="N113" i="39" s="1"/>
  <c r="O113" i="39" s="1"/>
  <c r="P113" i="39" s="1"/>
  <c r="K113" i="39"/>
  <c r="J113" i="39"/>
  <c r="M112" i="39"/>
  <c r="N112" i="39" s="1"/>
  <c r="O112" i="39" s="1"/>
  <c r="P112" i="39" s="1"/>
  <c r="K112" i="39"/>
  <c r="J112" i="39"/>
  <c r="M110" i="39"/>
  <c r="N110" i="39" s="1"/>
  <c r="O110" i="39" s="1"/>
  <c r="P110" i="39" s="1"/>
  <c r="K110" i="39"/>
  <c r="J110" i="39"/>
  <c r="M109" i="39"/>
  <c r="N109" i="39" s="1"/>
  <c r="O109" i="39" s="1"/>
  <c r="P109" i="39" s="1"/>
  <c r="K109" i="39"/>
  <c r="J109" i="39"/>
  <c r="M108" i="39"/>
  <c r="N108" i="39" s="1"/>
  <c r="O108" i="39" s="1"/>
  <c r="P108" i="39" s="1"/>
  <c r="K108" i="39"/>
  <c r="J108" i="39"/>
  <c r="M107" i="39"/>
  <c r="N107" i="39" s="1"/>
  <c r="O107" i="39" s="1"/>
  <c r="P107" i="39" s="1"/>
  <c r="K107" i="39"/>
  <c r="J107" i="39"/>
  <c r="M106" i="39"/>
  <c r="N106" i="39" s="1"/>
  <c r="O106" i="39" s="1"/>
  <c r="P106" i="39" s="1"/>
  <c r="K106" i="39"/>
  <c r="J106" i="39"/>
  <c r="S107" i="39" l="1"/>
  <c r="R107" i="39"/>
  <c r="S112" i="39"/>
  <c r="R112" i="39"/>
  <c r="S111" i="39"/>
  <c r="R111" i="39"/>
  <c r="R106" i="39"/>
  <c r="S106" i="39"/>
  <c r="S110" i="39"/>
  <c r="R110" i="39"/>
  <c r="S109" i="39"/>
  <c r="R109" i="39"/>
  <c r="R108" i="39"/>
  <c r="S108" i="39"/>
  <c r="S113" i="39"/>
  <c r="R113" i="39"/>
  <c r="V113" i="39"/>
  <c r="U113" i="39"/>
  <c r="T113" i="39"/>
  <c r="Q113" i="39"/>
  <c r="U112" i="39"/>
  <c r="V112" i="39"/>
  <c r="T112" i="39"/>
  <c r="Q112" i="39"/>
  <c r="V106" i="39"/>
  <c r="U106" i="39"/>
  <c r="T106" i="39"/>
  <c r="Q106" i="39"/>
  <c r="U110" i="39"/>
  <c r="V110" i="39"/>
  <c r="T110" i="39"/>
  <c r="Q110" i="39"/>
  <c r="U108" i="39"/>
  <c r="V108" i="39"/>
  <c r="T108" i="39"/>
  <c r="Q108" i="39"/>
  <c r="V107" i="39"/>
  <c r="U107" i="39"/>
  <c r="T107" i="39"/>
  <c r="Q107" i="39"/>
  <c r="U111" i="39"/>
  <c r="V111" i="39"/>
  <c r="T111" i="39"/>
  <c r="Q111" i="39"/>
  <c r="U109" i="39"/>
  <c r="V109" i="39"/>
  <c r="T109" i="39"/>
  <c r="Q109" i="39"/>
  <c r="O223" i="23"/>
  <c r="O224" i="23"/>
  <c r="O225" i="23"/>
  <c r="O226" i="23"/>
  <c r="O227" i="23"/>
  <c r="O228" i="23"/>
  <c r="O229" i="23"/>
  <c r="O230" i="23"/>
  <c r="O231" i="23"/>
  <c r="O232" i="23"/>
  <c r="O233" i="23"/>
  <c r="O234" i="23"/>
  <c r="O235" i="23"/>
  <c r="O236" i="23"/>
  <c r="O237" i="23"/>
  <c r="O238" i="23"/>
  <c r="O239" i="23"/>
  <c r="O240" i="23"/>
  <c r="O241" i="23"/>
  <c r="O242" i="23"/>
  <c r="O243" i="23"/>
  <c r="O244" i="23"/>
  <c r="O245" i="23"/>
  <c r="O246" i="23"/>
  <c r="O247" i="23"/>
  <c r="O248" i="23"/>
  <c r="O249" i="23"/>
  <c r="O250" i="23"/>
  <c r="O251" i="23"/>
  <c r="O252" i="23"/>
  <c r="O253" i="23"/>
  <c r="O254" i="23"/>
  <c r="O255" i="23"/>
  <c r="O256" i="23"/>
  <c r="O257" i="23"/>
  <c r="O258" i="23"/>
  <c r="O259" i="23"/>
  <c r="O260" i="23"/>
  <c r="O261" i="23"/>
  <c r="O262" i="23"/>
  <c r="O263" i="23"/>
  <c r="O264" i="23"/>
  <c r="O265" i="23"/>
  <c r="O266" i="23"/>
  <c r="O222" i="23"/>
  <c r="O123" i="23"/>
  <c r="O124" i="23"/>
  <c r="O125" i="23"/>
  <c r="O126" i="23"/>
  <c r="O127" i="23"/>
  <c r="O128" i="23"/>
  <c r="O129" i="23"/>
  <c r="O130" i="23"/>
  <c r="O131" i="23"/>
  <c r="O132" i="23"/>
  <c r="O133" i="23"/>
  <c r="O134" i="23"/>
  <c r="O135" i="23"/>
  <c r="O136" i="23"/>
  <c r="O137" i="23"/>
  <c r="O138" i="23"/>
  <c r="O139" i="23"/>
  <c r="O140" i="23"/>
  <c r="O141" i="23"/>
  <c r="O149" i="23"/>
  <c r="O150" i="23"/>
  <c r="O151" i="23"/>
  <c r="O152" i="23"/>
  <c r="O153" i="23"/>
  <c r="O154" i="23"/>
  <c r="O155" i="23"/>
  <c r="O156" i="23"/>
  <c r="O157" i="23"/>
  <c r="O158" i="23"/>
  <c r="O159" i="23"/>
  <c r="O160" i="23"/>
  <c r="O161" i="23"/>
  <c r="O162" i="23"/>
  <c r="O163" i="23"/>
  <c r="O164" i="23"/>
  <c r="O165" i="23"/>
  <c r="O166" i="23"/>
  <c r="O167" i="23"/>
  <c r="O168" i="23"/>
  <c r="O169" i="23"/>
  <c r="O170" i="23"/>
  <c r="O171" i="23"/>
  <c r="O172" i="23"/>
  <c r="O173" i="23"/>
  <c r="O174" i="23"/>
  <c r="O175" i="23"/>
  <c r="O176" i="23"/>
  <c r="O177" i="23"/>
  <c r="O178" i="23"/>
  <c r="O179" i="23"/>
  <c r="O180" i="23"/>
  <c r="O181" i="23"/>
  <c r="O182" i="23"/>
  <c r="O184" i="23"/>
  <c r="O185" i="23"/>
  <c r="O186" i="23"/>
  <c r="O187" i="23"/>
  <c r="O188" i="23"/>
  <c r="O189" i="23"/>
  <c r="O190" i="23"/>
  <c r="O191" i="23"/>
  <c r="O192" i="23"/>
  <c r="O193" i="23"/>
  <c r="O194" i="23"/>
  <c r="O200" i="23"/>
  <c r="O201" i="23"/>
  <c r="O202" i="23"/>
  <c r="O203" i="23"/>
  <c r="O204" i="23"/>
  <c r="O205" i="23"/>
  <c r="O206" i="23"/>
  <c r="O207" i="23"/>
  <c r="O208" i="23"/>
  <c r="O209" i="23"/>
  <c r="O210" i="23"/>
  <c r="O211" i="23"/>
  <c r="O215" i="23"/>
  <c r="O216" i="23"/>
  <c r="O217" i="23"/>
  <c r="O218" i="23"/>
  <c r="O219" i="23"/>
  <c r="O220" i="23"/>
  <c r="O221" i="23"/>
  <c r="O122" i="23"/>
  <c r="O121" i="23"/>
  <c r="O120" i="23"/>
  <c r="Q270" i="42"/>
  <c r="Q271" i="42"/>
  <c r="Q272" i="42"/>
  <c r="Q273" i="42"/>
  <c r="Q274" i="42"/>
  <c r="Q276" i="42"/>
  <c r="Q279" i="42"/>
  <c r="Q280" i="42"/>
  <c r="Q281" i="42"/>
  <c r="Q282" i="42"/>
  <c r="Q283" i="42"/>
  <c r="Q284" i="42"/>
  <c r="Q285" i="42"/>
  <c r="Q286" i="42"/>
  <c r="Q287" i="42"/>
  <c r="Q288" i="42"/>
  <c r="Q289" i="42"/>
  <c r="Q290" i="42"/>
  <c r="Q291" i="42"/>
  <c r="Q292" i="42"/>
  <c r="Q293" i="42"/>
  <c r="Q294" i="42"/>
  <c r="Q295" i="42"/>
  <c r="Q296" i="42"/>
  <c r="Q297" i="42"/>
  <c r="Q298" i="42"/>
  <c r="Q299" i="42"/>
  <c r="Q300" i="42"/>
  <c r="Q301" i="42"/>
  <c r="Q302" i="42"/>
  <c r="Q303" i="42"/>
  <c r="Q304" i="42"/>
  <c r="Q305" i="42"/>
  <c r="Q306" i="42"/>
  <c r="Q307" i="42"/>
  <c r="Q308" i="42"/>
  <c r="Q309" i="42"/>
  <c r="Q310" i="42"/>
  <c r="Q311" i="42"/>
  <c r="Q312" i="42"/>
  <c r="Q313" i="42"/>
  <c r="Q314" i="42"/>
  <c r="Q315" i="42"/>
  <c r="Q316" i="42"/>
  <c r="Q317" i="42"/>
  <c r="Q318" i="42"/>
  <c r="Q319" i="42"/>
  <c r="Q320" i="42"/>
  <c r="Q321" i="42"/>
  <c r="Q322" i="42"/>
  <c r="Q323" i="42"/>
  <c r="Q324" i="42"/>
  <c r="Q325" i="42"/>
  <c r="Q326" i="42"/>
  <c r="Q327" i="42"/>
  <c r="Q328" i="42"/>
  <c r="Q329" i="42"/>
  <c r="Q330" i="42"/>
  <c r="Q331" i="42"/>
  <c r="Q332" i="42"/>
  <c r="Q333" i="42"/>
  <c r="Q334" i="42"/>
  <c r="Q335" i="42"/>
  <c r="Q336" i="42"/>
  <c r="Q337" i="42"/>
  <c r="Q338" i="42"/>
  <c r="Q339" i="42"/>
  <c r="Q340" i="42"/>
  <c r="Q341" i="42"/>
  <c r="Q342" i="42"/>
  <c r="Q343" i="42"/>
  <c r="Q344" i="42"/>
  <c r="Q345" i="42"/>
  <c r="Q346" i="42"/>
  <c r="Q347" i="42"/>
  <c r="Q348" i="42"/>
  <c r="Q349" i="42"/>
  <c r="Q350" i="42"/>
  <c r="Q351" i="42"/>
  <c r="Q352" i="42"/>
  <c r="Q353" i="42"/>
  <c r="Q354" i="42"/>
  <c r="Q355" i="42"/>
  <c r="Q356" i="42"/>
  <c r="Q357" i="42"/>
  <c r="Q358" i="42"/>
  <c r="Q359" i="42"/>
  <c r="Q360" i="42"/>
  <c r="Q361" i="42"/>
  <c r="Q362" i="42"/>
  <c r="Q363" i="42"/>
  <c r="Q364" i="42"/>
  <c r="Q365" i="42"/>
  <c r="Q366" i="42"/>
  <c r="Q367" i="42"/>
  <c r="Q368" i="42"/>
  <c r="Q369" i="42"/>
  <c r="Q370" i="42"/>
  <c r="Q371" i="42"/>
  <c r="Q372" i="42"/>
  <c r="Q373" i="42"/>
  <c r="Q374" i="42"/>
  <c r="Q375" i="42"/>
  <c r="Q376" i="42"/>
  <c r="Q377" i="42"/>
  <c r="Q378" i="42"/>
  <c r="Q379" i="42"/>
  <c r="Q380" i="42"/>
  <c r="Q381" i="42"/>
  <c r="Q382" i="42"/>
  <c r="Q383" i="42"/>
  <c r="Q384" i="42"/>
  <c r="Q385" i="42"/>
  <c r="Q386" i="42"/>
  <c r="Q387" i="42"/>
  <c r="Q388" i="42"/>
  <c r="Q389" i="42"/>
  <c r="Q390" i="42"/>
  <c r="Q391" i="42"/>
  <c r="Q392" i="42"/>
  <c r="Q393" i="42"/>
  <c r="Q394" i="42"/>
  <c r="Q395" i="42"/>
  <c r="Q396" i="42"/>
  <c r="Q397" i="42"/>
  <c r="Q398" i="42"/>
  <c r="Q399" i="42"/>
  <c r="Q400" i="42"/>
  <c r="Q401" i="42"/>
  <c r="Q402" i="42"/>
  <c r="Q403" i="42"/>
  <c r="Q404" i="42"/>
  <c r="Q405" i="42"/>
  <c r="Q406" i="42"/>
  <c r="Q407" i="42"/>
  <c r="Q408" i="42"/>
  <c r="Q409" i="42"/>
  <c r="Q410" i="42"/>
  <c r="Q269" i="42"/>
  <c r="Q265" i="42"/>
  <c r="Q266" i="42"/>
  <c r="Q267" i="42"/>
  <c r="Q268" i="42"/>
  <c r="Q264" i="42"/>
  <c r="Q192" i="42"/>
  <c r="Q193" i="42"/>
  <c r="Q194" i="42"/>
  <c r="Q195" i="42"/>
  <c r="Q196" i="42"/>
  <c r="Q197" i="42"/>
  <c r="Q198" i="42"/>
  <c r="Q199" i="42"/>
  <c r="Q200" i="42"/>
  <c r="Q201" i="42"/>
  <c r="Q202" i="42"/>
  <c r="Q203" i="42"/>
  <c r="Q204" i="42"/>
  <c r="Q205" i="42"/>
  <c r="Q206" i="42"/>
  <c r="Q207" i="42"/>
  <c r="Q208" i="42"/>
  <c r="Q209" i="42"/>
  <c r="Q210" i="42"/>
  <c r="Q211" i="42"/>
  <c r="Q212" i="42"/>
  <c r="Q213" i="42"/>
  <c r="Q214" i="42"/>
  <c r="Q215" i="42"/>
  <c r="Q216" i="42"/>
  <c r="Q217" i="42"/>
  <c r="Q218" i="42"/>
  <c r="Q219" i="42"/>
  <c r="Q220" i="42"/>
  <c r="Q221" i="42"/>
  <c r="Q222" i="42"/>
  <c r="Q223" i="42"/>
  <c r="Q224" i="42"/>
  <c r="Q225" i="42"/>
  <c r="Q226" i="42"/>
  <c r="Q227" i="42"/>
  <c r="Q228" i="42"/>
  <c r="Q229" i="42"/>
  <c r="Q230" i="42"/>
  <c r="Q231" i="42"/>
  <c r="Q232" i="42"/>
  <c r="Q233" i="42"/>
  <c r="Q234" i="42"/>
  <c r="Q235" i="42"/>
  <c r="Q236" i="42"/>
  <c r="Q237" i="42"/>
  <c r="Q238" i="42"/>
  <c r="Q239" i="42"/>
  <c r="Q240" i="42"/>
  <c r="Q241" i="42"/>
  <c r="Q242" i="42"/>
  <c r="Q243" i="42"/>
  <c r="Q244" i="42"/>
  <c r="Q245" i="42"/>
  <c r="Q246" i="42"/>
  <c r="Q247" i="42"/>
  <c r="Q248" i="42"/>
  <c r="Q249" i="42"/>
  <c r="Q250" i="42"/>
  <c r="Q251" i="42"/>
  <c r="Q252" i="42"/>
  <c r="Q253" i="42"/>
  <c r="Q254" i="42"/>
  <c r="Q255" i="42"/>
  <c r="Q256" i="42"/>
  <c r="Q257" i="42"/>
  <c r="Q258" i="42"/>
  <c r="Q259" i="42"/>
  <c r="Q260" i="42"/>
  <c r="Q261" i="42"/>
  <c r="Q262" i="42"/>
  <c r="Q263" i="42"/>
  <c r="Q191" i="42"/>
  <c r="Q57" i="42"/>
  <c r="Q58" i="42"/>
  <c r="Q62" i="42"/>
  <c r="Q63" i="42"/>
  <c r="Q64" i="42"/>
  <c r="Q65" i="42"/>
  <c r="Q66" i="42"/>
  <c r="Q67" i="42"/>
  <c r="Q68" i="42"/>
  <c r="Q69" i="42"/>
  <c r="Q70" i="42"/>
  <c r="Q71" i="42"/>
  <c r="Q72" i="42"/>
  <c r="Q73" i="42"/>
  <c r="Q74" i="42"/>
  <c r="Q75" i="42"/>
  <c r="Q76" i="42"/>
  <c r="Q77" i="42"/>
  <c r="Q78" i="42"/>
  <c r="Q79" i="42"/>
  <c r="Q80" i="42"/>
  <c r="Q81" i="42"/>
  <c r="Q82" i="42"/>
  <c r="Q83" i="42"/>
  <c r="Q84" i="42"/>
  <c r="Q85" i="42"/>
  <c r="Q86" i="42"/>
  <c r="Q87" i="42"/>
  <c r="Q88" i="42"/>
  <c r="Q89" i="42"/>
  <c r="Q90" i="42"/>
  <c r="Q91" i="42"/>
  <c r="Q92" i="42"/>
  <c r="Q93" i="42"/>
  <c r="Q94" i="42"/>
  <c r="Q95" i="42"/>
  <c r="Q96" i="42"/>
  <c r="Q97" i="42"/>
  <c r="Q98" i="42"/>
  <c r="Q99" i="42"/>
  <c r="Q100" i="42"/>
  <c r="Q101" i="42"/>
  <c r="Q102" i="42"/>
  <c r="Q103" i="42"/>
  <c r="Q104" i="42"/>
  <c r="Q105" i="42"/>
  <c r="Q106" i="42"/>
  <c r="Q107" i="42"/>
  <c r="Q108" i="42"/>
  <c r="Q109" i="42"/>
  <c r="Q110" i="42"/>
  <c r="Q111" i="42"/>
  <c r="Q112" i="42"/>
  <c r="Q113" i="42"/>
  <c r="Q114" i="42"/>
  <c r="Q115" i="42"/>
  <c r="Q116" i="42"/>
  <c r="Q117" i="42"/>
  <c r="Q118" i="42"/>
  <c r="Q119" i="42"/>
  <c r="Q120" i="42"/>
  <c r="Q121" i="42"/>
  <c r="Q122" i="42"/>
  <c r="Q123" i="42"/>
  <c r="Q124" i="42"/>
  <c r="Q125" i="42"/>
  <c r="Q126" i="42"/>
  <c r="Q127" i="42"/>
  <c r="Q128" i="42"/>
  <c r="Q129" i="42"/>
  <c r="Q130" i="42"/>
  <c r="Q131" i="42"/>
  <c r="Q132" i="42"/>
  <c r="Q133" i="42"/>
  <c r="Q134" i="42"/>
  <c r="Q135" i="42"/>
  <c r="Q136" i="42"/>
  <c r="Q137" i="42"/>
  <c r="Q138" i="42"/>
  <c r="Q139" i="42"/>
  <c r="Q140" i="42"/>
  <c r="Q141" i="42"/>
  <c r="Q142" i="42"/>
  <c r="Q143" i="42"/>
  <c r="Q144" i="42"/>
  <c r="Q145" i="42"/>
  <c r="Q146" i="42"/>
  <c r="Q147" i="42"/>
  <c r="Q148" i="42"/>
  <c r="Q149" i="42"/>
  <c r="Q150" i="42"/>
  <c r="Q151" i="42"/>
  <c r="Q152" i="42"/>
  <c r="Q153" i="42"/>
  <c r="Q154" i="42"/>
  <c r="Q155" i="42"/>
  <c r="Q156" i="42"/>
  <c r="Q157" i="42"/>
  <c r="Q158" i="42"/>
  <c r="Q159" i="42"/>
  <c r="Q160" i="42"/>
  <c r="Q161" i="42"/>
  <c r="Q162" i="42"/>
  <c r="Q163" i="42"/>
  <c r="Q164" i="42"/>
  <c r="Q165" i="42"/>
  <c r="Q166" i="42"/>
  <c r="Q167" i="42"/>
  <c r="Q168" i="42"/>
  <c r="Q169" i="42"/>
  <c r="Q170" i="42"/>
  <c r="Q171" i="42"/>
  <c r="Q177" i="42"/>
  <c r="Q178" i="42"/>
  <c r="Q179" i="42"/>
  <c r="Q180" i="42"/>
  <c r="Q181" i="42"/>
  <c r="Q182" i="42"/>
  <c r="Q183" i="42"/>
  <c r="Q184" i="42"/>
  <c r="Q185" i="42"/>
  <c r="Q186" i="42"/>
  <c r="Q187" i="42"/>
  <c r="Q188" i="42"/>
  <c r="Q189" i="42"/>
  <c r="Q190" i="42"/>
  <c r="Q56" i="42"/>
  <c r="K6" i="53" l="1"/>
  <c r="K7" i="53"/>
  <c r="K8" i="53"/>
  <c r="K9" i="53"/>
  <c r="K10" i="53"/>
  <c r="K11" i="53"/>
  <c r="K12" i="53"/>
  <c r="K13" i="53"/>
  <c r="K14" i="53"/>
  <c r="K15" i="53"/>
  <c r="K16" i="53"/>
  <c r="K17" i="53"/>
  <c r="K18" i="53"/>
  <c r="K19" i="53"/>
  <c r="K20" i="53"/>
  <c r="K21" i="53"/>
  <c r="K22" i="53"/>
  <c r="K23" i="53"/>
  <c r="K24" i="53"/>
  <c r="K25" i="53"/>
  <c r="K26" i="53"/>
  <c r="K27" i="53"/>
  <c r="K28" i="53"/>
  <c r="K29" i="53"/>
  <c r="K30" i="53"/>
  <c r="K31" i="53"/>
  <c r="K32" i="53"/>
  <c r="K33" i="53"/>
  <c r="K34" i="53"/>
  <c r="K35" i="53"/>
  <c r="K36" i="53"/>
  <c r="K37" i="53"/>
  <c r="K38" i="53"/>
  <c r="K39" i="53"/>
  <c r="K40" i="53"/>
  <c r="K41" i="53"/>
  <c r="K42" i="53"/>
  <c r="K43" i="53"/>
  <c r="K44" i="53"/>
  <c r="K45" i="53"/>
  <c r="K46" i="53"/>
  <c r="K47" i="53"/>
  <c r="K48" i="53"/>
  <c r="K49" i="53"/>
  <c r="K50" i="53"/>
  <c r="K51" i="53"/>
  <c r="K52" i="53"/>
  <c r="K53" i="53"/>
  <c r="K54" i="53"/>
  <c r="K55" i="53"/>
  <c r="K56" i="53"/>
  <c r="K57" i="53"/>
  <c r="K58" i="53"/>
  <c r="K59" i="53"/>
  <c r="K60" i="53"/>
  <c r="K61" i="53"/>
  <c r="K62" i="53"/>
  <c r="K63" i="53"/>
  <c r="K64" i="53"/>
  <c r="K65" i="53"/>
  <c r="K66" i="53"/>
  <c r="K67" i="53"/>
  <c r="K68" i="53"/>
  <c r="K69" i="53"/>
  <c r="K70" i="53"/>
  <c r="K71" i="53"/>
  <c r="K72" i="53"/>
  <c r="K73" i="53"/>
  <c r="K74" i="53"/>
  <c r="K75" i="53"/>
  <c r="K76" i="53"/>
  <c r="K77" i="53"/>
  <c r="K78" i="53"/>
  <c r="K79" i="53"/>
  <c r="K80" i="53"/>
  <c r="K81" i="53"/>
  <c r="K82" i="53"/>
  <c r="K83" i="53"/>
  <c r="K84" i="53"/>
  <c r="K85" i="53"/>
  <c r="K86" i="53"/>
  <c r="K87" i="53"/>
  <c r="K88" i="53"/>
  <c r="K89" i="53"/>
  <c r="K90" i="53"/>
  <c r="K91" i="53"/>
  <c r="K92" i="53"/>
  <c r="K93" i="53"/>
  <c r="K94" i="53"/>
  <c r="K95" i="53"/>
  <c r="K96" i="53"/>
  <c r="K97" i="53"/>
  <c r="K98" i="53"/>
  <c r="K99" i="53"/>
  <c r="K100" i="53"/>
  <c r="K101" i="53"/>
  <c r="K102" i="53"/>
  <c r="K103" i="53"/>
  <c r="K104" i="53"/>
  <c r="K105" i="53"/>
  <c r="K106" i="53"/>
  <c r="K107" i="53"/>
  <c r="K108" i="53"/>
  <c r="K109" i="53"/>
  <c r="K110" i="53"/>
  <c r="K111" i="53"/>
  <c r="K112" i="53"/>
  <c r="K113" i="53"/>
  <c r="K114" i="53"/>
  <c r="K115" i="53"/>
  <c r="J6" i="53"/>
  <c r="J7" i="53"/>
  <c r="J8" i="53"/>
  <c r="J9" i="53"/>
  <c r="J10" i="53"/>
  <c r="J11" i="53"/>
  <c r="J12" i="53"/>
  <c r="J13" i="53"/>
  <c r="J14" i="53"/>
  <c r="J15" i="53"/>
  <c r="J16" i="53"/>
  <c r="J17" i="53"/>
  <c r="J18" i="53"/>
  <c r="J19" i="53"/>
  <c r="J20" i="53"/>
  <c r="J21" i="53"/>
  <c r="J22" i="53"/>
  <c r="J23" i="53"/>
  <c r="J24" i="53"/>
  <c r="J25" i="53"/>
  <c r="J26" i="53"/>
  <c r="J27" i="53"/>
  <c r="J28" i="53"/>
  <c r="J29" i="53"/>
  <c r="J30" i="53"/>
  <c r="J31" i="53"/>
  <c r="J32" i="53"/>
  <c r="J33" i="53"/>
  <c r="J34" i="53"/>
  <c r="J35" i="53"/>
  <c r="J36" i="53"/>
  <c r="J37" i="53"/>
  <c r="J38" i="53"/>
  <c r="J39" i="53"/>
  <c r="J40" i="53"/>
  <c r="J41" i="53"/>
  <c r="J42" i="53"/>
  <c r="J43" i="53"/>
  <c r="J44" i="53"/>
  <c r="J45" i="53"/>
  <c r="J46" i="53"/>
  <c r="J47" i="53"/>
  <c r="J48" i="53"/>
  <c r="J49" i="53"/>
  <c r="J50" i="53"/>
  <c r="J51" i="53"/>
  <c r="J52" i="53"/>
  <c r="J53" i="53"/>
  <c r="J54" i="53"/>
  <c r="J55" i="53"/>
  <c r="J56" i="53"/>
  <c r="J57" i="53"/>
  <c r="J58" i="53"/>
  <c r="J59" i="53"/>
  <c r="J60" i="53"/>
  <c r="J61" i="53"/>
  <c r="J62" i="53"/>
  <c r="J63" i="53"/>
  <c r="J64" i="53"/>
  <c r="J65" i="53"/>
  <c r="J66" i="53"/>
  <c r="J67" i="53"/>
  <c r="J68" i="53"/>
  <c r="J69" i="53"/>
  <c r="J70" i="53"/>
  <c r="J71" i="53"/>
  <c r="J72" i="53"/>
  <c r="J73" i="53"/>
  <c r="J74" i="53"/>
  <c r="J75" i="53"/>
  <c r="J76" i="53"/>
  <c r="J77" i="53"/>
  <c r="J78" i="53"/>
  <c r="J79" i="53"/>
  <c r="J80" i="53"/>
  <c r="J81" i="53"/>
  <c r="J82" i="53"/>
  <c r="J83" i="53"/>
  <c r="J84" i="53"/>
  <c r="J85" i="53"/>
  <c r="J86" i="53"/>
  <c r="J87" i="53"/>
  <c r="J88" i="53"/>
  <c r="J89" i="53"/>
  <c r="J90" i="53"/>
  <c r="J91" i="53"/>
  <c r="J92" i="53"/>
  <c r="J93" i="53"/>
  <c r="J94" i="53"/>
  <c r="J95" i="53"/>
  <c r="J96" i="53"/>
  <c r="J97" i="53"/>
  <c r="J98" i="53"/>
  <c r="J99" i="53"/>
  <c r="J100" i="53"/>
  <c r="J101" i="53"/>
  <c r="J102" i="53"/>
  <c r="J103" i="53"/>
  <c r="J104" i="53"/>
  <c r="J105" i="53"/>
  <c r="J106" i="53"/>
  <c r="J107" i="53"/>
  <c r="J108" i="53"/>
  <c r="J109" i="53"/>
  <c r="J110" i="53"/>
  <c r="J111" i="53"/>
  <c r="J112" i="53"/>
  <c r="J113" i="53"/>
  <c r="J114" i="53"/>
  <c r="J115" i="53"/>
  <c r="I6" i="53"/>
  <c r="I7" i="53"/>
  <c r="I8" i="53"/>
  <c r="I9" i="53"/>
  <c r="I10" i="53"/>
  <c r="I11" i="53"/>
  <c r="I12" i="53"/>
  <c r="I13" i="53"/>
  <c r="I14" i="53"/>
  <c r="I15" i="53"/>
  <c r="I16" i="53"/>
  <c r="I17" i="53"/>
  <c r="I18" i="53"/>
  <c r="I19" i="53"/>
  <c r="I20" i="53"/>
  <c r="I21" i="53"/>
  <c r="I22" i="53"/>
  <c r="I23" i="53"/>
  <c r="I24" i="53"/>
  <c r="I25" i="53"/>
  <c r="I26" i="53"/>
  <c r="I27" i="53"/>
  <c r="I28" i="53"/>
  <c r="I29" i="53"/>
  <c r="I30" i="53"/>
  <c r="I31" i="53"/>
  <c r="I32" i="53"/>
  <c r="I33" i="53"/>
  <c r="I34" i="53"/>
  <c r="I35" i="53"/>
  <c r="I36" i="53"/>
  <c r="I37" i="53"/>
  <c r="I38" i="53"/>
  <c r="I39" i="53"/>
  <c r="I40" i="53"/>
  <c r="I41" i="53"/>
  <c r="I42" i="53"/>
  <c r="I43" i="53"/>
  <c r="I44" i="53"/>
  <c r="I45" i="53"/>
  <c r="I46" i="53"/>
  <c r="I47" i="53"/>
  <c r="I48" i="53"/>
  <c r="I49" i="53"/>
  <c r="I50" i="53"/>
  <c r="I51" i="53"/>
  <c r="I52" i="53"/>
  <c r="I53" i="53"/>
  <c r="I54" i="53"/>
  <c r="I55" i="53"/>
  <c r="I56" i="53"/>
  <c r="I57" i="53"/>
  <c r="I58" i="53"/>
  <c r="I59" i="53"/>
  <c r="I60" i="53"/>
  <c r="I61" i="53"/>
  <c r="I62" i="53"/>
  <c r="I63" i="53"/>
  <c r="I64" i="53"/>
  <c r="I65" i="53"/>
  <c r="I66" i="53"/>
  <c r="I67" i="53"/>
  <c r="I68" i="53"/>
  <c r="I69" i="53"/>
  <c r="I70" i="53"/>
  <c r="I71" i="53"/>
  <c r="I72" i="53"/>
  <c r="I73" i="53"/>
  <c r="I74" i="53"/>
  <c r="I75" i="53"/>
  <c r="I76" i="53"/>
  <c r="I77" i="53"/>
  <c r="I78" i="53"/>
  <c r="I79" i="53"/>
  <c r="I80" i="53"/>
  <c r="I81" i="53"/>
  <c r="I82" i="53"/>
  <c r="I83" i="53"/>
  <c r="I84" i="53"/>
  <c r="I85" i="53"/>
  <c r="I86" i="53"/>
  <c r="I87" i="53"/>
  <c r="I88" i="53"/>
  <c r="I89" i="53"/>
  <c r="I90" i="53"/>
  <c r="I91" i="53"/>
  <c r="I92" i="53"/>
  <c r="I93" i="53"/>
  <c r="I94" i="53"/>
  <c r="I95" i="53"/>
  <c r="I96" i="53"/>
  <c r="I97" i="53"/>
  <c r="I98" i="53"/>
  <c r="I99" i="53"/>
  <c r="I100" i="53"/>
  <c r="I101" i="53"/>
  <c r="I102" i="53"/>
  <c r="I103" i="53"/>
  <c r="I104" i="53"/>
  <c r="I105" i="53"/>
  <c r="I106" i="53"/>
  <c r="I107" i="53"/>
  <c r="I108" i="53"/>
  <c r="I109" i="53"/>
  <c r="I110" i="53"/>
  <c r="I111" i="53"/>
  <c r="I112" i="53"/>
  <c r="I113" i="53"/>
  <c r="I114" i="53"/>
  <c r="I115" i="53"/>
  <c r="H6" i="53"/>
  <c r="H7" i="53"/>
  <c r="H8" i="53"/>
  <c r="H9" i="53"/>
  <c r="H10" i="53"/>
  <c r="H11" i="53"/>
  <c r="H12" i="53"/>
  <c r="H13" i="53"/>
  <c r="H14" i="53"/>
  <c r="H15" i="53"/>
  <c r="H16" i="53"/>
  <c r="H17" i="53"/>
  <c r="H18" i="53"/>
  <c r="H19" i="53"/>
  <c r="H20" i="53"/>
  <c r="H21" i="53"/>
  <c r="H22" i="53"/>
  <c r="H23" i="53"/>
  <c r="H24" i="53"/>
  <c r="H25" i="53"/>
  <c r="H26" i="53"/>
  <c r="H27" i="53"/>
  <c r="H28" i="53"/>
  <c r="H29" i="53"/>
  <c r="H30" i="53"/>
  <c r="H31" i="53"/>
  <c r="H32" i="53"/>
  <c r="H33" i="53"/>
  <c r="H34" i="53"/>
  <c r="H35" i="53"/>
  <c r="H36" i="53"/>
  <c r="H37" i="53"/>
  <c r="H38" i="53"/>
  <c r="H39" i="53"/>
  <c r="H40" i="53"/>
  <c r="H41" i="53"/>
  <c r="H42" i="53"/>
  <c r="H43" i="53"/>
  <c r="H44" i="53"/>
  <c r="H45" i="53"/>
  <c r="H46" i="53"/>
  <c r="H47" i="53"/>
  <c r="H48" i="53"/>
  <c r="H49" i="53"/>
  <c r="H50" i="53"/>
  <c r="H51" i="53"/>
  <c r="H52" i="53"/>
  <c r="H53" i="53"/>
  <c r="H54" i="53"/>
  <c r="H55" i="53"/>
  <c r="H56" i="53"/>
  <c r="H57" i="53"/>
  <c r="H58" i="53"/>
  <c r="H59" i="53"/>
  <c r="H60" i="53"/>
  <c r="H61" i="53"/>
  <c r="H62" i="53"/>
  <c r="H63" i="53"/>
  <c r="H64" i="53"/>
  <c r="H65" i="53"/>
  <c r="H66" i="53"/>
  <c r="H67" i="53"/>
  <c r="H68" i="53"/>
  <c r="H69" i="53"/>
  <c r="H70" i="53"/>
  <c r="H71" i="53"/>
  <c r="H72" i="53"/>
  <c r="H73" i="53"/>
  <c r="H74" i="53"/>
  <c r="H75" i="53"/>
  <c r="H76" i="53"/>
  <c r="H77" i="53"/>
  <c r="H78" i="53"/>
  <c r="H79" i="53"/>
  <c r="H80" i="53"/>
  <c r="H81" i="53"/>
  <c r="H82" i="53"/>
  <c r="H83" i="53"/>
  <c r="H84" i="53"/>
  <c r="H85" i="53"/>
  <c r="H86" i="53"/>
  <c r="H87" i="53"/>
  <c r="H88" i="53"/>
  <c r="H89" i="53"/>
  <c r="H90" i="53"/>
  <c r="H91" i="53"/>
  <c r="H92" i="53"/>
  <c r="H93" i="53"/>
  <c r="H94" i="53"/>
  <c r="H95" i="53"/>
  <c r="H96" i="53"/>
  <c r="H97" i="53"/>
  <c r="H98" i="53"/>
  <c r="H99" i="53"/>
  <c r="H100" i="53"/>
  <c r="H101" i="53"/>
  <c r="H102" i="53"/>
  <c r="H103" i="53"/>
  <c r="H104" i="53"/>
  <c r="H105" i="53"/>
  <c r="H106" i="53"/>
  <c r="H107" i="53"/>
  <c r="H108" i="53"/>
  <c r="H109" i="53"/>
  <c r="H110" i="53"/>
  <c r="H111" i="53"/>
  <c r="H112" i="53"/>
  <c r="H113" i="53"/>
  <c r="H114" i="53"/>
  <c r="H115" i="53"/>
  <c r="H5" i="53"/>
  <c r="I5" i="53" s="1"/>
  <c r="J5" i="53" s="1"/>
  <c r="K5" i="53" s="1"/>
  <c r="H4" i="53"/>
  <c r="I4" i="53" s="1"/>
  <c r="J4" i="53" s="1"/>
  <c r="K4" i="53" s="1"/>
  <c r="M6" i="38"/>
  <c r="M7" i="38"/>
  <c r="M8" i="38"/>
  <c r="M9" i="38"/>
  <c r="M10" i="38"/>
  <c r="M11" i="38"/>
  <c r="M12" i="38"/>
  <c r="M13" i="38"/>
  <c r="M14" i="38"/>
  <c r="M15" i="38"/>
  <c r="M16" i="38"/>
  <c r="M17" i="38"/>
  <c r="M18" i="38"/>
  <c r="M19" i="38"/>
  <c r="M20" i="38"/>
  <c r="M21" i="38"/>
  <c r="M22" i="38"/>
  <c r="M23" i="38"/>
  <c r="M24" i="38"/>
  <c r="M25" i="38"/>
  <c r="M26" i="38"/>
  <c r="M27" i="38"/>
  <c r="M28" i="38"/>
  <c r="M29" i="38"/>
  <c r="M30" i="38"/>
  <c r="M31" i="38"/>
  <c r="M32" i="38"/>
  <c r="M33" i="38"/>
  <c r="M34" i="38"/>
  <c r="M35" i="38"/>
  <c r="M36" i="38"/>
  <c r="M37" i="38"/>
  <c r="M38" i="38"/>
  <c r="M39" i="38"/>
  <c r="M40" i="38"/>
  <c r="M41" i="38"/>
  <c r="M42" i="38"/>
  <c r="M43" i="38"/>
  <c r="M44" i="38"/>
  <c r="M45" i="38"/>
  <c r="M46" i="38"/>
  <c r="M47" i="38"/>
  <c r="M48" i="38"/>
  <c r="M49" i="38"/>
  <c r="M50" i="38"/>
  <c r="M51" i="38"/>
  <c r="M52" i="38"/>
  <c r="M53" i="38"/>
  <c r="M54" i="38"/>
  <c r="M55" i="38"/>
  <c r="M56" i="38"/>
  <c r="M57" i="38"/>
  <c r="M58" i="38"/>
  <c r="M59" i="38"/>
  <c r="M60" i="38"/>
  <c r="M61" i="38"/>
  <c r="M62" i="38"/>
  <c r="M63" i="38"/>
  <c r="M64" i="38"/>
  <c r="M65" i="38"/>
  <c r="M66" i="38"/>
  <c r="M67" i="38"/>
  <c r="M68" i="38"/>
  <c r="M69" i="38"/>
  <c r="M70" i="38"/>
  <c r="M71" i="38"/>
  <c r="M72" i="38"/>
  <c r="M73" i="38"/>
  <c r="M74" i="38"/>
  <c r="M75" i="38"/>
  <c r="M76" i="38"/>
  <c r="M77" i="38"/>
  <c r="M78" i="38"/>
  <c r="M79" i="38"/>
  <c r="M80" i="38"/>
  <c r="M81" i="38"/>
  <c r="M82" i="38"/>
  <c r="M83" i="38"/>
  <c r="M84" i="38"/>
  <c r="M85" i="38"/>
  <c r="M86" i="38"/>
  <c r="M87" i="38"/>
  <c r="M88" i="38"/>
  <c r="M89" i="38"/>
  <c r="M90" i="38"/>
  <c r="M91" i="38"/>
  <c r="M92" i="38"/>
  <c r="M93" i="38"/>
  <c r="M94" i="38"/>
  <c r="M95" i="38"/>
  <c r="M96" i="38"/>
  <c r="M97" i="38"/>
  <c r="M98" i="38"/>
  <c r="M99" i="38"/>
  <c r="M100" i="38"/>
  <c r="M101" i="38"/>
  <c r="M102" i="38"/>
  <c r="M103" i="38"/>
  <c r="M104" i="38"/>
  <c r="M105" i="38"/>
  <c r="M106" i="38"/>
  <c r="M107" i="38"/>
  <c r="M108" i="38"/>
  <c r="M109" i="38"/>
  <c r="M110" i="38"/>
  <c r="M111" i="38"/>
  <c r="M112" i="38"/>
  <c r="M113" i="38"/>
  <c r="M114" i="38"/>
  <c r="M115" i="38"/>
  <c r="M116" i="38"/>
  <c r="M117" i="38"/>
  <c r="M118" i="38"/>
  <c r="M119" i="38"/>
  <c r="M120" i="38"/>
  <c r="M121" i="38"/>
  <c r="M122" i="38"/>
  <c r="M123" i="38"/>
  <c r="M124" i="38"/>
  <c r="M125" i="38"/>
  <c r="M126" i="38"/>
  <c r="M127" i="38"/>
  <c r="M128" i="38"/>
  <c r="M129" i="38"/>
  <c r="M130" i="38"/>
  <c r="M131" i="38"/>
  <c r="M132" i="38"/>
  <c r="M133" i="38"/>
  <c r="M134" i="38"/>
  <c r="M135" i="38"/>
  <c r="M136" i="38"/>
  <c r="M137" i="38"/>
  <c r="M138" i="38"/>
  <c r="M139" i="38"/>
  <c r="M140" i="38"/>
  <c r="M141" i="38"/>
  <c r="M142" i="38"/>
  <c r="M143" i="38"/>
  <c r="M144" i="38"/>
  <c r="M145" i="38"/>
  <c r="M146" i="38"/>
  <c r="M147" i="38"/>
  <c r="M148" i="38"/>
  <c r="M149" i="38"/>
  <c r="M150" i="38"/>
  <c r="M151" i="38"/>
  <c r="M152" i="38"/>
  <c r="M153" i="38"/>
  <c r="M154" i="38"/>
  <c r="M155" i="38"/>
  <c r="M156" i="38"/>
  <c r="M157" i="38"/>
  <c r="M158" i="38"/>
  <c r="M159" i="38"/>
  <c r="M160" i="38"/>
  <c r="M161" i="38"/>
  <c r="M162" i="38"/>
  <c r="M163" i="38"/>
  <c r="M164" i="38"/>
  <c r="M165" i="38"/>
  <c r="M166" i="38"/>
  <c r="M167" i="38"/>
  <c r="M168" i="38"/>
  <c r="M169" i="38"/>
  <c r="M170" i="38"/>
  <c r="M171" i="38"/>
  <c r="M172" i="38"/>
  <c r="M173" i="38"/>
  <c r="M174" i="38"/>
  <c r="M175" i="38"/>
  <c r="M176" i="38"/>
  <c r="M177" i="38"/>
  <c r="M178" i="38"/>
  <c r="M179" i="38"/>
  <c r="M180" i="38"/>
  <c r="M181" i="38"/>
  <c r="M182" i="38"/>
  <c r="M183" i="38"/>
  <c r="M184" i="38"/>
  <c r="M185" i="38"/>
  <c r="M186" i="38"/>
  <c r="M187" i="38"/>
  <c r="M188" i="38"/>
  <c r="M189" i="38"/>
  <c r="M190" i="38"/>
  <c r="M191" i="38"/>
  <c r="M192" i="38"/>
  <c r="M193" i="38"/>
  <c r="M194" i="38"/>
  <c r="M195" i="38"/>
  <c r="M196" i="38"/>
  <c r="M197" i="38"/>
  <c r="M198" i="38"/>
  <c r="M199" i="38"/>
  <c r="M200" i="38"/>
  <c r="M201" i="38"/>
  <c r="M202" i="38"/>
  <c r="M203" i="38"/>
  <c r="M204" i="38"/>
  <c r="M205" i="38"/>
  <c r="M206" i="38"/>
  <c r="M207" i="38"/>
  <c r="M208" i="38"/>
  <c r="M209" i="38"/>
  <c r="M210" i="38"/>
  <c r="M211" i="38"/>
  <c r="M212" i="38"/>
  <c r="M213" i="38"/>
  <c r="M214" i="38"/>
  <c r="M215" i="38"/>
  <c r="M216" i="38"/>
  <c r="M217" i="38"/>
  <c r="M218" i="38"/>
  <c r="M219" i="38"/>
  <c r="M220" i="38"/>
  <c r="M221" i="38"/>
  <c r="M222" i="38"/>
  <c r="M223" i="38"/>
  <c r="M224" i="38"/>
  <c r="M225" i="38"/>
  <c r="M226" i="38"/>
  <c r="M227" i="38"/>
  <c r="M228" i="38"/>
  <c r="M229" i="38"/>
  <c r="M230" i="38"/>
  <c r="M231" i="38"/>
  <c r="M232" i="38"/>
  <c r="M233" i="38"/>
  <c r="M234" i="38"/>
  <c r="M235" i="38"/>
  <c r="M236" i="38"/>
  <c r="M237" i="38"/>
  <c r="M238" i="38"/>
  <c r="M239" i="38"/>
  <c r="M240" i="38"/>
  <c r="M241" i="38"/>
  <c r="M242" i="38"/>
  <c r="M243" i="38"/>
  <c r="M244" i="38"/>
  <c r="M245" i="38"/>
  <c r="M246" i="38"/>
  <c r="M247" i="38"/>
  <c r="M248" i="38"/>
  <c r="M249" i="38"/>
  <c r="M250" i="38"/>
  <c r="M251" i="38"/>
  <c r="M252" i="38"/>
  <c r="M253" i="38"/>
  <c r="M254" i="38"/>
  <c r="M255" i="38"/>
  <c r="M256" i="38"/>
  <c r="M257" i="38"/>
  <c r="M258" i="38"/>
  <c r="M259" i="38"/>
  <c r="M260" i="38"/>
  <c r="M261" i="38"/>
  <c r="M262" i="38"/>
  <c r="M263" i="38"/>
  <c r="M264" i="38"/>
  <c r="M265" i="38"/>
  <c r="M266" i="38"/>
  <c r="M267" i="38"/>
  <c r="M268" i="38"/>
  <c r="M269" i="38"/>
  <c r="M270" i="38"/>
  <c r="M271" i="38"/>
  <c r="M272" i="38"/>
  <c r="M273" i="38"/>
  <c r="M274" i="38"/>
  <c r="M275" i="38"/>
  <c r="M276" i="38"/>
  <c r="M277" i="38"/>
  <c r="M278" i="38"/>
  <c r="M279" i="38"/>
  <c r="M280" i="38"/>
  <c r="M281" i="38"/>
  <c r="M282" i="38"/>
  <c r="M283" i="38"/>
  <c r="M284" i="38"/>
  <c r="M285" i="38"/>
  <c r="M286" i="38"/>
  <c r="M287" i="38"/>
  <c r="M288" i="38"/>
  <c r="M289" i="38"/>
  <c r="M290" i="38"/>
  <c r="M291" i="38"/>
  <c r="M292" i="38"/>
  <c r="M293" i="38"/>
  <c r="M294" i="38"/>
  <c r="M295" i="38"/>
  <c r="M296" i="38"/>
  <c r="M297" i="38"/>
  <c r="M298" i="38"/>
  <c r="M299" i="38"/>
  <c r="M300" i="38"/>
  <c r="M301" i="38"/>
  <c r="M302" i="38"/>
  <c r="M303" i="38"/>
  <c r="M304" i="38"/>
  <c r="M305" i="38"/>
  <c r="M306" i="38"/>
  <c r="M307" i="38"/>
  <c r="M308" i="38"/>
  <c r="M309" i="38"/>
  <c r="M310" i="38"/>
  <c r="M311" i="38"/>
  <c r="M312" i="38"/>
  <c r="M313" i="38"/>
  <c r="M314" i="38"/>
  <c r="M315" i="38"/>
  <c r="M316" i="38"/>
  <c r="M317" i="38"/>
  <c r="M318" i="38"/>
  <c r="M319" i="38"/>
  <c r="M320" i="38"/>
  <c r="M321" i="38"/>
  <c r="M322" i="38"/>
  <c r="M323" i="38"/>
  <c r="M324" i="38"/>
  <c r="M325" i="38"/>
  <c r="M326" i="38"/>
  <c r="M327" i="38"/>
  <c r="M328" i="38"/>
  <c r="M329" i="38"/>
  <c r="M330" i="38"/>
  <c r="M331" i="38"/>
  <c r="M332" i="38"/>
  <c r="M333" i="38"/>
  <c r="M334" i="38"/>
  <c r="M335" i="38"/>
  <c r="M336" i="38"/>
  <c r="M337" i="38"/>
  <c r="M338" i="38"/>
  <c r="M339" i="38"/>
  <c r="M340" i="38"/>
  <c r="M341" i="38"/>
  <c r="M342" i="38"/>
  <c r="M343" i="38"/>
  <c r="M344" i="38"/>
  <c r="M345" i="38"/>
  <c r="M346" i="38"/>
  <c r="M347" i="38"/>
  <c r="M348" i="38"/>
  <c r="M349" i="38"/>
  <c r="M350" i="38"/>
  <c r="M351" i="38"/>
  <c r="M352" i="38"/>
  <c r="M353" i="38"/>
  <c r="M354" i="38"/>
  <c r="M355" i="38"/>
  <c r="M356" i="38"/>
  <c r="M357" i="38"/>
  <c r="M358" i="38"/>
  <c r="M359" i="38"/>
  <c r="M360" i="38"/>
  <c r="M361" i="38"/>
  <c r="M362" i="38"/>
  <c r="M363" i="38"/>
  <c r="M364" i="38"/>
  <c r="M365" i="38"/>
  <c r="M366" i="38"/>
  <c r="M367" i="38"/>
  <c r="M368" i="38"/>
  <c r="M369" i="38"/>
  <c r="M370" i="38"/>
  <c r="M371" i="38"/>
  <c r="M372" i="38"/>
  <c r="M373" i="38"/>
  <c r="M374" i="38"/>
  <c r="M375" i="38"/>
  <c r="M376" i="38"/>
  <c r="M377" i="38"/>
  <c r="M378" i="38"/>
  <c r="M379" i="38"/>
  <c r="M380" i="38"/>
  <c r="M381" i="38"/>
  <c r="M382" i="38"/>
  <c r="M383" i="38"/>
  <c r="M384" i="38"/>
  <c r="M385" i="38"/>
  <c r="M386" i="38"/>
  <c r="M387" i="38"/>
  <c r="M388" i="38"/>
  <c r="M389" i="38"/>
  <c r="M390" i="38"/>
  <c r="M391" i="38"/>
  <c r="M392" i="38"/>
  <c r="M393" i="38"/>
  <c r="M394" i="38"/>
  <c r="M395" i="38"/>
  <c r="M396" i="38"/>
  <c r="M397" i="38"/>
  <c r="L6" i="38"/>
  <c r="L7" i="38"/>
  <c r="L8" i="38"/>
  <c r="L9" i="38"/>
  <c r="L10" i="38"/>
  <c r="L11" i="38"/>
  <c r="L12" i="38"/>
  <c r="L13" i="38"/>
  <c r="L14" i="38"/>
  <c r="L15" i="38"/>
  <c r="L16" i="38"/>
  <c r="L17" i="38"/>
  <c r="L18" i="38"/>
  <c r="L19" i="38"/>
  <c r="L20" i="38"/>
  <c r="L21" i="38"/>
  <c r="L22" i="38"/>
  <c r="L23" i="38"/>
  <c r="L24" i="38"/>
  <c r="L25" i="38"/>
  <c r="L26" i="38"/>
  <c r="L27" i="38"/>
  <c r="L28" i="38"/>
  <c r="L29" i="38"/>
  <c r="L30" i="38"/>
  <c r="L31" i="38"/>
  <c r="L32" i="38"/>
  <c r="L33" i="38"/>
  <c r="L34" i="38"/>
  <c r="L35" i="38"/>
  <c r="L36" i="38"/>
  <c r="L37" i="38"/>
  <c r="L38" i="38"/>
  <c r="L39" i="38"/>
  <c r="L40" i="38"/>
  <c r="L41" i="38"/>
  <c r="L42" i="38"/>
  <c r="L43" i="38"/>
  <c r="L44" i="38"/>
  <c r="L45" i="38"/>
  <c r="L46" i="38"/>
  <c r="L47" i="38"/>
  <c r="L48" i="38"/>
  <c r="L49" i="38"/>
  <c r="L50" i="38"/>
  <c r="L51" i="38"/>
  <c r="L52" i="38"/>
  <c r="L53" i="38"/>
  <c r="L54" i="38"/>
  <c r="L55" i="38"/>
  <c r="L56" i="38"/>
  <c r="L57" i="38"/>
  <c r="L58" i="38"/>
  <c r="L59" i="38"/>
  <c r="L60" i="38"/>
  <c r="L61" i="38"/>
  <c r="L62" i="38"/>
  <c r="L63" i="38"/>
  <c r="L64" i="38"/>
  <c r="L65" i="38"/>
  <c r="L66" i="38"/>
  <c r="L67" i="38"/>
  <c r="L68" i="38"/>
  <c r="L69" i="38"/>
  <c r="L70" i="38"/>
  <c r="L71" i="38"/>
  <c r="L72" i="38"/>
  <c r="L73" i="38"/>
  <c r="L74" i="38"/>
  <c r="L75" i="38"/>
  <c r="L76" i="38"/>
  <c r="L77" i="38"/>
  <c r="L78" i="38"/>
  <c r="L79" i="38"/>
  <c r="L80" i="38"/>
  <c r="L81" i="38"/>
  <c r="L82" i="38"/>
  <c r="L83" i="38"/>
  <c r="L84" i="38"/>
  <c r="L85" i="38"/>
  <c r="L86" i="38"/>
  <c r="L87" i="38"/>
  <c r="L88" i="38"/>
  <c r="L89" i="38"/>
  <c r="L90" i="38"/>
  <c r="L91" i="38"/>
  <c r="L92" i="38"/>
  <c r="L93" i="38"/>
  <c r="L94" i="38"/>
  <c r="L95" i="38"/>
  <c r="L96" i="38"/>
  <c r="L97" i="38"/>
  <c r="L98" i="38"/>
  <c r="L99" i="38"/>
  <c r="L100" i="38"/>
  <c r="L101" i="38"/>
  <c r="L102" i="38"/>
  <c r="L103" i="38"/>
  <c r="L104" i="38"/>
  <c r="L105" i="38"/>
  <c r="L106" i="38"/>
  <c r="L107" i="38"/>
  <c r="L108" i="38"/>
  <c r="L109" i="38"/>
  <c r="L110" i="38"/>
  <c r="L111" i="38"/>
  <c r="L112" i="38"/>
  <c r="L113" i="38"/>
  <c r="L114" i="38"/>
  <c r="L115" i="38"/>
  <c r="L116" i="38"/>
  <c r="L117" i="38"/>
  <c r="L118" i="38"/>
  <c r="L119" i="38"/>
  <c r="L120" i="38"/>
  <c r="L121" i="38"/>
  <c r="L122" i="38"/>
  <c r="L123" i="38"/>
  <c r="L124" i="38"/>
  <c r="L125" i="38"/>
  <c r="L126" i="38"/>
  <c r="L127" i="38"/>
  <c r="L128" i="38"/>
  <c r="L129" i="38"/>
  <c r="L130" i="38"/>
  <c r="L131" i="38"/>
  <c r="L132" i="38"/>
  <c r="L133" i="38"/>
  <c r="L134" i="38"/>
  <c r="L135" i="38"/>
  <c r="L136" i="38"/>
  <c r="L137" i="38"/>
  <c r="L138" i="38"/>
  <c r="L139" i="38"/>
  <c r="L140" i="38"/>
  <c r="L141" i="38"/>
  <c r="L142" i="38"/>
  <c r="L143" i="38"/>
  <c r="L144" i="38"/>
  <c r="L145" i="38"/>
  <c r="L146" i="38"/>
  <c r="L147" i="38"/>
  <c r="L148" i="38"/>
  <c r="L149" i="38"/>
  <c r="L150" i="38"/>
  <c r="L151" i="38"/>
  <c r="L152" i="38"/>
  <c r="L153" i="38"/>
  <c r="L154" i="38"/>
  <c r="L155" i="38"/>
  <c r="L156" i="38"/>
  <c r="L157" i="38"/>
  <c r="L158" i="38"/>
  <c r="L159" i="38"/>
  <c r="L160" i="38"/>
  <c r="L161" i="38"/>
  <c r="L162" i="38"/>
  <c r="L163" i="38"/>
  <c r="L164" i="38"/>
  <c r="L165" i="38"/>
  <c r="L166" i="38"/>
  <c r="L167" i="38"/>
  <c r="L168" i="38"/>
  <c r="L169" i="38"/>
  <c r="L170" i="38"/>
  <c r="L171" i="38"/>
  <c r="L172" i="38"/>
  <c r="L173" i="38"/>
  <c r="L174" i="38"/>
  <c r="L175" i="38"/>
  <c r="L176" i="38"/>
  <c r="L177" i="38"/>
  <c r="L178" i="38"/>
  <c r="L179" i="38"/>
  <c r="L180" i="38"/>
  <c r="L181" i="38"/>
  <c r="L182" i="38"/>
  <c r="L183" i="38"/>
  <c r="L184" i="38"/>
  <c r="L185" i="38"/>
  <c r="L186" i="38"/>
  <c r="L187" i="38"/>
  <c r="L188" i="38"/>
  <c r="L189" i="38"/>
  <c r="L190" i="38"/>
  <c r="L191" i="38"/>
  <c r="L192" i="38"/>
  <c r="L193" i="38"/>
  <c r="L194" i="38"/>
  <c r="L195" i="38"/>
  <c r="L196" i="38"/>
  <c r="L197" i="38"/>
  <c r="L198" i="38"/>
  <c r="L199" i="38"/>
  <c r="L200" i="38"/>
  <c r="L201" i="38"/>
  <c r="L202" i="38"/>
  <c r="L203" i="38"/>
  <c r="L204" i="38"/>
  <c r="L205" i="38"/>
  <c r="L206" i="38"/>
  <c r="L207" i="38"/>
  <c r="L208" i="38"/>
  <c r="L209" i="38"/>
  <c r="L210" i="38"/>
  <c r="L211" i="38"/>
  <c r="L212" i="38"/>
  <c r="L213" i="38"/>
  <c r="L214" i="38"/>
  <c r="L215" i="38"/>
  <c r="L216" i="38"/>
  <c r="L217" i="38"/>
  <c r="L218" i="38"/>
  <c r="L219" i="38"/>
  <c r="L220" i="38"/>
  <c r="L221" i="38"/>
  <c r="L222" i="38"/>
  <c r="L223" i="38"/>
  <c r="L224" i="38"/>
  <c r="L225" i="38"/>
  <c r="L226" i="38"/>
  <c r="L227" i="38"/>
  <c r="L228" i="38"/>
  <c r="L229" i="38"/>
  <c r="L230" i="38"/>
  <c r="L231" i="38"/>
  <c r="L232" i="38"/>
  <c r="L233" i="38"/>
  <c r="L234" i="38"/>
  <c r="L235" i="38"/>
  <c r="L236" i="38"/>
  <c r="L237" i="38"/>
  <c r="L238" i="38"/>
  <c r="L239" i="38"/>
  <c r="L240" i="38"/>
  <c r="L241" i="38"/>
  <c r="L242" i="38"/>
  <c r="L243" i="38"/>
  <c r="L244" i="38"/>
  <c r="L245" i="38"/>
  <c r="L246" i="38"/>
  <c r="L247" i="38"/>
  <c r="L248" i="38"/>
  <c r="L249" i="38"/>
  <c r="L250" i="38"/>
  <c r="L251" i="38"/>
  <c r="L252" i="38"/>
  <c r="L253" i="38"/>
  <c r="L254" i="38"/>
  <c r="L255" i="38"/>
  <c r="L256" i="38"/>
  <c r="L257" i="38"/>
  <c r="L258" i="38"/>
  <c r="L259" i="38"/>
  <c r="L260" i="38"/>
  <c r="L261" i="38"/>
  <c r="L262" i="38"/>
  <c r="L263" i="38"/>
  <c r="L264" i="38"/>
  <c r="L265" i="38"/>
  <c r="L266" i="38"/>
  <c r="L267" i="38"/>
  <c r="L268" i="38"/>
  <c r="L269" i="38"/>
  <c r="L270" i="38"/>
  <c r="L271" i="38"/>
  <c r="L272" i="38"/>
  <c r="L273" i="38"/>
  <c r="L274" i="38"/>
  <c r="L275" i="38"/>
  <c r="L276" i="38"/>
  <c r="L277" i="38"/>
  <c r="L278" i="38"/>
  <c r="L279" i="38"/>
  <c r="L280" i="38"/>
  <c r="L281" i="38"/>
  <c r="L282" i="38"/>
  <c r="L283" i="38"/>
  <c r="L284" i="38"/>
  <c r="L285" i="38"/>
  <c r="L286" i="38"/>
  <c r="L287" i="38"/>
  <c r="L288" i="38"/>
  <c r="L289" i="38"/>
  <c r="L290" i="38"/>
  <c r="L291" i="38"/>
  <c r="L292" i="38"/>
  <c r="L293" i="38"/>
  <c r="L294" i="38"/>
  <c r="L295" i="38"/>
  <c r="L296" i="38"/>
  <c r="L297" i="38"/>
  <c r="L298" i="38"/>
  <c r="L299" i="38"/>
  <c r="L300" i="38"/>
  <c r="L301" i="38"/>
  <c r="L302" i="38"/>
  <c r="L303" i="38"/>
  <c r="L304" i="38"/>
  <c r="L305" i="38"/>
  <c r="L306" i="38"/>
  <c r="L307" i="38"/>
  <c r="L308" i="38"/>
  <c r="L309" i="38"/>
  <c r="L310" i="38"/>
  <c r="L311" i="38"/>
  <c r="L312" i="38"/>
  <c r="L313" i="38"/>
  <c r="L314" i="38"/>
  <c r="L315" i="38"/>
  <c r="L316" i="38"/>
  <c r="L317" i="38"/>
  <c r="L318" i="38"/>
  <c r="L319" i="38"/>
  <c r="L320" i="38"/>
  <c r="L321" i="38"/>
  <c r="L322" i="38"/>
  <c r="L323" i="38"/>
  <c r="L324" i="38"/>
  <c r="L325" i="38"/>
  <c r="L326" i="38"/>
  <c r="L327" i="38"/>
  <c r="L328" i="38"/>
  <c r="L329" i="38"/>
  <c r="L330" i="38"/>
  <c r="L331" i="38"/>
  <c r="L332" i="38"/>
  <c r="L333" i="38"/>
  <c r="L334" i="38"/>
  <c r="L335" i="38"/>
  <c r="L336" i="38"/>
  <c r="L337" i="38"/>
  <c r="L338" i="38"/>
  <c r="L339" i="38"/>
  <c r="L340" i="38"/>
  <c r="L341" i="38"/>
  <c r="L342" i="38"/>
  <c r="L343" i="38"/>
  <c r="L344" i="38"/>
  <c r="L345" i="38"/>
  <c r="L346" i="38"/>
  <c r="L347" i="38"/>
  <c r="L348" i="38"/>
  <c r="L349" i="38"/>
  <c r="L350" i="38"/>
  <c r="L351" i="38"/>
  <c r="L352" i="38"/>
  <c r="L353" i="38"/>
  <c r="L354" i="38"/>
  <c r="L355" i="38"/>
  <c r="L356" i="38"/>
  <c r="L357" i="38"/>
  <c r="L358" i="38"/>
  <c r="L359" i="38"/>
  <c r="L360" i="38"/>
  <c r="L361" i="38"/>
  <c r="L362" i="38"/>
  <c r="L363" i="38"/>
  <c r="L364" i="38"/>
  <c r="L365" i="38"/>
  <c r="L366" i="38"/>
  <c r="L367" i="38"/>
  <c r="L368" i="38"/>
  <c r="L369" i="38"/>
  <c r="L370" i="38"/>
  <c r="L371" i="38"/>
  <c r="L372" i="38"/>
  <c r="L373" i="38"/>
  <c r="L374" i="38"/>
  <c r="L375" i="38"/>
  <c r="L376" i="38"/>
  <c r="L377" i="38"/>
  <c r="L378" i="38"/>
  <c r="L379" i="38"/>
  <c r="L380" i="38"/>
  <c r="L381" i="38"/>
  <c r="L382" i="38"/>
  <c r="L383" i="38"/>
  <c r="L384" i="38"/>
  <c r="L385" i="38"/>
  <c r="L386" i="38"/>
  <c r="L387" i="38"/>
  <c r="L388" i="38"/>
  <c r="L389" i="38"/>
  <c r="L390" i="38"/>
  <c r="L391" i="38"/>
  <c r="L392" i="38"/>
  <c r="L393" i="38"/>
  <c r="L394" i="38"/>
  <c r="L395" i="38"/>
  <c r="L396" i="38"/>
  <c r="L397" i="38"/>
  <c r="K6" i="38"/>
  <c r="K7" i="38"/>
  <c r="K8" i="38"/>
  <c r="K9" i="38"/>
  <c r="K10" i="38"/>
  <c r="K11" i="38"/>
  <c r="K12" i="38"/>
  <c r="K13" i="38"/>
  <c r="K14" i="38"/>
  <c r="K15" i="38"/>
  <c r="K16" i="38"/>
  <c r="K17" i="38"/>
  <c r="K18" i="38"/>
  <c r="K19" i="38"/>
  <c r="K20" i="38"/>
  <c r="K21" i="38"/>
  <c r="K22" i="38"/>
  <c r="K23" i="38"/>
  <c r="K24" i="38"/>
  <c r="K25" i="38"/>
  <c r="K26" i="38"/>
  <c r="K27" i="38"/>
  <c r="K28" i="38"/>
  <c r="K29" i="38"/>
  <c r="K30" i="38"/>
  <c r="K31" i="38"/>
  <c r="K32" i="38"/>
  <c r="K33" i="38"/>
  <c r="K34" i="38"/>
  <c r="K35" i="38"/>
  <c r="K36" i="38"/>
  <c r="K37" i="38"/>
  <c r="K38" i="38"/>
  <c r="K39" i="38"/>
  <c r="K40" i="38"/>
  <c r="K41" i="38"/>
  <c r="K42" i="38"/>
  <c r="K43" i="38"/>
  <c r="K44" i="38"/>
  <c r="K45" i="38"/>
  <c r="K46" i="38"/>
  <c r="K47" i="38"/>
  <c r="K48" i="38"/>
  <c r="K49" i="38"/>
  <c r="K50" i="38"/>
  <c r="K51" i="38"/>
  <c r="K52" i="38"/>
  <c r="K53" i="38"/>
  <c r="K54" i="38"/>
  <c r="K55" i="38"/>
  <c r="K56" i="38"/>
  <c r="K57" i="38"/>
  <c r="K58" i="38"/>
  <c r="K59" i="38"/>
  <c r="K60" i="38"/>
  <c r="K61" i="38"/>
  <c r="K62" i="38"/>
  <c r="K63" i="38"/>
  <c r="K64" i="38"/>
  <c r="K65" i="38"/>
  <c r="K66" i="38"/>
  <c r="K67" i="38"/>
  <c r="K68" i="38"/>
  <c r="K69" i="38"/>
  <c r="K70" i="38"/>
  <c r="K71" i="38"/>
  <c r="K72" i="38"/>
  <c r="K73" i="38"/>
  <c r="K74" i="38"/>
  <c r="K75" i="38"/>
  <c r="K76" i="38"/>
  <c r="K77" i="38"/>
  <c r="K78" i="38"/>
  <c r="K79" i="38"/>
  <c r="K80" i="38"/>
  <c r="K81" i="38"/>
  <c r="K82" i="38"/>
  <c r="K83" i="38"/>
  <c r="K84" i="38"/>
  <c r="K85" i="38"/>
  <c r="K86" i="38"/>
  <c r="K87" i="38"/>
  <c r="K88" i="38"/>
  <c r="K89" i="38"/>
  <c r="K90" i="38"/>
  <c r="K91" i="38"/>
  <c r="K92" i="38"/>
  <c r="K93" i="38"/>
  <c r="K94" i="38"/>
  <c r="K95" i="38"/>
  <c r="K96" i="38"/>
  <c r="K97" i="38"/>
  <c r="K98" i="38"/>
  <c r="K99" i="38"/>
  <c r="K100" i="38"/>
  <c r="K101" i="38"/>
  <c r="K102" i="38"/>
  <c r="K103" i="38"/>
  <c r="K104" i="38"/>
  <c r="K105" i="38"/>
  <c r="K106" i="38"/>
  <c r="K107" i="38"/>
  <c r="K108" i="38"/>
  <c r="K109" i="38"/>
  <c r="K110" i="38"/>
  <c r="K111" i="38"/>
  <c r="K112" i="38"/>
  <c r="K113" i="38"/>
  <c r="K114" i="38"/>
  <c r="K115" i="38"/>
  <c r="K116" i="38"/>
  <c r="K117" i="38"/>
  <c r="K118" i="38"/>
  <c r="K119" i="38"/>
  <c r="K120" i="38"/>
  <c r="K121" i="38"/>
  <c r="K122" i="38"/>
  <c r="K123" i="38"/>
  <c r="K124" i="38"/>
  <c r="K125" i="38"/>
  <c r="K126" i="38"/>
  <c r="K127" i="38"/>
  <c r="K128" i="38"/>
  <c r="K129" i="38"/>
  <c r="K130" i="38"/>
  <c r="K131" i="38"/>
  <c r="K132" i="38"/>
  <c r="K133" i="38"/>
  <c r="K134" i="38"/>
  <c r="K135" i="38"/>
  <c r="K136" i="38"/>
  <c r="K137" i="38"/>
  <c r="K138" i="38"/>
  <c r="K139" i="38"/>
  <c r="K140" i="38"/>
  <c r="K141" i="38"/>
  <c r="K142" i="38"/>
  <c r="K143" i="38"/>
  <c r="K144" i="38"/>
  <c r="K145" i="38"/>
  <c r="K146" i="38"/>
  <c r="K147" i="38"/>
  <c r="K148" i="38"/>
  <c r="K149" i="38"/>
  <c r="K150" i="38"/>
  <c r="K151" i="38"/>
  <c r="K152" i="38"/>
  <c r="K153" i="38"/>
  <c r="K154" i="38"/>
  <c r="K155" i="38"/>
  <c r="K156" i="38"/>
  <c r="K157" i="38"/>
  <c r="K158" i="38"/>
  <c r="K159" i="38"/>
  <c r="K160" i="38"/>
  <c r="K161" i="38"/>
  <c r="K162" i="38"/>
  <c r="K163" i="38"/>
  <c r="K164" i="38"/>
  <c r="K165" i="38"/>
  <c r="K166" i="38"/>
  <c r="K167" i="38"/>
  <c r="K168" i="38"/>
  <c r="K169" i="38"/>
  <c r="K170" i="38"/>
  <c r="K171" i="38"/>
  <c r="K172" i="38"/>
  <c r="K173" i="38"/>
  <c r="K174" i="38"/>
  <c r="K175" i="38"/>
  <c r="K176" i="38"/>
  <c r="K177" i="38"/>
  <c r="K178" i="38"/>
  <c r="K179" i="38"/>
  <c r="K180" i="38"/>
  <c r="K181" i="38"/>
  <c r="K182" i="38"/>
  <c r="K183" i="38"/>
  <c r="K184" i="38"/>
  <c r="K185" i="38"/>
  <c r="K186" i="38"/>
  <c r="K187" i="38"/>
  <c r="K188" i="38"/>
  <c r="K189" i="38"/>
  <c r="K190" i="38"/>
  <c r="K191" i="38"/>
  <c r="K192" i="38"/>
  <c r="K193" i="38"/>
  <c r="K194" i="38"/>
  <c r="K195" i="38"/>
  <c r="K196" i="38"/>
  <c r="K197" i="38"/>
  <c r="K198" i="38"/>
  <c r="K199" i="38"/>
  <c r="K200" i="38"/>
  <c r="K201" i="38"/>
  <c r="K202" i="38"/>
  <c r="K203" i="38"/>
  <c r="K204" i="38"/>
  <c r="K205" i="38"/>
  <c r="K206" i="38"/>
  <c r="K207" i="38"/>
  <c r="K208" i="38"/>
  <c r="K209" i="38"/>
  <c r="K210" i="38"/>
  <c r="K211" i="38"/>
  <c r="K212" i="38"/>
  <c r="K213" i="38"/>
  <c r="K214" i="38"/>
  <c r="K215" i="38"/>
  <c r="K216" i="38"/>
  <c r="K217" i="38"/>
  <c r="K218" i="38"/>
  <c r="K219" i="38"/>
  <c r="K220" i="38"/>
  <c r="K221" i="38"/>
  <c r="K222" i="38"/>
  <c r="K223" i="38"/>
  <c r="K224" i="38"/>
  <c r="K225" i="38"/>
  <c r="K226" i="38"/>
  <c r="K227" i="38"/>
  <c r="K228" i="38"/>
  <c r="K229" i="38"/>
  <c r="K230" i="38"/>
  <c r="K231" i="38"/>
  <c r="K232" i="38"/>
  <c r="K233" i="38"/>
  <c r="K234" i="38"/>
  <c r="K235" i="38"/>
  <c r="K236" i="38"/>
  <c r="K237" i="38"/>
  <c r="K238" i="38"/>
  <c r="K239" i="38"/>
  <c r="K240" i="38"/>
  <c r="K241" i="38"/>
  <c r="K242" i="38"/>
  <c r="K243" i="38"/>
  <c r="K244" i="38"/>
  <c r="K245" i="38"/>
  <c r="K246" i="38"/>
  <c r="K247" i="38"/>
  <c r="K248" i="38"/>
  <c r="K249" i="38"/>
  <c r="K250" i="38"/>
  <c r="K251" i="38"/>
  <c r="K252" i="38"/>
  <c r="K253" i="38"/>
  <c r="K254" i="38"/>
  <c r="K255" i="38"/>
  <c r="K256" i="38"/>
  <c r="K257" i="38"/>
  <c r="K258" i="38"/>
  <c r="K259" i="38"/>
  <c r="K260" i="38"/>
  <c r="K261" i="38"/>
  <c r="K262" i="38"/>
  <c r="K263" i="38"/>
  <c r="K264" i="38"/>
  <c r="K265" i="38"/>
  <c r="K266" i="38"/>
  <c r="K267" i="38"/>
  <c r="K268" i="38"/>
  <c r="K269" i="38"/>
  <c r="K270" i="38"/>
  <c r="K271" i="38"/>
  <c r="K272" i="38"/>
  <c r="K273" i="38"/>
  <c r="K274" i="38"/>
  <c r="K275" i="38"/>
  <c r="K276" i="38"/>
  <c r="K277" i="38"/>
  <c r="K278" i="38"/>
  <c r="K279" i="38"/>
  <c r="K280" i="38"/>
  <c r="K281" i="38"/>
  <c r="K282" i="38"/>
  <c r="K283" i="38"/>
  <c r="K284" i="38"/>
  <c r="K285" i="38"/>
  <c r="K286" i="38"/>
  <c r="K287" i="38"/>
  <c r="K288" i="38"/>
  <c r="K289" i="38"/>
  <c r="K290" i="38"/>
  <c r="K291" i="38"/>
  <c r="K292" i="38"/>
  <c r="K293" i="38"/>
  <c r="K294" i="38"/>
  <c r="K295" i="38"/>
  <c r="K296" i="38"/>
  <c r="K297" i="38"/>
  <c r="K298" i="38"/>
  <c r="K299" i="38"/>
  <c r="K300" i="38"/>
  <c r="K301" i="38"/>
  <c r="K302" i="38"/>
  <c r="K303" i="38"/>
  <c r="K304" i="38"/>
  <c r="K305" i="38"/>
  <c r="K306" i="38"/>
  <c r="K307" i="38"/>
  <c r="K308" i="38"/>
  <c r="K309" i="38"/>
  <c r="K310" i="38"/>
  <c r="K311" i="38"/>
  <c r="K312" i="38"/>
  <c r="K313" i="38"/>
  <c r="K314" i="38"/>
  <c r="K315" i="38"/>
  <c r="K316" i="38"/>
  <c r="K317" i="38"/>
  <c r="K318" i="38"/>
  <c r="K319" i="38"/>
  <c r="K320" i="38"/>
  <c r="K321" i="38"/>
  <c r="K322" i="38"/>
  <c r="K323" i="38"/>
  <c r="K324" i="38"/>
  <c r="K325" i="38"/>
  <c r="K326" i="38"/>
  <c r="K327" i="38"/>
  <c r="K328" i="38"/>
  <c r="K329" i="38"/>
  <c r="K330" i="38"/>
  <c r="K331" i="38"/>
  <c r="K332" i="38"/>
  <c r="K333" i="38"/>
  <c r="K334" i="38"/>
  <c r="K335" i="38"/>
  <c r="K336" i="38"/>
  <c r="K337" i="38"/>
  <c r="K338" i="38"/>
  <c r="K339" i="38"/>
  <c r="K340" i="38"/>
  <c r="K341" i="38"/>
  <c r="K342" i="38"/>
  <c r="K343" i="38"/>
  <c r="K344" i="38"/>
  <c r="K345" i="38"/>
  <c r="K346" i="38"/>
  <c r="K347" i="38"/>
  <c r="K348" i="38"/>
  <c r="K349" i="38"/>
  <c r="K350" i="38"/>
  <c r="K351" i="38"/>
  <c r="K352" i="38"/>
  <c r="K353" i="38"/>
  <c r="K354" i="38"/>
  <c r="K355" i="38"/>
  <c r="K356" i="38"/>
  <c r="K357" i="38"/>
  <c r="K358" i="38"/>
  <c r="K359" i="38"/>
  <c r="K360" i="38"/>
  <c r="K361" i="38"/>
  <c r="K362" i="38"/>
  <c r="K363" i="38"/>
  <c r="K364" i="38"/>
  <c r="K365" i="38"/>
  <c r="K366" i="38"/>
  <c r="K367" i="38"/>
  <c r="K368" i="38"/>
  <c r="K369" i="38"/>
  <c r="K370" i="38"/>
  <c r="K371" i="38"/>
  <c r="K372" i="38"/>
  <c r="K373" i="38"/>
  <c r="K374" i="38"/>
  <c r="K375" i="38"/>
  <c r="K376" i="38"/>
  <c r="K377" i="38"/>
  <c r="K378" i="38"/>
  <c r="K379" i="38"/>
  <c r="K380" i="38"/>
  <c r="K381" i="38"/>
  <c r="K382" i="38"/>
  <c r="K383" i="38"/>
  <c r="K384" i="38"/>
  <c r="K385" i="38"/>
  <c r="K386" i="38"/>
  <c r="K387" i="38"/>
  <c r="K388" i="38"/>
  <c r="K389" i="38"/>
  <c r="K390" i="38"/>
  <c r="K391" i="38"/>
  <c r="K392" i="38"/>
  <c r="K393" i="38"/>
  <c r="K394" i="38"/>
  <c r="K395" i="38"/>
  <c r="K396" i="38"/>
  <c r="K397" i="38"/>
  <c r="J6" i="38"/>
  <c r="J7" i="38"/>
  <c r="J8" i="38"/>
  <c r="J9" i="38"/>
  <c r="J10" i="38"/>
  <c r="J11" i="38"/>
  <c r="J12" i="38"/>
  <c r="J13" i="38"/>
  <c r="J14" i="38"/>
  <c r="J15" i="38"/>
  <c r="J16" i="38"/>
  <c r="J17" i="38"/>
  <c r="J18" i="38"/>
  <c r="J19" i="38"/>
  <c r="J20" i="38"/>
  <c r="J21" i="38"/>
  <c r="J22" i="38"/>
  <c r="J23" i="38"/>
  <c r="J24" i="38"/>
  <c r="J25" i="38"/>
  <c r="J26" i="38"/>
  <c r="J27" i="38"/>
  <c r="J28" i="38"/>
  <c r="J29" i="38"/>
  <c r="J30" i="38"/>
  <c r="J31" i="38"/>
  <c r="J32" i="38"/>
  <c r="J33" i="38"/>
  <c r="J34" i="38"/>
  <c r="J35" i="38"/>
  <c r="J36" i="38"/>
  <c r="J37" i="38"/>
  <c r="J38" i="38"/>
  <c r="J39" i="38"/>
  <c r="J40" i="38"/>
  <c r="J41" i="38"/>
  <c r="J42" i="38"/>
  <c r="J43" i="38"/>
  <c r="J44" i="38"/>
  <c r="J45" i="38"/>
  <c r="J46" i="38"/>
  <c r="J47" i="38"/>
  <c r="J48" i="38"/>
  <c r="J49" i="38"/>
  <c r="J50" i="38"/>
  <c r="J51" i="38"/>
  <c r="J52" i="38"/>
  <c r="J53" i="38"/>
  <c r="J54" i="38"/>
  <c r="J55" i="38"/>
  <c r="J56" i="38"/>
  <c r="J57" i="38"/>
  <c r="J58" i="38"/>
  <c r="J59" i="38"/>
  <c r="J60" i="38"/>
  <c r="J61" i="38"/>
  <c r="J62" i="38"/>
  <c r="J63" i="38"/>
  <c r="J64" i="38"/>
  <c r="J65" i="38"/>
  <c r="J66" i="38"/>
  <c r="J67" i="38"/>
  <c r="J68" i="38"/>
  <c r="J69" i="38"/>
  <c r="J70" i="38"/>
  <c r="J71" i="38"/>
  <c r="J72" i="38"/>
  <c r="J73" i="38"/>
  <c r="J74" i="38"/>
  <c r="J75" i="38"/>
  <c r="J76" i="38"/>
  <c r="J77" i="38"/>
  <c r="J78" i="38"/>
  <c r="J79" i="38"/>
  <c r="J80" i="38"/>
  <c r="J81" i="38"/>
  <c r="J82" i="38"/>
  <c r="J83" i="38"/>
  <c r="J84" i="38"/>
  <c r="J85" i="38"/>
  <c r="J86" i="38"/>
  <c r="J87" i="38"/>
  <c r="J88" i="38"/>
  <c r="J89" i="38"/>
  <c r="J90" i="38"/>
  <c r="J91" i="38"/>
  <c r="J92" i="38"/>
  <c r="J93" i="38"/>
  <c r="J94" i="38"/>
  <c r="J95" i="38"/>
  <c r="J96" i="38"/>
  <c r="J97" i="38"/>
  <c r="J98" i="38"/>
  <c r="J99" i="38"/>
  <c r="J100" i="38"/>
  <c r="J101" i="38"/>
  <c r="J102" i="38"/>
  <c r="J103" i="38"/>
  <c r="J104" i="38"/>
  <c r="J105" i="38"/>
  <c r="J106" i="38"/>
  <c r="J107" i="38"/>
  <c r="J108" i="38"/>
  <c r="J109" i="38"/>
  <c r="J110" i="38"/>
  <c r="J111" i="38"/>
  <c r="J112" i="38"/>
  <c r="J113" i="38"/>
  <c r="J114" i="38"/>
  <c r="J115" i="38"/>
  <c r="J116" i="38"/>
  <c r="J117" i="38"/>
  <c r="J118" i="38"/>
  <c r="J119" i="38"/>
  <c r="J120" i="38"/>
  <c r="J121" i="38"/>
  <c r="J122" i="38"/>
  <c r="J123" i="38"/>
  <c r="J124" i="38"/>
  <c r="J125" i="38"/>
  <c r="J126" i="38"/>
  <c r="J127" i="38"/>
  <c r="J128" i="38"/>
  <c r="J129" i="38"/>
  <c r="J130" i="38"/>
  <c r="J131" i="38"/>
  <c r="J132" i="38"/>
  <c r="J133" i="38"/>
  <c r="J134" i="38"/>
  <c r="J135" i="38"/>
  <c r="J136" i="38"/>
  <c r="J137" i="38"/>
  <c r="J138" i="38"/>
  <c r="J139" i="38"/>
  <c r="J140" i="38"/>
  <c r="J141" i="38"/>
  <c r="J142" i="38"/>
  <c r="J143" i="38"/>
  <c r="J144" i="38"/>
  <c r="J145" i="38"/>
  <c r="J146" i="38"/>
  <c r="J147" i="38"/>
  <c r="J148" i="38"/>
  <c r="J149" i="38"/>
  <c r="J150" i="38"/>
  <c r="J151" i="38"/>
  <c r="J152" i="38"/>
  <c r="J153" i="38"/>
  <c r="J154" i="38"/>
  <c r="J155" i="38"/>
  <c r="J156" i="38"/>
  <c r="J157" i="38"/>
  <c r="J158" i="38"/>
  <c r="J159" i="38"/>
  <c r="J160" i="38"/>
  <c r="J161" i="38"/>
  <c r="J162" i="38"/>
  <c r="J163" i="38"/>
  <c r="J164" i="38"/>
  <c r="J165" i="38"/>
  <c r="J166" i="38"/>
  <c r="J167" i="38"/>
  <c r="J168" i="38"/>
  <c r="J169" i="38"/>
  <c r="J170" i="38"/>
  <c r="J171" i="38"/>
  <c r="J172" i="38"/>
  <c r="J173" i="38"/>
  <c r="J174" i="38"/>
  <c r="J175" i="38"/>
  <c r="J176" i="38"/>
  <c r="J177" i="38"/>
  <c r="J178" i="38"/>
  <c r="J179" i="38"/>
  <c r="J180" i="38"/>
  <c r="J181" i="38"/>
  <c r="J182" i="38"/>
  <c r="J183" i="38"/>
  <c r="J184" i="38"/>
  <c r="J185" i="38"/>
  <c r="J186" i="38"/>
  <c r="J187" i="38"/>
  <c r="J188" i="38"/>
  <c r="J189" i="38"/>
  <c r="J190" i="38"/>
  <c r="J191" i="38"/>
  <c r="J192" i="38"/>
  <c r="J193" i="38"/>
  <c r="J194" i="38"/>
  <c r="J195" i="38"/>
  <c r="J196" i="38"/>
  <c r="J197" i="38"/>
  <c r="J198" i="38"/>
  <c r="J199" i="38"/>
  <c r="J200" i="38"/>
  <c r="J201" i="38"/>
  <c r="J202" i="38"/>
  <c r="J203" i="38"/>
  <c r="J204" i="38"/>
  <c r="J205" i="38"/>
  <c r="J206" i="38"/>
  <c r="J207" i="38"/>
  <c r="J208" i="38"/>
  <c r="J209" i="38"/>
  <c r="J210" i="38"/>
  <c r="J211" i="38"/>
  <c r="J212" i="38"/>
  <c r="J213" i="38"/>
  <c r="J214" i="38"/>
  <c r="J215" i="38"/>
  <c r="J216" i="38"/>
  <c r="J217" i="38"/>
  <c r="J218" i="38"/>
  <c r="J219" i="38"/>
  <c r="J220" i="38"/>
  <c r="J221" i="38"/>
  <c r="J222" i="38"/>
  <c r="J223" i="38"/>
  <c r="J224" i="38"/>
  <c r="J225" i="38"/>
  <c r="J226" i="38"/>
  <c r="J227" i="38"/>
  <c r="J228" i="38"/>
  <c r="J229" i="38"/>
  <c r="J230" i="38"/>
  <c r="J231" i="38"/>
  <c r="J232" i="38"/>
  <c r="J233" i="38"/>
  <c r="J234" i="38"/>
  <c r="J235" i="38"/>
  <c r="J236" i="38"/>
  <c r="J237" i="38"/>
  <c r="J238" i="38"/>
  <c r="J239" i="38"/>
  <c r="J240" i="38"/>
  <c r="J241" i="38"/>
  <c r="J242" i="38"/>
  <c r="J243" i="38"/>
  <c r="J244" i="38"/>
  <c r="J245" i="38"/>
  <c r="J246" i="38"/>
  <c r="J247" i="38"/>
  <c r="J248" i="38"/>
  <c r="J249" i="38"/>
  <c r="J250" i="38"/>
  <c r="J251" i="38"/>
  <c r="J252" i="38"/>
  <c r="J253" i="38"/>
  <c r="J254" i="38"/>
  <c r="J255" i="38"/>
  <c r="J256" i="38"/>
  <c r="J257" i="38"/>
  <c r="J258" i="38"/>
  <c r="J259" i="38"/>
  <c r="J260" i="38"/>
  <c r="J261" i="38"/>
  <c r="J262" i="38"/>
  <c r="J263" i="38"/>
  <c r="J264" i="38"/>
  <c r="J265" i="38"/>
  <c r="J266" i="38"/>
  <c r="J267" i="38"/>
  <c r="J268" i="38"/>
  <c r="J269" i="38"/>
  <c r="J270" i="38"/>
  <c r="J271" i="38"/>
  <c r="J272" i="38"/>
  <c r="J273" i="38"/>
  <c r="J274" i="38"/>
  <c r="J275" i="38"/>
  <c r="J276" i="38"/>
  <c r="J277" i="38"/>
  <c r="J278" i="38"/>
  <c r="J279" i="38"/>
  <c r="J280" i="38"/>
  <c r="J281" i="38"/>
  <c r="J282" i="38"/>
  <c r="J283" i="38"/>
  <c r="J284" i="38"/>
  <c r="J285" i="38"/>
  <c r="J286" i="38"/>
  <c r="J287" i="38"/>
  <c r="J288" i="38"/>
  <c r="J289" i="38"/>
  <c r="J290" i="38"/>
  <c r="J291" i="38"/>
  <c r="J292" i="38"/>
  <c r="J293" i="38"/>
  <c r="J294" i="38"/>
  <c r="J295" i="38"/>
  <c r="J296" i="38"/>
  <c r="J297" i="38"/>
  <c r="J298" i="38"/>
  <c r="J299" i="38"/>
  <c r="J300" i="38"/>
  <c r="J301" i="38"/>
  <c r="J302" i="38"/>
  <c r="J303" i="38"/>
  <c r="J304" i="38"/>
  <c r="J305" i="38"/>
  <c r="J306" i="38"/>
  <c r="J307" i="38"/>
  <c r="J308" i="38"/>
  <c r="J309" i="38"/>
  <c r="J310" i="38"/>
  <c r="J311" i="38"/>
  <c r="J312" i="38"/>
  <c r="J313" i="38"/>
  <c r="J314" i="38"/>
  <c r="J315" i="38"/>
  <c r="J316" i="38"/>
  <c r="J317" i="38"/>
  <c r="J318" i="38"/>
  <c r="J319" i="38"/>
  <c r="J320" i="38"/>
  <c r="J321" i="38"/>
  <c r="J322" i="38"/>
  <c r="J323" i="38"/>
  <c r="J324" i="38"/>
  <c r="J325" i="38"/>
  <c r="J326" i="38"/>
  <c r="J327" i="38"/>
  <c r="J328" i="38"/>
  <c r="J329" i="38"/>
  <c r="J330" i="38"/>
  <c r="J331" i="38"/>
  <c r="J332" i="38"/>
  <c r="J333" i="38"/>
  <c r="J334" i="38"/>
  <c r="J335" i="38"/>
  <c r="J336" i="38"/>
  <c r="J337" i="38"/>
  <c r="J338" i="38"/>
  <c r="J339" i="38"/>
  <c r="J340" i="38"/>
  <c r="J341" i="38"/>
  <c r="J342" i="38"/>
  <c r="J343" i="38"/>
  <c r="J344" i="38"/>
  <c r="J345" i="38"/>
  <c r="J346" i="38"/>
  <c r="J347" i="38"/>
  <c r="J348" i="38"/>
  <c r="J349" i="38"/>
  <c r="J350" i="38"/>
  <c r="J351" i="38"/>
  <c r="J352" i="38"/>
  <c r="J353" i="38"/>
  <c r="J354" i="38"/>
  <c r="J355" i="38"/>
  <c r="J356" i="38"/>
  <c r="J357" i="38"/>
  <c r="J358" i="38"/>
  <c r="J359" i="38"/>
  <c r="J360" i="38"/>
  <c r="J361" i="38"/>
  <c r="J362" i="38"/>
  <c r="J363" i="38"/>
  <c r="J364" i="38"/>
  <c r="J365" i="38"/>
  <c r="J366" i="38"/>
  <c r="J367" i="38"/>
  <c r="J368" i="38"/>
  <c r="J369" i="38"/>
  <c r="J370" i="38"/>
  <c r="J371" i="38"/>
  <c r="J372" i="38"/>
  <c r="J373" i="38"/>
  <c r="J374" i="38"/>
  <c r="J375" i="38"/>
  <c r="J376" i="38"/>
  <c r="J377" i="38"/>
  <c r="J378" i="38"/>
  <c r="J379" i="38"/>
  <c r="J380" i="38"/>
  <c r="J381" i="38"/>
  <c r="J382" i="38"/>
  <c r="J383" i="38"/>
  <c r="J384" i="38"/>
  <c r="J385" i="38"/>
  <c r="J386" i="38"/>
  <c r="J387" i="38"/>
  <c r="J388" i="38"/>
  <c r="J389" i="38"/>
  <c r="J390" i="38"/>
  <c r="J391" i="38"/>
  <c r="J392" i="38"/>
  <c r="J393" i="38"/>
  <c r="J394" i="38"/>
  <c r="J395" i="38"/>
  <c r="J396" i="38"/>
  <c r="J397" i="38"/>
  <c r="K5" i="38"/>
  <c r="L5" i="38" s="1"/>
  <c r="M5" i="38" s="1"/>
  <c r="J5" i="38"/>
  <c r="K4" i="38"/>
  <c r="L4" i="38" s="1"/>
  <c r="M4" i="38" s="1"/>
  <c r="J4" i="38"/>
  <c r="K6" i="59"/>
  <c r="K7" i="59"/>
  <c r="K8" i="59"/>
  <c r="K9" i="59"/>
  <c r="K10" i="59"/>
  <c r="K11" i="59"/>
  <c r="K12" i="59"/>
  <c r="K13" i="59"/>
  <c r="K14" i="59"/>
  <c r="K15" i="59"/>
  <c r="K16" i="59"/>
  <c r="K17" i="59"/>
  <c r="K18" i="59"/>
  <c r="K19" i="59"/>
  <c r="K20" i="59"/>
  <c r="K21" i="59"/>
  <c r="K22" i="59"/>
  <c r="K23" i="59"/>
  <c r="K24" i="59"/>
  <c r="K25" i="59"/>
  <c r="K26" i="59"/>
  <c r="K27" i="59"/>
  <c r="K28" i="59"/>
  <c r="K29" i="59"/>
  <c r="K30" i="59"/>
  <c r="K31" i="59"/>
  <c r="K32" i="59"/>
  <c r="K33" i="59"/>
  <c r="K34" i="59"/>
  <c r="K35" i="59"/>
  <c r="K36" i="59"/>
  <c r="K37" i="59"/>
  <c r="K38" i="59"/>
  <c r="K39" i="59"/>
  <c r="K40" i="59"/>
  <c r="K41" i="59"/>
  <c r="K42" i="59"/>
  <c r="K43" i="59"/>
  <c r="K44" i="59"/>
  <c r="K45" i="59"/>
  <c r="K46" i="59"/>
  <c r="K47" i="59"/>
  <c r="K48" i="59"/>
  <c r="K49" i="59"/>
  <c r="K50" i="59"/>
  <c r="K51" i="59"/>
  <c r="K52" i="59"/>
  <c r="K53" i="59"/>
  <c r="K54" i="59"/>
  <c r="K55" i="59"/>
  <c r="K56" i="59"/>
  <c r="K57" i="59"/>
  <c r="K58" i="59"/>
  <c r="K59" i="59"/>
  <c r="K60" i="59"/>
  <c r="K61" i="59"/>
  <c r="K62" i="59"/>
  <c r="K63" i="59"/>
  <c r="K64" i="59"/>
  <c r="K65" i="59"/>
  <c r="K66" i="59"/>
  <c r="K67" i="59"/>
  <c r="K68" i="59"/>
  <c r="K69" i="59"/>
  <c r="K70" i="59"/>
  <c r="K71" i="59"/>
  <c r="K72" i="59"/>
  <c r="K73" i="59"/>
  <c r="K74" i="59"/>
  <c r="K75" i="59"/>
  <c r="K76" i="59"/>
  <c r="K77" i="59"/>
  <c r="K78" i="59"/>
  <c r="K79" i="59"/>
  <c r="K80" i="59"/>
  <c r="K81" i="59"/>
  <c r="K82" i="59"/>
  <c r="K83" i="59"/>
  <c r="K84" i="59"/>
  <c r="K85" i="59"/>
  <c r="K86" i="59"/>
  <c r="K87" i="59"/>
  <c r="K88" i="59"/>
  <c r="K89" i="59"/>
  <c r="K90" i="59"/>
  <c r="K91" i="59"/>
  <c r="K92" i="59"/>
  <c r="K93" i="59"/>
  <c r="K94" i="59"/>
  <c r="K95" i="59"/>
  <c r="K96" i="59"/>
  <c r="K97" i="59"/>
  <c r="K98" i="59"/>
  <c r="K99" i="59"/>
  <c r="K100" i="59"/>
  <c r="K101" i="59"/>
  <c r="K102" i="59"/>
  <c r="K103" i="59"/>
  <c r="K104" i="59"/>
  <c r="K105" i="59"/>
  <c r="K106" i="59"/>
  <c r="K107" i="59"/>
  <c r="K108" i="59"/>
  <c r="K109" i="59"/>
  <c r="K110" i="59"/>
  <c r="K111" i="59"/>
  <c r="K112" i="59"/>
  <c r="K113" i="59"/>
  <c r="K114" i="59"/>
  <c r="K115" i="59"/>
  <c r="K116" i="59"/>
  <c r="K117" i="59"/>
  <c r="K118" i="59"/>
  <c r="K119" i="59"/>
  <c r="K120" i="59"/>
  <c r="K121" i="59"/>
  <c r="K122" i="59"/>
  <c r="K123" i="59"/>
  <c r="K124" i="59"/>
  <c r="K125" i="59"/>
  <c r="K126" i="59"/>
  <c r="K127" i="59"/>
  <c r="K128" i="59"/>
  <c r="K129" i="59"/>
  <c r="K130" i="59"/>
  <c r="K131" i="59"/>
  <c r="K132" i="59"/>
  <c r="K133" i="59"/>
  <c r="K134" i="59"/>
  <c r="K135" i="59"/>
  <c r="K136" i="59"/>
  <c r="K137" i="59"/>
  <c r="K138" i="59"/>
  <c r="K139" i="59"/>
  <c r="K140" i="59"/>
  <c r="K141" i="59"/>
  <c r="K142" i="59"/>
  <c r="K143" i="59"/>
  <c r="K144" i="59"/>
  <c r="K145" i="59"/>
  <c r="K146" i="59"/>
  <c r="K147" i="59"/>
  <c r="K148" i="59"/>
  <c r="K149" i="59"/>
  <c r="K150" i="59"/>
  <c r="K151" i="59"/>
  <c r="K152" i="59"/>
  <c r="K153" i="59"/>
  <c r="K154" i="59"/>
  <c r="K155" i="59"/>
  <c r="K156" i="59"/>
  <c r="K157" i="59"/>
  <c r="K158" i="59"/>
  <c r="K159" i="59"/>
  <c r="K160" i="59"/>
  <c r="K161" i="59"/>
  <c r="K162" i="59"/>
  <c r="K163" i="59"/>
  <c r="K164" i="59"/>
  <c r="K165" i="59"/>
  <c r="K166" i="59"/>
  <c r="K167" i="59"/>
  <c r="K168" i="59"/>
  <c r="K169" i="59"/>
  <c r="K170" i="59"/>
  <c r="K171" i="59"/>
  <c r="K172" i="59"/>
  <c r="K173" i="59"/>
  <c r="K174" i="59"/>
  <c r="K175" i="59"/>
  <c r="K176" i="59"/>
  <c r="K177" i="59"/>
  <c r="K178" i="59"/>
  <c r="K179" i="59"/>
  <c r="K180" i="59"/>
  <c r="K181" i="59"/>
  <c r="K182" i="59"/>
  <c r="K183" i="59"/>
  <c r="K184" i="59"/>
  <c r="K185" i="59"/>
  <c r="K186" i="59"/>
  <c r="K187" i="59"/>
  <c r="K188" i="59"/>
  <c r="K189" i="59"/>
  <c r="K190" i="59"/>
  <c r="K191" i="59"/>
  <c r="K192" i="59"/>
  <c r="K193" i="59"/>
  <c r="K194" i="59"/>
  <c r="K195" i="59"/>
  <c r="K196" i="59"/>
  <c r="K197" i="59"/>
  <c r="K198" i="59"/>
  <c r="K199" i="59"/>
  <c r="K200" i="59"/>
  <c r="K201" i="59"/>
  <c r="K202" i="59"/>
  <c r="K203" i="59"/>
  <c r="K204" i="59"/>
  <c r="K205" i="59"/>
  <c r="K206" i="59"/>
  <c r="K207" i="59"/>
  <c r="K208" i="59"/>
  <c r="K209" i="59"/>
  <c r="K210" i="59"/>
  <c r="K211" i="59"/>
  <c r="K212" i="59"/>
  <c r="K213" i="59"/>
  <c r="K214" i="59"/>
  <c r="K215" i="59"/>
  <c r="K216" i="59"/>
  <c r="K217" i="59"/>
  <c r="K218" i="59"/>
  <c r="K219" i="59"/>
  <c r="K220" i="59"/>
  <c r="K221" i="59"/>
  <c r="K222" i="59"/>
  <c r="K223" i="59"/>
  <c r="K224" i="59"/>
  <c r="K225" i="59"/>
  <c r="K226" i="59"/>
  <c r="K227" i="59"/>
  <c r="K228" i="59"/>
  <c r="K229" i="59"/>
  <c r="K230" i="59"/>
  <c r="K231" i="59"/>
  <c r="K232" i="59"/>
  <c r="K233" i="59"/>
  <c r="K234" i="59"/>
  <c r="K235" i="59"/>
  <c r="K236" i="59"/>
  <c r="K237" i="59"/>
  <c r="K238" i="59"/>
  <c r="K239" i="59"/>
  <c r="K240" i="59"/>
  <c r="K241" i="59"/>
  <c r="K242" i="59"/>
  <c r="K243" i="59"/>
  <c r="K244" i="59"/>
  <c r="K245" i="59"/>
  <c r="K246" i="59"/>
  <c r="K247" i="59"/>
  <c r="K248" i="59"/>
  <c r="K249" i="59"/>
  <c r="K250" i="59"/>
  <c r="K251" i="59"/>
  <c r="K252" i="59"/>
  <c r="K253" i="59"/>
  <c r="K254" i="59"/>
  <c r="K255" i="59"/>
  <c r="K256" i="59"/>
  <c r="K257" i="59"/>
  <c r="K258" i="59"/>
  <c r="K259" i="59"/>
  <c r="K260" i="59"/>
  <c r="K261" i="59"/>
  <c r="K262" i="59"/>
  <c r="K263" i="59"/>
  <c r="K264" i="59"/>
  <c r="K265" i="59"/>
  <c r="K266" i="59"/>
  <c r="K267" i="59"/>
  <c r="K268" i="59"/>
  <c r="K269" i="59"/>
  <c r="K270" i="59"/>
  <c r="K271" i="59"/>
  <c r="K272" i="59"/>
  <c r="K273" i="59"/>
  <c r="K274" i="59"/>
  <c r="K275" i="59"/>
  <c r="K276" i="59"/>
  <c r="K277" i="59"/>
  <c r="K278" i="59"/>
  <c r="J6" i="59"/>
  <c r="J7" i="59"/>
  <c r="J8" i="59"/>
  <c r="J9" i="59"/>
  <c r="J10" i="59"/>
  <c r="J11" i="59"/>
  <c r="J12" i="59"/>
  <c r="J13" i="59"/>
  <c r="J14" i="59"/>
  <c r="J15" i="59"/>
  <c r="J16" i="59"/>
  <c r="J17" i="59"/>
  <c r="J18" i="59"/>
  <c r="J19" i="59"/>
  <c r="J20" i="59"/>
  <c r="J21" i="59"/>
  <c r="J22" i="59"/>
  <c r="J23" i="59"/>
  <c r="J24" i="59"/>
  <c r="J25" i="59"/>
  <c r="J26" i="59"/>
  <c r="J27" i="59"/>
  <c r="J28" i="59"/>
  <c r="J29" i="59"/>
  <c r="J30" i="59"/>
  <c r="J31" i="59"/>
  <c r="J32" i="59"/>
  <c r="J33" i="59"/>
  <c r="J34" i="59"/>
  <c r="J35" i="59"/>
  <c r="J36" i="59"/>
  <c r="J37" i="59"/>
  <c r="J38" i="59"/>
  <c r="J39" i="59"/>
  <c r="J40" i="59"/>
  <c r="J41" i="59"/>
  <c r="J42" i="59"/>
  <c r="J43" i="59"/>
  <c r="J44" i="59"/>
  <c r="J45" i="59"/>
  <c r="J46" i="59"/>
  <c r="J47" i="59"/>
  <c r="J48" i="59"/>
  <c r="J49" i="59"/>
  <c r="J50" i="59"/>
  <c r="J51" i="59"/>
  <c r="J52" i="59"/>
  <c r="J53" i="59"/>
  <c r="J54" i="59"/>
  <c r="J55" i="59"/>
  <c r="J56" i="59"/>
  <c r="J57" i="59"/>
  <c r="J58" i="59"/>
  <c r="J59" i="59"/>
  <c r="J60" i="59"/>
  <c r="J61" i="59"/>
  <c r="J62" i="59"/>
  <c r="J63" i="59"/>
  <c r="J64" i="59"/>
  <c r="J65" i="59"/>
  <c r="J66" i="59"/>
  <c r="J67" i="59"/>
  <c r="J68" i="59"/>
  <c r="J69" i="59"/>
  <c r="J70" i="59"/>
  <c r="J71" i="59"/>
  <c r="J72" i="59"/>
  <c r="J73" i="59"/>
  <c r="J74" i="59"/>
  <c r="J75" i="59"/>
  <c r="J76" i="59"/>
  <c r="J77" i="59"/>
  <c r="J78" i="59"/>
  <c r="J79" i="59"/>
  <c r="J80" i="59"/>
  <c r="J81" i="59"/>
  <c r="J82" i="59"/>
  <c r="J83" i="59"/>
  <c r="J84" i="59"/>
  <c r="J85" i="59"/>
  <c r="J86" i="59"/>
  <c r="J87" i="59"/>
  <c r="J88" i="59"/>
  <c r="J89" i="59"/>
  <c r="J90" i="59"/>
  <c r="J91" i="59"/>
  <c r="J92" i="59"/>
  <c r="J93" i="59"/>
  <c r="J94" i="59"/>
  <c r="J95" i="59"/>
  <c r="J96" i="59"/>
  <c r="J97" i="59"/>
  <c r="J98" i="59"/>
  <c r="J99" i="59"/>
  <c r="J100" i="59"/>
  <c r="J101" i="59"/>
  <c r="J102" i="59"/>
  <c r="J103" i="59"/>
  <c r="J104" i="59"/>
  <c r="J105" i="59"/>
  <c r="J106" i="59"/>
  <c r="J107" i="59"/>
  <c r="J108" i="59"/>
  <c r="J109" i="59"/>
  <c r="J110" i="59"/>
  <c r="J111" i="59"/>
  <c r="J112" i="59"/>
  <c r="J113" i="59"/>
  <c r="J114" i="59"/>
  <c r="J115" i="59"/>
  <c r="J116" i="59"/>
  <c r="J117" i="59"/>
  <c r="J118" i="59"/>
  <c r="J119" i="59"/>
  <c r="J120" i="59"/>
  <c r="J121" i="59"/>
  <c r="J122" i="59"/>
  <c r="J123" i="59"/>
  <c r="J124" i="59"/>
  <c r="J125" i="59"/>
  <c r="J126" i="59"/>
  <c r="J127" i="59"/>
  <c r="J128" i="59"/>
  <c r="J129" i="59"/>
  <c r="J130" i="59"/>
  <c r="J131" i="59"/>
  <c r="J132" i="59"/>
  <c r="J133" i="59"/>
  <c r="J134" i="59"/>
  <c r="J135" i="59"/>
  <c r="J136" i="59"/>
  <c r="J137" i="59"/>
  <c r="J138" i="59"/>
  <c r="J139" i="59"/>
  <c r="J140" i="59"/>
  <c r="J141" i="59"/>
  <c r="J142" i="59"/>
  <c r="J143" i="59"/>
  <c r="J144" i="59"/>
  <c r="J145" i="59"/>
  <c r="J146" i="59"/>
  <c r="J147" i="59"/>
  <c r="J148" i="59"/>
  <c r="J149" i="59"/>
  <c r="J150" i="59"/>
  <c r="J151" i="59"/>
  <c r="J152" i="59"/>
  <c r="J153" i="59"/>
  <c r="J154" i="59"/>
  <c r="J155" i="59"/>
  <c r="J156" i="59"/>
  <c r="J157" i="59"/>
  <c r="J158" i="59"/>
  <c r="J159" i="59"/>
  <c r="J160" i="59"/>
  <c r="J161" i="59"/>
  <c r="J162" i="59"/>
  <c r="J163" i="59"/>
  <c r="J164" i="59"/>
  <c r="J165" i="59"/>
  <c r="J166" i="59"/>
  <c r="J167" i="59"/>
  <c r="J168" i="59"/>
  <c r="J169" i="59"/>
  <c r="J170" i="59"/>
  <c r="J171" i="59"/>
  <c r="J172" i="59"/>
  <c r="J173" i="59"/>
  <c r="J174" i="59"/>
  <c r="J175" i="59"/>
  <c r="J176" i="59"/>
  <c r="J177" i="59"/>
  <c r="J178" i="59"/>
  <c r="J179" i="59"/>
  <c r="J180" i="59"/>
  <c r="J181" i="59"/>
  <c r="J182" i="59"/>
  <c r="J183" i="59"/>
  <c r="J184" i="59"/>
  <c r="J185" i="59"/>
  <c r="J186" i="59"/>
  <c r="J187" i="59"/>
  <c r="J188" i="59"/>
  <c r="J189" i="59"/>
  <c r="J190" i="59"/>
  <c r="J191" i="59"/>
  <c r="J192" i="59"/>
  <c r="J193" i="59"/>
  <c r="J194" i="59"/>
  <c r="J195" i="59"/>
  <c r="J196" i="59"/>
  <c r="J197" i="59"/>
  <c r="J198" i="59"/>
  <c r="J199" i="59"/>
  <c r="J200" i="59"/>
  <c r="J201" i="59"/>
  <c r="J202" i="59"/>
  <c r="J203" i="59"/>
  <c r="J204" i="59"/>
  <c r="J205" i="59"/>
  <c r="J206" i="59"/>
  <c r="J207" i="59"/>
  <c r="J208" i="59"/>
  <c r="J209" i="59"/>
  <c r="J210" i="59"/>
  <c r="J211" i="59"/>
  <c r="J212" i="59"/>
  <c r="J213" i="59"/>
  <c r="J214" i="59"/>
  <c r="J215" i="59"/>
  <c r="J216" i="59"/>
  <c r="J217" i="59"/>
  <c r="J218" i="59"/>
  <c r="J219" i="59"/>
  <c r="J220" i="59"/>
  <c r="J221" i="59"/>
  <c r="J222" i="59"/>
  <c r="J223" i="59"/>
  <c r="J224" i="59"/>
  <c r="J225" i="59"/>
  <c r="J226" i="59"/>
  <c r="J227" i="59"/>
  <c r="J228" i="59"/>
  <c r="J229" i="59"/>
  <c r="J230" i="59"/>
  <c r="J231" i="59"/>
  <c r="J232" i="59"/>
  <c r="J233" i="59"/>
  <c r="J234" i="59"/>
  <c r="J235" i="59"/>
  <c r="J236" i="59"/>
  <c r="J237" i="59"/>
  <c r="J238" i="59"/>
  <c r="J239" i="59"/>
  <c r="J240" i="59"/>
  <c r="J241" i="59"/>
  <c r="J242" i="59"/>
  <c r="J243" i="59"/>
  <c r="J244" i="59"/>
  <c r="J245" i="59"/>
  <c r="J246" i="59"/>
  <c r="J247" i="59"/>
  <c r="J248" i="59"/>
  <c r="J249" i="59"/>
  <c r="J250" i="59"/>
  <c r="J251" i="59"/>
  <c r="J252" i="59"/>
  <c r="J253" i="59"/>
  <c r="J254" i="59"/>
  <c r="J255" i="59"/>
  <c r="J256" i="59"/>
  <c r="J257" i="59"/>
  <c r="J258" i="59"/>
  <c r="J259" i="59"/>
  <c r="J260" i="59"/>
  <c r="J261" i="59"/>
  <c r="J262" i="59"/>
  <c r="J263" i="59"/>
  <c r="J264" i="59"/>
  <c r="J265" i="59"/>
  <c r="J266" i="59"/>
  <c r="J267" i="59"/>
  <c r="J268" i="59"/>
  <c r="J269" i="59"/>
  <c r="J270" i="59"/>
  <c r="J271" i="59"/>
  <c r="J272" i="59"/>
  <c r="J273" i="59"/>
  <c r="J274" i="59"/>
  <c r="J275" i="59"/>
  <c r="J276" i="59"/>
  <c r="J277" i="59"/>
  <c r="J278" i="59"/>
  <c r="I6" i="59"/>
  <c r="I7" i="59"/>
  <c r="I8" i="59"/>
  <c r="I9" i="59"/>
  <c r="I10" i="59"/>
  <c r="I11" i="59"/>
  <c r="I12" i="59"/>
  <c r="I13" i="59"/>
  <c r="I14" i="59"/>
  <c r="I15" i="59"/>
  <c r="I16" i="59"/>
  <c r="I17" i="59"/>
  <c r="I18" i="59"/>
  <c r="I19" i="59"/>
  <c r="I20" i="59"/>
  <c r="I21" i="59"/>
  <c r="I22" i="59"/>
  <c r="I23" i="59"/>
  <c r="I24" i="59"/>
  <c r="I25" i="59"/>
  <c r="I26" i="59"/>
  <c r="I27" i="59"/>
  <c r="I28" i="59"/>
  <c r="I29" i="59"/>
  <c r="I30" i="59"/>
  <c r="I31" i="59"/>
  <c r="I32" i="59"/>
  <c r="I33" i="59"/>
  <c r="I34" i="59"/>
  <c r="I35" i="59"/>
  <c r="I36" i="59"/>
  <c r="I37" i="59"/>
  <c r="I38" i="59"/>
  <c r="I39" i="59"/>
  <c r="I40" i="59"/>
  <c r="I41" i="59"/>
  <c r="I42" i="59"/>
  <c r="I43" i="59"/>
  <c r="I44" i="59"/>
  <c r="I45" i="59"/>
  <c r="I46" i="59"/>
  <c r="I47" i="59"/>
  <c r="I48" i="59"/>
  <c r="I49" i="59"/>
  <c r="I50" i="59"/>
  <c r="I51" i="59"/>
  <c r="I52" i="59"/>
  <c r="I53" i="59"/>
  <c r="I54" i="59"/>
  <c r="I55" i="59"/>
  <c r="I56" i="59"/>
  <c r="I57" i="59"/>
  <c r="I58" i="59"/>
  <c r="I59" i="59"/>
  <c r="I60" i="59"/>
  <c r="I61" i="59"/>
  <c r="I62" i="59"/>
  <c r="I63" i="59"/>
  <c r="I64" i="59"/>
  <c r="I65" i="59"/>
  <c r="I66" i="59"/>
  <c r="I67" i="59"/>
  <c r="I68" i="59"/>
  <c r="I69" i="59"/>
  <c r="I70" i="59"/>
  <c r="I71" i="59"/>
  <c r="I72" i="59"/>
  <c r="I73" i="59"/>
  <c r="I74" i="59"/>
  <c r="I75" i="59"/>
  <c r="I76" i="59"/>
  <c r="I77" i="59"/>
  <c r="I78" i="59"/>
  <c r="I79" i="59"/>
  <c r="I80" i="59"/>
  <c r="I81" i="59"/>
  <c r="I82" i="59"/>
  <c r="I83" i="59"/>
  <c r="I84" i="59"/>
  <c r="I85" i="59"/>
  <c r="I86" i="59"/>
  <c r="I87" i="59"/>
  <c r="I88" i="59"/>
  <c r="I89" i="59"/>
  <c r="I90" i="59"/>
  <c r="I91" i="59"/>
  <c r="I92" i="59"/>
  <c r="I93" i="59"/>
  <c r="I94" i="59"/>
  <c r="I95" i="59"/>
  <c r="I96" i="59"/>
  <c r="I97" i="59"/>
  <c r="I98" i="59"/>
  <c r="I99" i="59"/>
  <c r="I100" i="59"/>
  <c r="I101" i="59"/>
  <c r="I102" i="59"/>
  <c r="I103" i="59"/>
  <c r="I104" i="59"/>
  <c r="I105" i="59"/>
  <c r="I106" i="59"/>
  <c r="I107" i="59"/>
  <c r="I108" i="59"/>
  <c r="I109" i="59"/>
  <c r="I110" i="59"/>
  <c r="I111" i="59"/>
  <c r="I112" i="59"/>
  <c r="I113" i="59"/>
  <c r="I114" i="59"/>
  <c r="I115" i="59"/>
  <c r="I116" i="59"/>
  <c r="I117" i="59"/>
  <c r="I118" i="59"/>
  <c r="I119" i="59"/>
  <c r="I120" i="59"/>
  <c r="I121" i="59"/>
  <c r="I122" i="59"/>
  <c r="I123" i="59"/>
  <c r="I124" i="59"/>
  <c r="I125" i="59"/>
  <c r="I126" i="59"/>
  <c r="I127" i="59"/>
  <c r="I128" i="59"/>
  <c r="I129" i="59"/>
  <c r="I130" i="59"/>
  <c r="I131" i="59"/>
  <c r="I132" i="59"/>
  <c r="I133" i="59"/>
  <c r="I134" i="59"/>
  <c r="I135" i="59"/>
  <c r="I136" i="59"/>
  <c r="I137" i="59"/>
  <c r="I138" i="59"/>
  <c r="I139" i="59"/>
  <c r="I140" i="59"/>
  <c r="I141" i="59"/>
  <c r="I142" i="59"/>
  <c r="I143" i="59"/>
  <c r="I144" i="59"/>
  <c r="I145" i="59"/>
  <c r="I146" i="59"/>
  <c r="I147" i="59"/>
  <c r="I148" i="59"/>
  <c r="I149" i="59"/>
  <c r="I150" i="59"/>
  <c r="I151" i="59"/>
  <c r="I152" i="59"/>
  <c r="I153" i="59"/>
  <c r="I154" i="59"/>
  <c r="I155" i="59"/>
  <c r="I156" i="59"/>
  <c r="I157" i="59"/>
  <c r="I158" i="59"/>
  <c r="I159" i="59"/>
  <c r="I160" i="59"/>
  <c r="I161" i="59"/>
  <c r="I162" i="59"/>
  <c r="I163" i="59"/>
  <c r="I164" i="59"/>
  <c r="I165" i="59"/>
  <c r="I166" i="59"/>
  <c r="I167" i="59"/>
  <c r="I168" i="59"/>
  <c r="I169" i="59"/>
  <c r="I170" i="59"/>
  <c r="I171" i="59"/>
  <c r="I172" i="59"/>
  <c r="I173" i="59"/>
  <c r="I174" i="59"/>
  <c r="I175" i="59"/>
  <c r="I176" i="59"/>
  <c r="I177" i="59"/>
  <c r="I178" i="59"/>
  <c r="I179" i="59"/>
  <c r="I180" i="59"/>
  <c r="I181" i="59"/>
  <c r="I182" i="59"/>
  <c r="I183" i="59"/>
  <c r="I184" i="59"/>
  <c r="I185" i="59"/>
  <c r="I186" i="59"/>
  <c r="I187" i="59"/>
  <c r="I188" i="59"/>
  <c r="I189" i="59"/>
  <c r="I190" i="59"/>
  <c r="I191" i="59"/>
  <c r="I192" i="59"/>
  <c r="I193" i="59"/>
  <c r="I194" i="59"/>
  <c r="I195" i="59"/>
  <c r="I196" i="59"/>
  <c r="I197" i="59"/>
  <c r="I198" i="59"/>
  <c r="I199" i="59"/>
  <c r="I200" i="59"/>
  <c r="I201" i="59"/>
  <c r="I202" i="59"/>
  <c r="I203" i="59"/>
  <c r="I204" i="59"/>
  <c r="I205" i="59"/>
  <c r="I206" i="59"/>
  <c r="I207" i="59"/>
  <c r="I208" i="59"/>
  <c r="I209" i="59"/>
  <c r="I210" i="59"/>
  <c r="I211" i="59"/>
  <c r="I212" i="59"/>
  <c r="I213" i="59"/>
  <c r="I214" i="59"/>
  <c r="I215" i="59"/>
  <c r="I216" i="59"/>
  <c r="I217" i="59"/>
  <c r="I218" i="59"/>
  <c r="I219" i="59"/>
  <c r="I220" i="59"/>
  <c r="I221" i="59"/>
  <c r="I222" i="59"/>
  <c r="I223" i="59"/>
  <c r="I224" i="59"/>
  <c r="I225" i="59"/>
  <c r="I226" i="59"/>
  <c r="I227" i="59"/>
  <c r="I228" i="59"/>
  <c r="I229" i="59"/>
  <c r="I230" i="59"/>
  <c r="I231" i="59"/>
  <c r="I232" i="59"/>
  <c r="I233" i="59"/>
  <c r="I234" i="59"/>
  <c r="I235" i="59"/>
  <c r="I236" i="59"/>
  <c r="I237" i="59"/>
  <c r="I238" i="59"/>
  <c r="I239" i="59"/>
  <c r="I240" i="59"/>
  <c r="I241" i="59"/>
  <c r="I242" i="59"/>
  <c r="I243" i="59"/>
  <c r="I244" i="59"/>
  <c r="I245" i="59"/>
  <c r="I246" i="59"/>
  <c r="I247" i="59"/>
  <c r="I248" i="59"/>
  <c r="I249" i="59"/>
  <c r="I250" i="59"/>
  <c r="I251" i="59"/>
  <c r="I252" i="59"/>
  <c r="I253" i="59"/>
  <c r="I254" i="59"/>
  <c r="I255" i="59"/>
  <c r="I256" i="59"/>
  <c r="I257" i="59"/>
  <c r="I258" i="59"/>
  <c r="I259" i="59"/>
  <c r="I260" i="59"/>
  <c r="I261" i="59"/>
  <c r="I262" i="59"/>
  <c r="I263" i="59"/>
  <c r="I264" i="59"/>
  <c r="I265" i="59"/>
  <c r="I266" i="59"/>
  <c r="I267" i="59"/>
  <c r="I268" i="59"/>
  <c r="I269" i="59"/>
  <c r="I270" i="59"/>
  <c r="I271" i="59"/>
  <c r="I272" i="59"/>
  <c r="I273" i="59"/>
  <c r="I274" i="59"/>
  <c r="I275" i="59"/>
  <c r="I276" i="59"/>
  <c r="I277" i="59"/>
  <c r="I278" i="59"/>
  <c r="H6" i="59"/>
  <c r="H7" i="59"/>
  <c r="H8" i="59"/>
  <c r="H9" i="59"/>
  <c r="H10" i="59"/>
  <c r="H11" i="59"/>
  <c r="H12" i="59"/>
  <c r="H13" i="59"/>
  <c r="H14" i="59"/>
  <c r="H15" i="59"/>
  <c r="H16" i="59"/>
  <c r="H17" i="59"/>
  <c r="H18" i="59"/>
  <c r="H19" i="59"/>
  <c r="H20" i="59"/>
  <c r="H21" i="59"/>
  <c r="H22" i="59"/>
  <c r="H23" i="59"/>
  <c r="H24" i="59"/>
  <c r="H25" i="59"/>
  <c r="H26" i="59"/>
  <c r="H27" i="59"/>
  <c r="H28" i="59"/>
  <c r="H29" i="59"/>
  <c r="H30" i="59"/>
  <c r="H31" i="59"/>
  <c r="H32" i="59"/>
  <c r="H33" i="59"/>
  <c r="H34" i="59"/>
  <c r="H35" i="59"/>
  <c r="H36" i="59"/>
  <c r="H37" i="59"/>
  <c r="H38" i="59"/>
  <c r="H39" i="59"/>
  <c r="H40" i="59"/>
  <c r="H41" i="59"/>
  <c r="H42" i="59"/>
  <c r="H43" i="59"/>
  <c r="H44" i="59"/>
  <c r="H45" i="59"/>
  <c r="H46" i="59"/>
  <c r="H47" i="59"/>
  <c r="H48" i="59"/>
  <c r="H49" i="59"/>
  <c r="H50" i="59"/>
  <c r="H51" i="59"/>
  <c r="H52" i="59"/>
  <c r="H53" i="59"/>
  <c r="H54" i="59"/>
  <c r="H55" i="59"/>
  <c r="H56" i="59"/>
  <c r="H57" i="59"/>
  <c r="H58" i="59"/>
  <c r="H59" i="59"/>
  <c r="H60" i="59"/>
  <c r="H61" i="59"/>
  <c r="H62" i="59"/>
  <c r="H63" i="59"/>
  <c r="H64" i="59"/>
  <c r="H65" i="59"/>
  <c r="H66" i="59"/>
  <c r="H67" i="59"/>
  <c r="H68" i="59"/>
  <c r="H69" i="59"/>
  <c r="H70" i="59"/>
  <c r="H71" i="59"/>
  <c r="H72" i="59"/>
  <c r="H73" i="59"/>
  <c r="H74" i="59"/>
  <c r="H75" i="59"/>
  <c r="H76" i="59"/>
  <c r="H77" i="59"/>
  <c r="H78" i="59"/>
  <c r="H79" i="59"/>
  <c r="H80" i="59"/>
  <c r="H81" i="59"/>
  <c r="H82" i="59"/>
  <c r="H83" i="59"/>
  <c r="H84" i="59"/>
  <c r="H85" i="59"/>
  <c r="H86" i="59"/>
  <c r="H87" i="59"/>
  <c r="H88" i="59"/>
  <c r="H89" i="59"/>
  <c r="H90" i="59"/>
  <c r="H91" i="59"/>
  <c r="H92" i="59"/>
  <c r="H93" i="59"/>
  <c r="H94" i="59"/>
  <c r="H95" i="59"/>
  <c r="H96" i="59"/>
  <c r="H97" i="59"/>
  <c r="H98" i="59"/>
  <c r="H99" i="59"/>
  <c r="H100" i="59"/>
  <c r="H101" i="59"/>
  <c r="H102" i="59"/>
  <c r="H103" i="59"/>
  <c r="H104" i="59"/>
  <c r="H105" i="59"/>
  <c r="H106" i="59"/>
  <c r="H107" i="59"/>
  <c r="H108" i="59"/>
  <c r="H109" i="59"/>
  <c r="H110" i="59"/>
  <c r="H111" i="59"/>
  <c r="H112" i="59"/>
  <c r="H113" i="59"/>
  <c r="H114" i="59"/>
  <c r="H115" i="59"/>
  <c r="H116" i="59"/>
  <c r="H117" i="59"/>
  <c r="H118" i="59"/>
  <c r="H119" i="59"/>
  <c r="H120" i="59"/>
  <c r="H121" i="59"/>
  <c r="H122" i="59"/>
  <c r="H123" i="59"/>
  <c r="H124" i="59"/>
  <c r="H125" i="59"/>
  <c r="H126" i="59"/>
  <c r="H127" i="59"/>
  <c r="H128" i="59"/>
  <c r="H129" i="59"/>
  <c r="H130" i="59"/>
  <c r="H131" i="59"/>
  <c r="H132" i="59"/>
  <c r="H133" i="59"/>
  <c r="H134" i="59"/>
  <c r="H135" i="59"/>
  <c r="H136" i="59"/>
  <c r="H137" i="59"/>
  <c r="H138" i="59"/>
  <c r="H139" i="59"/>
  <c r="H140" i="59"/>
  <c r="H141" i="59"/>
  <c r="H142" i="59"/>
  <c r="H143" i="59"/>
  <c r="H144" i="59"/>
  <c r="H145" i="59"/>
  <c r="H146" i="59"/>
  <c r="H147" i="59"/>
  <c r="H148" i="59"/>
  <c r="H149" i="59"/>
  <c r="H150" i="59"/>
  <c r="H151" i="59"/>
  <c r="H152" i="59"/>
  <c r="H153" i="59"/>
  <c r="H154" i="59"/>
  <c r="H155" i="59"/>
  <c r="H156" i="59"/>
  <c r="H157" i="59"/>
  <c r="H158" i="59"/>
  <c r="H159" i="59"/>
  <c r="H160" i="59"/>
  <c r="H161" i="59"/>
  <c r="H162" i="59"/>
  <c r="H163" i="59"/>
  <c r="H164" i="59"/>
  <c r="H165" i="59"/>
  <c r="H166" i="59"/>
  <c r="H167" i="59"/>
  <c r="H168" i="59"/>
  <c r="H169" i="59"/>
  <c r="H170" i="59"/>
  <c r="H171" i="59"/>
  <c r="H172" i="59"/>
  <c r="H173" i="59"/>
  <c r="H174" i="59"/>
  <c r="H175" i="59"/>
  <c r="H176" i="59"/>
  <c r="H177" i="59"/>
  <c r="H178" i="59"/>
  <c r="H179" i="59"/>
  <c r="H180" i="59"/>
  <c r="H181" i="59"/>
  <c r="H182" i="59"/>
  <c r="H183" i="59"/>
  <c r="H184" i="59"/>
  <c r="H185" i="59"/>
  <c r="H186" i="59"/>
  <c r="H187" i="59"/>
  <c r="H188" i="59"/>
  <c r="H189" i="59"/>
  <c r="H190" i="59"/>
  <c r="H191" i="59"/>
  <c r="H192" i="59"/>
  <c r="H193" i="59"/>
  <c r="H194" i="59"/>
  <c r="H195" i="59"/>
  <c r="H196" i="59"/>
  <c r="H197" i="59"/>
  <c r="H198" i="59"/>
  <c r="H199" i="59"/>
  <c r="H200" i="59"/>
  <c r="H201" i="59"/>
  <c r="H202" i="59"/>
  <c r="H203" i="59"/>
  <c r="H204" i="59"/>
  <c r="H205" i="59"/>
  <c r="H206" i="59"/>
  <c r="H207" i="59"/>
  <c r="H208" i="59"/>
  <c r="H209" i="59"/>
  <c r="H210" i="59"/>
  <c r="H211" i="59"/>
  <c r="H212" i="59"/>
  <c r="H213" i="59"/>
  <c r="H214" i="59"/>
  <c r="H215" i="59"/>
  <c r="H216" i="59"/>
  <c r="H217" i="59"/>
  <c r="H218" i="59"/>
  <c r="H219" i="59"/>
  <c r="H220" i="59"/>
  <c r="H221" i="59"/>
  <c r="H222" i="59"/>
  <c r="H223" i="59"/>
  <c r="H224" i="59"/>
  <c r="H225" i="59"/>
  <c r="H226" i="59"/>
  <c r="H227" i="59"/>
  <c r="H228" i="59"/>
  <c r="H229" i="59"/>
  <c r="H230" i="59"/>
  <c r="H231" i="59"/>
  <c r="H232" i="59"/>
  <c r="H233" i="59"/>
  <c r="H234" i="59"/>
  <c r="H235" i="59"/>
  <c r="H236" i="59"/>
  <c r="H237" i="59"/>
  <c r="H238" i="59"/>
  <c r="H239" i="59"/>
  <c r="H240" i="59"/>
  <c r="H241" i="59"/>
  <c r="H242" i="59"/>
  <c r="H243" i="59"/>
  <c r="H244" i="59"/>
  <c r="H245" i="59"/>
  <c r="H246" i="59"/>
  <c r="H247" i="59"/>
  <c r="H248" i="59"/>
  <c r="H249" i="59"/>
  <c r="H250" i="59"/>
  <c r="H251" i="59"/>
  <c r="H252" i="59"/>
  <c r="H253" i="59"/>
  <c r="H254" i="59"/>
  <c r="H255" i="59"/>
  <c r="H256" i="59"/>
  <c r="H257" i="59"/>
  <c r="H258" i="59"/>
  <c r="H259" i="59"/>
  <c r="H260" i="59"/>
  <c r="H261" i="59"/>
  <c r="H262" i="59"/>
  <c r="H263" i="59"/>
  <c r="H264" i="59"/>
  <c r="H265" i="59"/>
  <c r="H266" i="59"/>
  <c r="H267" i="59"/>
  <c r="H268" i="59"/>
  <c r="H269" i="59"/>
  <c r="H270" i="59"/>
  <c r="H271" i="59"/>
  <c r="H272" i="59"/>
  <c r="H273" i="59"/>
  <c r="H274" i="59"/>
  <c r="H275" i="59"/>
  <c r="H276" i="59"/>
  <c r="H277" i="59"/>
  <c r="H278" i="59"/>
  <c r="H5" i="59"/>
  <c r="I5" i="59" s="1"/>
  <c r="J5" i="59" s="1"/>
  <c r="K5" i="59" s="1"/>
  <c r="H4" i="59"/>
  <c r="I4" i="59" s="1"/>
  <c r="J4" i="59" s="1"/>
  <c r="K4" i="59" s="1"/>
  <c r="M6" i="61"/>
  <c r="M7" i="61"/>
  <c r="M8" i="61"/>
  <c r="M9" i="61"/>
  <c r="M10" i="61"/>
  <c r="M11" i="61"/>
  <c r="M12" i="61"/>
  <c r="M13" i="61"/>
  <c r="M14" i="61"/>
  <c r="M15" i="61"/>
  <c r="M16" i="61"/>
  <c r="M17" i="61"/>
  <c r="M18" i="61"/>
  <c r="M19" i="61"/>
  <c r="M20" i="61"/>
  <c r="M21" i="61"/>
  <c r="M22" i="61"/>
  <c r="M23" i="61"/>
  <c r="M24" i="61"/>
  <c r="M25" i="61"/>
  <c r="M26" i="61"/>
  <c r="M27" i="61"/>
  <c r="M28" i="61"/>
  <c r="M29" i="61"/>
  <c r="M30" i="61"/>
  <c r="M31" i="61"/>
  <c r="M32" i="61"/>
  <c r="M33" i="61"/>
  <c r="M34" i="61"/>
  <c r="M35" i="61"/>
  <c r="M36" i="61"/>
  <c r="M37" i="61"/>
  <c r="M38" i="61"/>
  <c r="M39" i="61"/>
  <c r="M40" i="61"/>
  <c r="M41" i="61"/>
  <c r="M42" i="61"/>
  <c r="M43" i="61"/>
  <c r="M44" i="61"/>
  <c r="M45" i="61"/>
  <c r="M46" i="61"/>
  <c r="M47" i="61"/>
  <c r="M48" i="61"/>
  <c r="M49" i="61"/>
  <c r="M50" i="61"/>
  <c r="M51" i="61"/>
  <c r="M52" i="61"/>
  <c r="M53" i="61"/>
  <c r="M54" i="61"/>
  <c r="M55" i="61"/>
  <c r="M56" i="61"/>
  <c r="M57" i="61"/>
  <c r="M58" i="61"/>
  <c r="M59" i="61"/>
  <c r="M62" i="61"/>
  <c r="M63" i="61"/>
  <c r="M64" i="61"/>
  <c r="M65" i="61"/>
  <c r="M66" i="61"/>
  <c r="M67" i="61"/>
  <c r="M68" i="61"/>
  <c r="M69" i="61"/>
  <c r="M70" i="61"/>
  <c r="M71" i="61"/>
  <c r="M72" i="61"/>
  <c r="M73" i="61"/>
  <c r="M74" i="61"/>
  <c r="M75" i="61"/>
  <c r="M76" i="61"/>
  <c r="M77" i="61"/>
  <c r="M78" i="61"/>
  <c r="M79" i="61"/>
  <c r="M80" i="61"/>
  <c r="M81" i="61"/>
  <c r="M82" i="61"/>
  <c r="M83" i="61"/>
  <c r="M84" i="61"/>
  <c r="M85" i="61"/>
  <c r="M86" i="61"/>
  <c r="M87" i="61"/>
  <c r="M88" i="61"/>
  <c r="M89" i="61"/>
  <c r="M90" i="61"/>
  <c r="M91" i="61"/>
  <c r="M92" i="61"/>
  <c r="M93" i="61"/>
  <c r="M94" i="61"/>
  <c r="M95" i="61"/>
  <c r="M96" i="61"/>
  <c r="L6" i="61"/>
  <c r="L7" i="61"/>
  <c r="L8" i="61"/>
  <c r="L9" i="61"/>
  <c r="L10" i="61"/>
  <c r="L11" i="61"/>
  <c r="L12" i="61"/>
  <c r="L13" i="61"/>
  <c r="L14" i="61"/>
  <c r="L15" i="61"/>
  <c r="L16" i="61"/>
  <c r="L17" i="61"/>
  <c r="L18" i="61"/>
  <c r="L19" i="61"/>
  <c r="L20" i="61"/>
  <c r="L21" i="61"/>
  <c r="L22" i="61"/>
  <c r="L23" i="61"/>
  <c r="L24" i="61"/>
  <c r="L25" i="61"/>
  <c r="L26" i="61"/>
  <c r="L27" i="61"/>
  <c r="L28" i="61"/>
  <c r="L29" i="61"/>
  <c r="L30" i="61"/>
  <c r="L31" i="61"/>
  <c r="L32" i="61"/>
  <c r="L33" i="61"/>
  <c r="L34" i="61"/>
  <c r="L35" i="61"/>
  <c r="L36" i="61"/>
  <c r="L37" i="61"/>
  <c r="L38" i="61"/>
  <c r="L39" i="61"/>
  <c r="L40" i="61"/>
  <c r="L41" i="61"/>
  <c r="L42" i="61"/>
  <c r="L43" i="61"/>
  <c r="L44" i="61"/>
  <c r="L45" i="61"/>
  <c r="L46" i="61"/>
  <c r="L47" i="61"/>
  <c r="L48" i="61"/>
  <c r="L49" i="61"/>
  <c r="L50" i="61"/>
  <c r="L51" i="61"/>
  <c r="L52" i="61"/>
  <c r="L53" i="61"/>
  <c r="L54" i="61"/>
  <c r="L55" i="61"/>
  <c r="L56" i="61"/>
  <c r="L57" i="61"/>
  <c r="L58" i="61"/>
  <c r="L59" i="61"/>
  <c r="L62" i="61"/>
  <c r="L63" i="61"/>
  <c r="L64" i="61"/>
  <c r="L65" i="61"/>
  <c r="L66" i="61"/>
  <c r="L67" i="61"/>
  <c r="L68" i="61"/>
  <c r="L69" i="61"/>
  <c r="L70" i="61"/>
  <c r="L71" i="61"/>
  <c r="L72" i="61"/>
  <c r="L73" i="61"/>
  <c r="L74" i="61"/>
  <c r="L75" i="61"/>
  <c r="L76" i="61"/>
  <c r="L77" i="61"/>
  <c r="L78" i="61"/>
  <c r="L79" i="61"/>
  <c r="L80" i="61"/>
  <c r="L81" i="61"/>
  <c r="L82" i="61"/>
  <c r="L83" i="61"/>
  <c r="L84" i="61"/>
  <c r="L85" i="61"/>
  <c r="L86" i="61"/>
  <c r="L87" i="61"/>
  <c r="L88" i="61"/>
  <c r="L89" i="61"/>
  <c r="L90" i="61"/>
  <c r="L91" i="61"/>
  <c r="L92" i="61"/>
  <c r="L93" i="61"/>
  <c r="L94" i="61"/>
  <c r="L95" i="61"/>
  <c r="L96" i="61"/>
  <c r="K6" i="61"/>
  <c r="K7" i="61"/>
  <c r="K8" i="61"/>
  <c r="K9" i="61"/>
  <c r="K10" i="61"/>
  <c r="K11" i="61"/>
  <c r="K12" i="61"/>
  <c r="K13" i="61"/>
  <c r="K14" i="61"/>
  <c r="K15" i="61"/>
  <c r="K16" i="61"/>
  <c r="K17" i="61"/>
  <c r="K18" i="61"/>
  <c r="K19" i="61"/>
  <c r="K20" i="61"/>
  <c r="K21" i="61"/>
  <c r="K22" i="61"/>
  <c r="K23" i="61"/>
  <c r="K24" i="61"/>
  <c r="K25" i="61"/>
  <c r="K26" i="61"/>
  <c r="K27" i="61"/>
  <c r="K28" i="61"/>
  <c r="K29" i="61"/>
  <c r="K30" i="61"/>
  <c r="K31" i="61"/>
  <c r="K32" i="61"/>
  <c r="K33" i="61"/>
  <c r="K34" i="61"/>
  <c r="K35" i="61"/>
  <c r="K36" i="61"/>
  <c r="K37" i="61"/>
  <c r="K38" i="61"/>
  <c r="K39" i="61"/>
  <c r="K40" i="61"/>
  <c r="K41" i="61"/>
  <c r="K42" i="61"/>
  <c r="K43" i="61"/>
  <c r="K44" i="61"/>
  <c r="K45" i="61"/>
  <c r="K46" i="61"/>
  <c r="K47" i="61"/>
  <c r="K48" i="61"/>
  <c r="K49" i="61"/>
  <c r="K50" i="61"/>
  <c r="K51" i="61"/>
  <c r="K52" i="61"/>
  <c r="K53" i="61"/>
  <c r="K54" i="61"/>
  <c r="K55" i="61"/>
  <c r="K56" i="61"/>
  <c r="K57" i="61"/>
  <c r="K58" i="61"/>
  <c r="K59" i="61"/>
  <c r="K62" i="61"/>
  <c r="K63" i="61"/>
  <c r="K64" i="61"/>
  <c r="K65" i="61"/>
  <c r="K66" i="61"/>
  <c r="K67" i="61"/>
  <c r="K68" i="61"/>
  <c r="K69" i="61"/>
  <c r="K70" i="61"/>
  <c r="K71" i="61"/>
  <c r="K72" i="61"/>
  <c r="K73" i="61"/>
  <c r="K74" i="61"/>
  <c r="K75" i="61"/>
  <c r="K76" i="61"/>
  <c r="K77" i="61"/>
  <c r="K78" i="61"/>
  <c r="K79" i="61"/>
  <c r="K80" i="61"/>
  <c r="K81" i="61"/>
  <c r="K82" i="61"/>
  <c r="K83" i="61"/>
  <c r="K84" i="61"/>
  <c r="K85" i="61"/>
  <c r="K86" i="61"/>
  <c r="K87" i="61"/>
  <c r="K88" i="61"/>
  <c r="K89" i="61"/>
  <c r="K90" i="61"/>
  <c r="K91" i="61"/>
  <c r="K92" i="61"/>
  <c r="K93" i="61"/>
  <c r="K94" i="61"/>
  <c r="K95" i="61"/>
  <c r="K96" i="61"/>
  <c r="J6" i="61"/>
  <c r="J7" i="61"/>
  <c r="J8" i="61"/>
  <c r="J9" i="61"/>
  <c r="J10" i="61"/>
  <c r="J11" i="61"/>
  <c r="J12" i="61"/>
  <c r="J13" i="61"/>
  <c r="J14" i="61"/>
  <c r="J15" i="61"/>
  <c r="J16" i="61"/>
  <c r="J17" i="61"/>
  <c r="J18" i="61"/>
  <c r="J19" i="61"/>
  <c r="J20" i="61"/>
  <c r="J21" i="61"/>
  <c r="J22" i="61"/>
  <c r="J23" i="61"/>
  <c r="J24" i="61"/>
  <c r="J25" i="61"/>
  <c r="J26" i="61"/>
  <c r="J27" i="61"/>
  <c r="J28" i="61"/>
  <c r="J29" i="61"/>
  <c r="J30" i="61"/>
  <c r="J31" i="61"/>
  <c r="J32" i="61"/>
  <c r="J33" i="61"/>
  <c r="J34" i="61"/>
  <c r="J35" i="61"/>
  <c r="J36" i="61"/>
  <c r="J37" i="61"/>
  <c r="J38" i="61"/>
  <c r="J39" i="61"/>
  <c r="J40" i="61"/>
  <c r="J41" i="61"/>
  <c r="J42" i="61"/>
  <c r="J43" i="61"/>
  <c r="J44" i="61"/>
  <c r="J45" i="61"/>
  <c r="J46" i="61"/>
  <c r="J47" i="61"/>
  <c r="J48" i="61"/>
  <c r="J49" i="61"/>
  <c r="J50" i="61"/>
  <c r="J51" i="61"/>
  <c r="J52" i="61"/>
  <c r="J53" i="61"/>
  <c r="J54" i="61"/>
  <c r="J55" i="61"/>
  <c r="J56" i="61"/>
  <c r="J57" i="61"/>
  <c r="J58" i="61"/>
  <c r="J59" i="61"/>
  <c r="J60" i="61"/>
  <c r="K60" i="61" s="1"/>
  <c r="L60" i="61" s="1"/>
  <c r="M60" i="61" s="1"/>
  <c r="J61" i="61"/>
  <c r="K61" i="61" s="1"/>
  <c r="L61" i="61" s="1"/>
  <c r="M61" i="61" s="1"/>
  <c r="J62" i="61"/>
  <c r="J63" i="61"/>
  <c r="J64" i="61"/>
  <c r="J65" i="61"/>
  <c r="J66" i="61"/>
  <c r="J67" i="61"/>
  <c r="J68" i="61"/>
  <c r="J69" i="61"/>
  <c r="J70" i="61"/>
  <c r="J71" i="61"/>
  <c r="J72" i="61"/>
  <c r="J73" i="61"/>
  <c r="J74" i="61"/>
  <c r="J75" i="61"/>
  <c r="J76" i="61"/>
  <c r="J77" i="61"/>
  <c r="J78" i="61"/>
  <c r="J79" i="61"/>
  <c r="J80" i="61"/>
  <c r="J81" i="61"/>
  <c r="J82" i="61"/>
  <c r="J83" i="61"/>
  <c r="J84" i="61"/>
  <c r="J85" i="61"/>
  <c r="J86" i="61"/>
  <c r="J87" i="61"/>
  <c r="J88" i="61"/>
  <c r="J89" i="61"/>
  <c r="J90" i="61"/>
  <c r="J91" i="61"/>
  <c r="J92" i="61"/>
  <c r="J93" i="61"/>
  <c r="J94" i="61"/>
  <c r="J95" i="61"/>
  <c r="J96" i="61"/>
  <c r="K5" i="61"/>
  <c r="L5" i="61" s="1"/>
  <c r="M5" i="61" s="1"/>
  <c r="J5" i="61"/>
  <c r="K4" i="61"/>
  <c r="L4" i="61" s="1"/>
  <c r="M4" i="61" s="1"/>
  <c r="J4" i="61"/>
  <c r="M178" i="29"/>
  <c r="M242" i="29"/>
  <c r="L67" i="29"/>
  <c r="M67" i="29" s="1"/>
  <c r="L131" i="29"/>
  <c r="M131" i="29" s="1"/>
  <c r="L195" i="29"/>
  <c r="M195" i="29" s="1"/>
  <c r="L259" i="29"/>
  <c r="M259" i="29" s="1"/>
  <c r="K8" i="29"/>
  <c r="L8" i="29" s="1"/>
  <c r="M8" i="29" s="1"/>
  <c r="K24" i="29"/>
  <c r="L24" i="29" s="1"/>
  <c r="M24" i="29" s="1"/>
  <c r="K34" i="29"/>
  <c r="L34" i="29" s="1"/>
  <c r="M34" i="29" s="1"/>
  <c r="K56" i="29"/>
  <c r="L56" i="29" s="1"/>
  <c r="M56" i="29" s="1"/>
  <c r="K66" i="29"/>
  <c r="L66" i="29" s="1"/>
  <c r="M66" i="29" s="1"/>
  <c r="K88" i="29"/>
  <c r="L88" i="29" s="1"/>
  <c r="M88" i="29" s="1"/>
  <c r="K96" i="29"/>
  <c r="L96" i="29" s="1"/>
  <c r="M96" i="29" s="1"/>
  <c r="K104" i="29"/>
  <c r="L104" i="29" s="1"/>
  <c r="M104" i="29" s="1"/>
  <c r="K112" i="29"/>
  <c r="L112" i="29" s="1"/>
  <c r="M112" i="29" s="1"/>
  <c r="K120" i="29"/>
  <c r="L120" i="29" s="1"/>
  <c r="M120" i="29" s="1"/>
  <c r="K128" i="29"/>
  <c r="L128" i="29" s="1"/>
  <c r="M128" i="29" s="1"/>
  <c r="K136" i="29"/>
  <c r="L136" i="29" s="1"/>
  <c r="M136" i="29" s="1"/>
  <c r="K144" i="29"/>
  <c r="L144" i="29" s="1"/>
  <c r="M144" i="29" s="1"/>
  <c r="K152" i="29"/>
  <c r="L152" i="29" s="1"/>
  <c r="M152" i="29" s="1"/>
  <c r="K160" i="29"/>
  <c r="L160" i="29" s="1"/>
  <c r="M160" i="29" s="1"/>
  <c r="K168" i="29"/>
  <c r="L168" i="29" s="1"/>
  <c r="M168" i="29" s="1"/>
  <c r="K176" i="29"/>
  <c r="L176" i="29" s="1"/>
  <c r="M176" i="29" s="1"/>
  <c r="K184" i="29"/>
  <c r="L184" i="29" s="1"/>
  <c r="M184" i="29" s="1"/>
  <c r="K192" i="29"/>
  <c r="L192" i="29" s="1"/>
  <c r="M192" i="29" s="1"/>
  <c r="K200" i="29"/>
  <c r="L200" i="29" s="1"/>
  <c r="M200" i="29" s="1"/>
  <c r="K208" i="29"/>
  <c r="L208" i="29" s="1"/>
  <c r="M208" i="29" s="1"/>
  <c r="K216" i="29"/>
  <c r="L216" i="29" s="1"/>
  <c r="M216" i="29" s="1"/>
  <c r="K224" i="29"/>
  <c r="L224" i="29" s="1"/>
  <c r="M224" i="29" s="1"/>
  <c r="K232" i="29"/>
  <c r="L232" i="29" s="1"/>
  <c r="M232" i="29" s="1"/>
  <c r="K240" i="29"/>
  <c r="L240" i="29" s="1"/>
  <c r="M240" i="29" s="1"/>
  <c r="K248" i="29"/>
  <c r="L248" i="29" s="1"/>
  <c r="M248" i="29" s="1"/>
  <c r="K256" i="29"/>
  <c r="L256" i="29" s="1"/>
  <c r="M256" i="29" s="1"/>
  <c r="K264" i="29"/>
  <c r="L264" i="29" s="1"/>
  <c r="M264" i="29" s="1"/>
  <c r="K272" i="29"/>
  <c r="L272" i="29" s="1"/>
  <c r="M272" i="29" s="1"/>
  <c r="K280" i="29"/>
  <c r="L280" i="29" s="1"/>
  <c r="M280" i="29" s="1"/>
  <c r="K284" i="29"/>
  <c r="L284" i="29" s="1"/>
  <c r="M284" i="29" s="1"/>
  <c r="K288" i="29"/>
  <c r="L288" i="29" s="1"/>
  <c r="M288" i="29" s="1"/>
  <c r="K292" i="29"/>
  <c r="L292" i="29" s="1"/>
  <c r="M292" i="29" s="1"/>
  <c r="K296" i="29"/>
  <c r="L296" i="29" s="1"/>
  <c r="M296" i="29" s="1"/>
  <c r="K300" i="29"/>
  <c r="L300" i="29" s="1"/>
  <c r="M300" i="29" s="1"/>
  <c r="K304" i="29"/>
  <c r="L304" i="29" s="1"/>
  <c r="M304" i="29" s="1"/>
  <c r="K308" i="29"/>
  <c r="L308" i="29" s="1"/>
  <c r="M308" i="29" s="1"/>
  <c r="K312" i="29"/>
  <c r="L312" i="29" s="1"/>
  <c r="M312" i="29" s="1"/>
  <c r="K316" i="29"/>
  <c r="L316" i="29" s="1"/>
  <c r="M316" i="29" s="1"/>
  <c r="K320" i="29"/>
  <c r="L320" i="29" s="1"/>
  <c r="M320" i="29" s="1"/>
  <c r="K324" i="29"/>
  <c r="L324" i="29" s="1"/>
  <c r="M324" i="29" s="1"/>
  <c r="K328" i="29"/>
  <c r="L328" i="29" s="1"/>
  <c r="M328" i="29" s="1"/>
  <c r="K332" i="29"/>
  <c r="L332" i="29" s="1"/>
  <c r="M332" i="29" s="1"/>
  <c r="K336" i="29"/>
  <c r="L336" i="29" s="1"/>
  <c r="M336" i="29" s="1"/>
  <c r="K340" i="29"/>
  <c r="L340" i="29" s="1"/>
  <c r="M340" i="29" s="1"/>
  <c r="K344" i="29"/>
  <c r="L344" i="29" s="1"/>
  <c r="M344" i="29" s="1"/>
  <c r="K348" i="29"/>
  <c r="L348" i="29" s="1"/>
  <c r="M348" i="29" s="1"/>
  <c r="K352" i="29"/>
  <c r="L352" i="29" s="1"/>
  <c r="M352" i="29" s="1"/>
  <c r="J6" i="29"/>
  <c r="K6" i="29" s="1"/>
  <c r="L6" i="29" s="1"/>
  <c r="M6" i="29" s="1"/>
  <c r="J7" i="29"/>
  <c r="K7" i="29" s="1"/>
  <c r="L7" i="29" s="1"/>
  <c r="M7" i="29" s="1"/>
  <c r="J8" i="29"/>
  <c r="J9" i="29"/>
  <c r="K9" i="29" s="1"/>
  <c r="L9" i="29" s="1"/>
  <c r="M9" i="29" s="1"/>
  <c r="J10" i="29"/>
  <c r="K10" i="29" s="1"/>
  <c r="L10" i="29" s="1"/>
  <c r="M10" i="29" s="1"/>
  <c r="J11" i="29"/>
  <c r="K11" i="29" s="1"/>
  <c r="L11" i="29" s="1"/>
  <c r="M11" i="29" s="1"/>
  <c r="J12" i="29"/>
  <c r="K12" i="29" s="1"/>
  <c r="L12" i="29" s="1"/>
  <c r="M12" i="29" s="1"/>
  <c r="J13" i="29"/>
  <c r="K13" i="29" s="1"/>
  <c r="L13" i="29" s="1"/>
  <c r="M13" i="29" s="1"/>
  <c r="J14" i="29"/>
  <c r="K14" i="29" s="1"/>
  <c r="L14" i="29" s="1"/>
  <c r="M14" i="29" s="1"/>
  <c r="J15" i="29"/>
  <c r="K15" i="29" s="1"/>
  <c r="L15" i="29" s="1"/>
  <c r="M15" i="29" s="1"/>
  <c r="J16" i="29"/>
  <c r="K16" i="29" s="1"/>
  <c r="L16" i="29" s="1"/>
  <c r="M16" i="29" s="1"/>
  <c r="J17" i="29"/>
  <c r="K17" i="29" s="1"/>
  <c r="L17" i="29" s="1"/>
  <c r="M17" i="29" s="1"/>
  <c r="J18" i="29"/>
  <c r="K18" i="29" s="1"/>
  <c r="L18" i="29" s="1"/>
  <c r="M18" i="29" s="1"/>
  <c r="J19" i="29"/>
  <c r="K19" i="29" s="1"/>
  <c r="L19" i="29" s="1"/>
  <c r="M19" i="29" s="1"/>
  <c r="J20" i="29"/>
  <c r="K20" i="29" s="1"/>
  <c r="L20" i="29" s="1"/>
  <c r="M20" i="29" s="1"/>
  <c r="J21" i="29"/>
  <c r="K21" i="29" s="1"/>
  <c r="L21" i="29" s="1"/>
  <c r="M21" i="29" s="1"/>
  <c r="J22" i="29"/>
  <c r="K22" i="29" s="1"/>
  <c r="L22" i="29" s="1"/>
  <c r="M22" i="29" s="1"/>
  <c r="J23" i="29"/>
  <c r="K23" i="29" s="1"/>
  <c r="L23" i="29" s="1"/>
  <c r="M23" i="29" s="1"/>
  <c r="J24" i="29"/>
  <c r="J25" i="29"/>
  <c r="K25" i="29" s="1"/>
  <c r="L25" i="29" s="1"/>
  <c r="M25" i="29" s="1"/>
  <c r="J26" i="29"/>
  <c r="K26" i="29" s="1"/>
  <c r="L26" i="29" s="1"/>
  <c r="M26" i="29" s="1"/>
  <c r="J27" i="29"/>
  <c r="K27" i="29" s="1"/>
  <c r="L27" i="29" s="1"/>
  <c r="M27" i="29" s="1"/>
  <c r="J28" i="29"/>
  <c r="K28" i="29" s="1"/>
  <c r="L28" i="29" s="1"/>
  <c r="M28" i="29" s="1"/>
  <c r="J29" i="29"/>
  <c r="K29" i="29" s="1"/>
  <c r="L29" i="29" s="1"/>
  <c r="M29" i="29" s="1"/>
  <c r="J30" i="29"/>
  <c r="K30" i="29" s="1"/>
  <c r="L30" i="29" s="1"/>
  <c r="M30" i="29" s="1"/>
  <c r="J31" i="29"/>
  <c r="K31" i="29" s="1"/>
  <c r="L31" i="29" s="1"/>
  <c r="M31" i="29" s="1"/>
  <c r="J32" i="29"/>
  <c r="K32" i="29" s="1"/>
  <c r="L32" i="29" s="1"/>
  <c r="M32" i="29" s="1"/>
  <c r="J33" i="29"/>
  <c r="K33" i="29" s="1"/>
  <c r="L33" i="29" s="1"/>
  <c r="M33" i="29" s="1"/>
  <c r="J34" i="29"/>
  <c r="J35" i="29"/>
  <c r="K35" i="29" s="1"/>
  <c r="L35" i="29" s="1"/>
  <c r="M35" i="29" s="1"/>
  <c r="J36" i="29"/>
  <c r="K36" i="29" s="1"/>
  <c r="L36" i="29" s="1"/>
  <c r="M36" i="29" s="1"/>
  <c r="J37" i="29"/>
  <c r="K37" i="29" s="1"/>
  <c r="L37" i="29" s="1"/>
  <c r="M37" i="29" s="1"/>
  <c r="J38" i="29"/>
  <c r="K38" i="29" s="1"/>
  <c r="L38" i="29" s="1"/>
  <c r="M38" i="29" s="1"/>
  <c r="J39" i="29"/>
  <c r="K39" i="29" s="1"/>
  <c r="L39" i="29" s="1"/>
  <c r="M39" i="29" s="1"/>
  <c r="J40" i="29"/>
  <c r="K40" i="29" s="1"/>
  <c r="L40" i="29" s="1"/>
  <c r="M40" i="29" s="1"/>
  <c r="J41" i="29"/>
  <c r="K41" i="29" s="1"/>
  <c r="L41" i="29" s="1"/>
  <c r="M41" i="29" s="1"/>
  <c r="J42" i="29"/>
  <c r="K42" i="29" s="1"/>
  <c r="L42" i="29" s="1"/>
  <c r="M42" i="29" s="1"/>
  <c r="J43" i="29"/>
  <c r="K43" i="29" s="1"/>
  <c r="L43" i="29" s="1"/>
  <c r="M43" i="29" s="1"/>
  <c r="J44" i="29"/>
  <c r="K44" i="29" s="1"/>
  <c r="L44" i="29" s="1"/>
  <c r="M44" i="29" s="1"/>
  <c r="J45" i="29"/>
  <c r="K45" i="29" s="1"/>
  <c r="L45" i="29" s="1"/>
  <c r="M45" i="29" s="1"/>
  <c r="J46" i="29"/>
  <c r="K46" i="29" s="1"/>
  <c r="L46" i="29" s="1"/>
  <c r="M46" i="29" s="1"/>
  <c r="J47" i="29"/>
  <c r="K47" i="29" s="1"/>
  <c r="L47" i="29" s="1"/>
  <c r="M47" i="29" s="1"/>
  <c r="J48" i="29"/>
  <c r="K48" i="29" s="1"/>
  <c r="L48" i="29" s="1"/>
  <c r="M48" i="29" s="1"/>
  <c r="J49" i="29"/>
  <c r="K49" i="29" s="1"/>
  <c r="L49" i="29" s="1"/>
  <c r="M49" i="29" s="1"/>
  <c r="J50" i="29"/>
  <c r="K50" i="29" s="1"/>
  <c r="L50" i="29" s="1"/>
  <c r="M50" i="29" s="1"/>
  <c r="J51" i="29"/>
  <c r="K51" i="29" s="1"/>
  <c r="L51" i="29" s="1"/>
  <c r="M51" i="29" s="1"/>
  <c r="J52" i="29"/>
  <c r="K52" i="29" s="1"/>
  <c r="L52" i="29" s="1"/>
  <c r="M52" i="29" s="1"/>
  <c r="J53" i="29"/>
  <c r="K53" i="29" s="1"/>
  <c r="L53" i="29" s="1"/>
  <c r="M53" i="29" s="1"/>
  <c r="J54" i="29"/>
  <c r="K54" i="29" s="1"/>
  <c r="L54" i="29" s="1"/>
  <c r="M54" i="29" s="1"/>
  <c r="J55" i="29"/>
  <c r="K55" i="29" s="1"/>
  <c r="L55" i="29" s="1"/>
  <c r="M55" i="29" s="1"/>
  <c r="J56" i="29"/>
  <c r="J57" i="29"/>
  <c r="K57" i="29" s="1"/>
  <c r="L57" i="29" s="1"/>
  <c r="M57" i="29" s="1"/>
  <c r="J58" i="29"/>
  <c r="K58" i="29" s="1"/>
  <c r="L58" i="29" s="1"/>
  <c r="M58" i="29" s="1"/>
  <c r="J59" i="29"/>
  <c r="K59" i="29" s="1"/>
  <c r="L59" i="29" s="1"/>
  <c r="M59" i="29" s="1"/>
  <c r="J60" i="29"/>
  <c r="K60" i="29" s="1"/>
  <c r="L60" i="29" s="1"/>
  <c r="M60" i="29" s="1"/>
  <c r="J61" i="29"/>
  <c r="K61" i="29" s="1"/>
  <c r="L61" i="29" s="1"/>
  <c r="M61" i="29" s="1"/>
  <c r="J62" i="29"/>
  <c r="K62" i="29" s="1"/>
  <c r="L62" i="29" s="1"/>
  <c r="M62" i="29" s="1"/>
  <c r="J63" i="29"/>
  <c r="K63" i="29" s="1"/>
  <c r="L63" i="29" s="1"/>
  <c r="M63" i="29" s="1"/>
  <c r="J64" i="29"/>
  <c r="K64" i="29" s="1"/>
  <c r="L64" i="29" s="1"/>
  <c r="M64" i="29" s="1"/>
  <c r="J65" i="29"/>
  <c r="K65" i="29" s="1"/>
  <c r="L65" i="29" s="1"/>
  <c r="M65" i="29" s="1"/>
  <c r="J66" i="29"/>
  <c r="J67" i="29"/>
  <c r="K67" i="29" s="1"/>
  <c r="J68" i="29"/>
  <c r="K68" i="29" s="1"/>
  <c r="L68" i="29" s="1"/>
  <c r="M68" i="29" s="1"/>
  <c r="J69" i="29"/>
  <c r="K69" i="29" s="1"/>
  <c r="L69" i="29" s="1"/>
  <c r="M69" i="29" s="1"/>
  <c r="J70" i="29"/>
  <c r="K70" i="29" s="1"/>
  <c r="L70" i="29" s="1"/>
  <c r="M70" i="29" s="1"/>
  <c r="J71" i="29"/>
  <c r="K71" i="29" s="1"/>
  <c r="L71" i="29" s="1"/>
  <c r="M71" i="29" s="1"/>
  <c r="J72" i="29"/>
  <c r="K72" i="29" s="1"/>
  <c r="L72" i="29" s="1"/>
  <c r="M72" i="29" s="1"/>
  <c r="J73" i="29"/>
  <c r="K73" i="29" s="1"/>
  <c r="L73" i="29" s="1"/>
  <c r="M73" i="29" s="1"/>
  <c r="J74" i="29"/>
  <c r="K74" i="29" s="1"/>
  <c r="L74" i="29" s="1"/>
  <c r="M74" i="29" s="1"/>
  <c r="J75" i="29"/>
  <c r="K75" i="29" s="1"/>
  <c r="L75" i="29" s="1"/>
  <c r="M75" i="29" s="1"/>
  <c r="J76" i="29"/>
  <c r="K76" i="29" s="1"/>
  <c r="L76" i="29" s="1"/>
  <c r="M76" i="29" s="1"/>
  <c r="J77" i="29"/>
  <c r="K77" i="29" s="1"/>
  <c r="L77" i="29" s="1"/>
  <c r="M77" i="29" s="1"/>
  <c r="J78" i="29"/>
  <c r="K78" i="29" s="1"/>
  <c r="L78" i="29" s="1"/>
  <c r="M78" i="29" s="1"/>
  <c r="J79" i="29"/>
  <c r="K79" i="29" s="1"/>
  <c r="L79" i="29" s="1"/>
  <c r="M79" i="29" s="1"/>
  <c r="J80" i="29"/>
  <c r="K80" i="29" s="1"/>
  <c r="L80" i="29" s="1"/>
  <c r="M80" i="29" s="1"/>
  <c r="J81" i="29"/>
  <c r="K81" i="29" s="1"/>
  <c r="L81" i="29" s="1"/>
  <c r="M81" i="29" s="1"/>
  <c r="J82" i="29"/>
  <c r="K82" i="29" s="1"/>
  <c r="L82" i="29" s="1"/>
  <c r="M82" i="29" s="1"/>
  <c r="J83" i="29"/>
  <c r="K83" i="29" s="1"/>
  <c r="L83" i="29" s="1"/>
  <c r="M83" i="29" s="1"/>
  <c r="J84" i="29"/>
  <c r="K84" i="29" s="1"/>
  <c r="L84" i="29" s="1"/>
  <c r="M84" i="29" s="1"/>
  <c r="J85" i="29"/>
  <c r="K85" i="29" s="1"/>
  <c r="L85" i="29" s="1"/>
  <c r="M85" i="29" s="1"/>
  <c r="J86" i="29"/>
  <c r="K86" i="29" s="1"/>
  <c r="L86" i="29" s="1"/>
  <c r="M86" i="29" s="1"/>
  <c r="J87" i="29"/>
  <c r="K87" i="29" s="1"/>
  <c r="L87" i="29" s="1"/>
  <c r="M87" i="29" s="1"/>
  <c r="J88" i="29"/>
  <c r="J89" i="29"/>
  <c r="K89" i="29" s="1"/>
  <c r="L89" i="29" s="1"/>
  <c r="M89" i="29" s="1"/>
  <c r="J90" i="29"/>
  <c r="K90" i="29" s="1"/>
  <c r="L90" i="29" s="1"/>
  <c r="M90" i="29" s="1"/>
  <c r="J91" i="29"/>
  <c r="K91" i="29" s="1"/>
  <c r="L91" i="29" s="1"/>
  <c r="M91" i="29" s="1"/>
  <c r="J92" i="29"/>
  <c r="K92" i="29" s="1"/>
  <c r="L92" i="29" s="1"/>
  <c r="M92" i="29" s="1"/>
  <c r="J93" i="29"/>
  <c r="K93" i="29" s="1"/>
  <c r="L93" i="29" s="1"/>
  <c r="M93" i="29" s="1"/>
  <c r="J94" i="29"/>
  <c r="K94" i="29" s="1"/>
  <c r="L94" i="29" s="1"/>
  <c r="M94" i="29" s="1"/>
  <c r="J95" i="29"/>
  <c r="K95" i="29" s="1"/>
  <c r="L95" i="29" s="1"/>
  <c r="M95" i="29" s="1"/>
  <c r="J96" i="29"/>
  <c r="J97" i="29"/>
  <c r="K97" i="29" s="1"/>
  <c r="L97" i="29" s="1"/>
  <c r="M97" i="29" s="1"/>
  <c r="J98" i="29"/>
  <c r="K98" i="29" s="1"/>
  <c r="L98" i="29" s="1"/>
  <c r="M98" i="29" s="1"/>
  <c r="J99" i="29"/>
  <c r="K99" i="29" s="1"/>
  <c r="L99" i="29" s="1"/>
  <c r="M99" i="29" s="1"/>
  <c r="J100" i="29"/>
  <c r="K100" i="29" s="1"/>
  <c r="L100" i="29" s="1"/>
  <c r="M100" i="29" s="1"/>
  <c r="J101" i="29"/>
  <c r="K101" i="29" s="1"/>
  <c r="L101" i="29" s="1"/>
  <c r="M101" i="29" s="1"/>
  <c r="J102" i="29"/>
  <c r="K102" i="29" s="1"/>
  <c r="L102" i="29" s="1"/>
  <c r="M102" i="29" s="1"/>
  <c r="J103" i="29"/>
  <c r="K103" i="29" s="1"/>
  <c r="L103" i="29" s="1"/>
  <c r="M103" i="29" s="1"/>
  <c r="J104" i="29"/>
  <c r="J105" i="29"/>
  <c r="K105" i="29" s="1"/>
  <c r="L105" i="29" s="1"/>
  <c r="M105" i="29" s="1"/>
  <c r="J106" i="29"/>
  <c r="K106" i="29" s="1"/>
  <c r="L106" i="29" s="1"/>
  <c r="M106" i="29" s="1"/>
  <c r="J107" i="29"/>
  <c r="K107" i="29" s="1"/>
  <c r="L107" i="29" s="1"/>
  <c r="M107" i="29" s="1"/>
  <c r="J108" i="29"/>
  <c r="K108" i="29" s="1"/>
  <c r="L108" i="29" s="1"/>
  <c r="M108" i="29" s="1"/>
  <c r="J109" i="29"/>
  <c r="K109" i="29" s="1"/>
  <c r="L109" i="29" s="1"/>
  <c r="M109" i="29" s="1"/>
  <c r="J110" i="29"/>
  <c r="K110" i="29" s="1"/>
  <c r="L110" i="29" s="1"/>
  <c r="M110" i="29" s="1"/>
  <c r="J111" i="29"/>
  <c r="K111" i="29" s="1"/>
  <c r="L111" i="29" s="1"/>
  <c r="M111" i="29" s="1"/>
  <c r="J112" i="29"/>
  <c r="J113" i="29"/>
  <c r="K113" i="29" s="1"/>
  <c r="L113" i="29" s="1"/>
  <c r="M113" i="29" s="1"/>
  <c r="J114" i="29"/>
  <c r="K114" i="29" s="1"/>
  <c r="L114" i="29" s="1"/>
  <c r="M114" i="29" s="1"/>
  <c r="J115" i="29"/>
  <c r="K115" i="29" s="1"/>
  <c r="L115" i="29" s="1"/>
  <c r="M115" i="29" s="1"/>
  <c r="J116" i="29"/>
  <c r="K116" i="29" s="1"/>
  <c r="L116" i="29" s="1"/>
  <c r="M116" i="29" s="1"/>
  <c r="J117" i="29"/>
  <c r="K117" i="29" s="1"/>
  <c r="L117" i="29" s="1"/>
  <c r="M117" i="29" s="1"/>
  <c r="J118" i="29"/>
  <c r="K118" i="29" s="1"/>
  <c r="L118" i="29" s="1"/>
  <c r="M118" i="29" s="1"/>
  <c r="J119" i="29"/>
  <c r="K119" i="29" s="1"/>
  <c r="L119" i="29" s="1"/>
  <c r="M119" i="29" s="1"/>
  <c r="J120" i="29"/>
  <c r="J121" i="29"/>
  <c r="K121" i="29" s="1"/>
  <c r="L121" i="29" s="1"/>
  <c r="M121" i="29" s="1"/>
  <c r="J122" i="29"/>
  <c r="K122" i="29" s="1"/>
  <c r="L122" i="29" s="1"/>
  <c r="M122" i="29" s="1"/>
  <c r="J123" i="29"/>
  <c r="K123" i="29" s="1"/>
  <c r="L123" i="29" s="1"/>
  <c r="M123" i="29" s="1"/>
  <c r="J124" i="29"/>
  <c r="K124" i="29" s="1"/>
  <c r="L124" i="29" s="1"/>
  <c r="M124" i="29" s="1"/>
  <c r="J125" i="29"/>
  <c r="K125" i="29" s="1"/>
  <c r="L125" i="29" s="1"/>
  <c r="M125" i="29" s="1"/>
  <c r="J126" i="29"/>
  <c r="K126" i="29" s="1"/>
  <c r="L126" i="29" s="1"/>
  <c r="M126" i="29" s="1"/>
  <c r="J127" i="29"/>
  <c r="K127" i="29" s="1"/>
  <c r="L127" i="29" s="1"/>
  <c r="M127" i="29" s="1"/>
  <c r="J128" i="29"/>
  <c r="J129" i="29"/>
  <c r="K129" i="29" s="1"/>
  <c r="L129" i="29" s="1"/>
  <c r="M129" i="29" s="1"/>
  <c r="J130" i="29"/>
  <c r="K130" i="29" s="1"/>
  <c r="L130" i="29" s="1"/>
  <c r="M130" i="29" s="1"/>
  <c r="J131" i="29"/>
  <c r="K131" i="29" s="1"/>
  <c r="J132" i="29"/>
  <c r="K132" i="29" s="1"/>
  <c r="L132" i="29" s="1"/>
  <c r="M132" i="29" s="1"/>
  <c r="J133" i="29"/>
  <c r="K133" i="29" s="1"/>
  <c r="L133" i="29" s="1"/>
  <c r="M133" i="29" s="1"/>
  <c r="J134" i="29"/>
  <c r="K134" i="29" s="1"/>
  <c r="L134" i="29" s="1"/>
  <c r="M134" i="29" s="1"/>
  <c r="J135" i="29"/>
  <c r="K135" i="29" s="1"/>
  <c r="L135" i="29" s="1"/>
  <c r="M135" i="29" s="1"/>
  <c r="J136" i="29"/>
  <c r="J137" i="29"/>
  <c r="K137" i="29" s="1"/>
  <c r="L137" i="29" s="1"/>
  <c r="M137" i="29" s="1"/>
  <c r="J138" i="29"/>
  <c r="K138" i="29" s="1"/>
  <c r="L138" i="29" s="1"/>
  <c r="M138" i="29" s="1"/>
  <c r="J139" i="29"/>
  <c r="K139" i="29" s="1"/>
  <c r="L139" i="29" s="1"/>
  <c r="M139" i="29" s="1"/>
  <c r="J140" i="29"/>
  <c r="K140" i="29" s="1"/>
  <c r="L140" i="29" s="1"/>
  <c r="M140" i="29" s="1"/>
  <c r="J141" i="29"/>
  <c r="K141" i="29" s="1"/>
  <c r="L141" i="29" s="1"/>
  <c r="M141" i="29" s="1"/>
  <c r="J142" i="29"/>
  <c r="K142" i="29" s="1"/>
  <c r="L142" i="29" s="1"/>
  <c r="M142" i="29" s="1"/>
  <c r="J143" i="29"/>
  <c r="K143" i="29" s="1"/>
  <c r="L143" i="29" s="1"/>
  <c r="M143" i="29" s="1"/>
  <c r="J144" i="29"/>
  <c r="J145" i="29"/>
  <c r="K145" i="29" s="1"/>
  <c r="L145" i="29" s="1"/>
  <c r="M145" i="29" s="1"/>
  <c r="J146" i="29"/>
  <c r="K146" i="29" s="1"/>
  <c r="L146" i="29" s="1"/>
  <c r="M146" i="29" s="1"/>
  <c r="J147" i="29"/>
  <c r="K147" i="29" s="1"/>
  <c r="L147" i="29" s="1"/>
  <c r="M147" i="29" s="1"/>
  <c r="J148" i="29"/>
  <c r="K148" i="29" s="1"/>
  <c r="L148" i="29" s="1"/>
  <c r="M148" i="29" s="1"/>
  <c r="J149" i="29"/>
  <c r="K149" i="29" s="1"/>
  <c r="L149" i="29" s="1"/>
  <c r="M149" i="29" s="1"/>
  <c r="J150" i="29"/>
  <c r="K150" i="29" s="1"/>
  <c r="L150" i="29" s="1"/>
  <c r="M150" i="29" s="1"/>
  <c r="J151" i="29"/>
  <c r="K151" i="29" s="1"/>
  <c r="L151" i="29" s="1"/>
  <c r="M151" i="29" s="1"/>
  <c r="J152" i="29"/>
  <c r="J153" i="29"/>
  <c r="K153" i="29" s="1"/>
  <c r="L153" i="29" s="1"/>
  <c r="M153" i="29" s="1"/>
  <c r="J154" i="29"/>
  <c r="K154" i="29" s="1"/>
  <c r="L154" i="29" s="1"/>
  <c r="M154" i="29" s="1"/>
  <c r="J155" i="29"/>
  <c r="K155" i="29" s="1"/>
  <c r="L155" i="29" s="1"/>
  <c r="M155" i="29" s="1"/>
  <c r="J156" i="29"/>
  <c r="K156" i="29" s="1"/>
  <c r="L156" i="29" s="1"/>
  <c r="M156" i="29" s="1"/>
  <c r="J157" i="29"/>
  <c r="K157" i="29" s="1"/>
  <c r="L157" i="29" s="1"/>
  <c r="M157" i="29" s="1"/>
  <c r="J158" i="29"/>
  <c r="K158" i="29" s="1"/>
  <c r="L158" i="29" s="1"/>
  <c r="M158" i="29" s="1"/>
  <c r="J159" i="29"/>
  <c r="K159" i="29" s="1"/>
  <c r="L159" i="29" s="1"/>
  <c r="M159" i="29" s="1"/>
  <c r="J160" i="29"/>
  <c r="J161" i="29"/>
  <c r="K161" i="29" s="1"/>
  <c r="L161" i="29" s="1"/>
  <c r="M161" i="29" s="1"/>
  <c r="J162" i="29"/>
  <c r="K162" i="29" s="1"/>
  <c r="L162" i="29" s="1"/>
  <c r="M162" i="29" s="1"/>
  <c r="J163" i="29"/>
  <c r="K163" i="29" s="1"/>
  <c r="L163" i="29" s="1"/>
  <c r="M163" i="29" s="1"/>
  <c r="J164" i="29"/>
  <c r="K164" i="29" s="1"/>
  <c r="L164" i="29" s="1"/>
  <c r="M164" i="29" s="1"/>
  <c r="J165" i="29"/>
  <c r="K165" i="29" s="1"/>
  <c r="L165" i="29" s="1"/>
  <c r="M165" i="29" s="1"/>
  <c r="J166" i="29"/>
  <c r="K166" i="29" s="1"/>
  <c r="L166" i="29" s="1"/>
  <c r="M166" i="29" s="1"/>
  <c r="J167" i="29"/>
  <c r="K167" i="29" s="1"/>
  <c r="L167" i="29" s="1"/>
  <c r="M167" i="29" s="1"/>
  <c r="J168" i="29"/>
  <c r="J169" i="29"/>
  <c r="K169" i="29" s="1"/>
  <c r="L169" i="29" s="1"/>
  <c r="M169" i="29" s="1"/>
  <c r="J170" i="29"/>
  <c r="K170" i="29" s="1"/>
  <c r="L170" i="29" s="1"/>
  <c r="M170" i="29" s="1"/>
  <c r="J171" i="29"/>
  <c r="K171" i="29" s="1"/>
  <c r="L171" i="29" s="1"/>
  <c r="M171" i="29" s="1"/>
  <c r="J172" i="29"/>
  <c r="K172" i="29" s="1"/>
  <c r="L172" i="29" s="1"/>
  <c r="M172" i="29" s="1"/>
  <c r="J173" i="29"/>
  <c r="K173" i="29" s="1"/>
  <c r="L173" i="29" s="1"/>
  <c r="M173" i="29" s="1"/>
  <c r="J174" i="29"/>
  <c r="K174" i="29" s="1"/>
  <c r="L174" i="29" s="1"/>
  <c r="M174" i="29" s="1"/>
  <c r="J175" i="29"/>
  <c r="K175" i="29" s="1"/>
  <c r="L175" i="29" s="1"/>
  <c r="M175" i="29" s="1"/>
  <c r="J176" i="29"/>
  <c r="J177" i="29"/>
  <c r="K177" i="29" s="1"/>
  <c r="L177" i="29" s="1"/>
  <c r="M177" i="29" s="1"/>
  <c r="J178" i="29"/>
  <c r="K178" i="29" s="1"/>
  <c r="L178" i="29" s="1"/>
  <c r="J179" i="29"/>
  <c r="K179" i="29" s="1"/>
  <c r="L179" i="29" s="1"/>
  <c r="M179" i="29" s="1"/>
  <c r="J180" i="29"/>
  <c r="K180" i="29" s="1"/>
  <c r="L180" i="29" s="1"/>
  <c r="M180" i="29" s="1"/>
  <c r="J181" i="29"/>
  <c r="K181" i="29" s="1"/>
  <c r="L181" i="29" s="1"/>
  <c r="M181" i="29" s="1"/>
  <c r="J182" i="29"/>
  <c r="K182" i="29" s="1"/>
  <c r="L182" i="29" s="1"/>
  <c r="M182" i="29" s="1"/>
  <c r="J183" i="29"/>
  <c r="K183" i="29" s="1"/>
  <c r="L183" i="29" s="1"/>
  <c r="M183" i="29" s="1"/>
  <c r="J184" i="29"/>
  <c r="J185" i="29"/>
  <c r="K185" i="29" s="1"/>
  <c r="L185" i="29" s="1"/>
  <c r="M185" i="29" s="1"/>
  <c r="J186" i="29"/>
  <c r="K186" i="29" s="1"/>
  <c r="L186" i="29" s="1"/>
  <c r="M186" i="29" s="1"/>
  <c r="J187" i="29"/>
  <c r="K187" i="29" s="1"/>
  <c r="L187" i="29" s="1"/>
  <c r="M187" i="29" s="1"/>
  <c r="J188" i="29"/>
  <c r="K188" i="29" s="1"/>
  <c r="L188" i="29" s="1"/>
  <c r="M188" i="29" s="1"/>
  <c r="J189" i="29"/>
  <c r="K189" i="29" s="1"/>
  <c r="L189" i="29" s="1"/>
  <c r="M189" i="29" s="1"/>
  <c r="J190" i="29"/>
  <c r="K190" i="29" s="1"/>
  <c r="L190" i="29" s="1"/>
  <c r="M190" i="29" s="1"/>
  <c r="J191" i="29"/>
  <c r="K191" i="29" s="1"/>
  <c r="L191" i="29" s="1"/>
  <c r="M191" i="29" s="1"/>
  <c r="J192" i="29"/>
  <c r="J193" i="29"/>
  <c r="K193" i="29" s="1"/>
  <c r="L193" i="29" s="1"/>
  <c r="M193" i="29" s="1"/>
  <c r="J194" i="29"/>
  <c r="K194" i="29" s="1"/>
  <c r="L194" i="29" s="1"/>
  <c r="M194" i="29" s="1"/>
  <c r="J195" i="29"/>
  <c r="K195" i="29" s="1"/>
  <c r="J196" i="29"/>
  <c r="K196" i="29" s="1"/>
  <c r="L196" i="29" s="1"/>
  <c r="M196" i="29" s="1"/>
  <c r="J197" i="29"/>
  <c r="K197" i="29" s="1"/>
  <c r="L197" i="29" s="1"/>
  <c r="M197" i="29" s="1"/>
  <c r="J198" i="29"/>
  <c r="K198" i="29" s="1"/>
  <c r="L198" i="29" s="1"/>
  <c r="M198" i="29" s="1"/>
  <c r="J199" i="29"/>
  <c r="K199" i="29" s="1"/>
  <c r="L199" i="29" s="1"/>
  <c r="M199" i="29" s="1"/>
  <c r="J200" i="29"/>
  <c r="J201" i="29"/>
  <c r="K201" i="29" s="1"/>
  <c r="L201" i="29" s="1"/>
  <c r="M201" i="29" s="1"/>
  <c r="J202" i="29"/>
  <c r="K202" i="29" s="1"/>
  <c r="L202" i="29" s="1"/>
  <c r="M202" i="29" s="1"/>
  <c r="J203" i="29"/>
  <c r="K203" i="29" s="1"/>
  <c r="L203" i="29" s="1"/>
  <c r="M203" i="29" s="1"/>
  <c r="J204" i="29"/>
  <c r="K204" i="29" s="1"/>
  <c r="L204" i="29" s="1"/>
  <c r="M204" i="29" s="1"/>
  <c r="J205" i="29"/>
  <c r="K205" i="29" s="1"/>
  <c r="L205" i="29" s="1"/>
  <c r="M205" i="29" s="1"/>
  <c r="J206" i="29"/>
  <c r="K206" i="29" s="1"/>
  <c r="L206" i="29" s="1"/>
  <c r="M206" i="29" s="1"/>
  <c r="J207" i="29"/>
  <c r="K207" i="29" s="1"/>
  <c r="L207" i="29" s="1"/>
  <c r="M207" i="29" s="1"/>
  <c r="J208" i="29"/>
  <c r="J209" i="29"/>
  <c r="K209" i="29" s="1"/>
  <c r="L209" i="29" s="1"/>
  <c r="M209" i="29" s="1"/>
  <c r="J210" i="29"/>
  <c r="K210" i="29" s="1"/>
  <c r="L210" i="29" s="1"/>
  <c r="M210" i="29" s="1"/>
  <c r="J211" i="29"/>
  <c r="K211" i="29" s="1"/>
  <c r="L211" i="29" s="1"/>
  <c r="M211" i="29" s="1"/>
  <c r="J212" i="29"/>
  <c r="K212" i="29" s="1"/>
  <c r="L212" i="29" s="1"/>
  <c r="M212" i="29" s="1"/>
  <c r="J213" i="29"/>
  <c r="K213" i="29" s="1"/>
  <c r="L213" i="29" s="1"/>
  <c r="M213" i="29" s="1"/>
  <c r="J214" i="29"/>
  <c r="K214" i="29" s="1"/>
  <c r="L214" i="29" s="1"/>
  <c r="M214" i="29" s="1"/>
  <c r="J215" i="29"/>
  <c r="K215" i="29" s="1"/>
  <c r="L215" i="29" s="1"/>
  <c r="M215" i="29" s="1"/>
  <c r="J216" i="29"/>
  <c r="J217" i="29"/>
  <c r="K217" i="29" s="1"/>
  <c r="L217" i="29" s="1"/>
  <c r="M217" i="29" s="1"/>
  <c r="J218" i="29"/>
  <c r="K218" i="29" s="1"/>
  <c r="L218" i="29" s="1"/>
  <c r="M218" i="29" s="1"/>
  <c r="J219" i="29"/>
  <c r="K219" i="29" s="1"/>
  <c r="L219" i="29" s="1"/>
  <c r="M219" i="29" s="1"/>
  <c r="J220" i="29"/>
  <c r="K220" i="29" s="1"/>
  <c r="L220" i="29" s="1"/>
  <c r="M220" i="29" s="1"/>
  <c r="J221" i="29"/>
  <c r="K221" i="29" s="1"/>
  <c r="L221" i="29" s="1"/>
  <c r="M221" i="29" s="1"/>
  <c r="J222" i="29"/>
  <c r="K222" i="29" s="1"/>
  <c r="L222" i="29" s="1"/>
  <c r="M222" i="29" s="1"/>
  <c r="J223" i="29"/>
  <c r="K223" i="29" s="1"/>
  <c r="L223" i="29" s="1"/>
  <c r="M223" i="29" s="1"/>
  <c r="J224" i="29"/>
  <c r="J225" i="29"/>
  <c r="K225" i="29" s="1"/>
  <c r="L225" i="29" s="1"/>
  <c r="M225" i="29" s="1"/>
  <c r="J226" i="29"/>
  <c r="K226" i="29" s="1"/>
  <c r="L226" i="29" s="1"/>
  <c r="M226" i="29" s="1"/>
  <c r="J227" i="29"/>
  <c r="K227" i="29" s="1"/>
  <c r="L227" i="29" s="1"/>
  <c r="M227" i="29" s="1"/>
  <c r="J228" i="29"/>
  <c r="K228" i="29" s="1"/>
  <c r="L228" i="29" s="1"/>
  <c r="M228" i="29" s="1"/>
  <c r="J229" i="29"/>
  <c r="K229" i="29" s="1"/>
  <c r="L229" i="29" s="1"/>
  <c r="M229" i="29" s="1"/>
  <c r="J230" i="29"/>
  <c r="K230" i="29" s="1"/>
  <c r="L230" i="29" s="1"/>
  <c r="M230" i="29" s="1"/>
  <c r="J231" i="29"/>
  <c r="K231" i="29" s="1"/>
  <c r="L231" i="29" s="1"/>
  <c r="M231" i="29" s="1"/>
  <c r="J232" i="29"/>
  <c r="J233" i="29"/>
  <c r="K233" i="29" s="1"/>
  <c r="L233" i="29" s="1"/>
  <c r="M233" i="29" s="1"/>
  <c r="J234" i="29"/>
  <c r="K234" i="29" s="1"/>
  <c r="L234" i="29" s="1"/>
  <c r="M234" i="29" s="1"/>
  <c r="J235" i="29"/>
  <c r="K235" i="29" s="1"/>
  <c r="L235" i="29" s="1"/>
  <c r="M235" i="29" s="1"/>
  <c r="J236" i="29"/>
  <c r="K236" i="29" s="1"/>
  <c r="L236" i="29" s="1"/>
  <c r="M236" i="29" s="1"/>
  <c r="J237" i="29"/>
  <c r="K237" i="29" s="1"/>
  <c r="L237" i="29" s="1"/>
  <c r="M237" i="29" s="1"/>
  <c r="J238" i="29"/>
  <c r="K238" i="29" s="1"/>
  <c r="L238" i="29" s="1"/>
  <c r="M238" i="29" s="1"/>
  <c r="J239" i="29"/>
  <c r="K239" i="29" s="1"/>
  <c r="L239" i="29" s="1"/>
  <c r="M239" i="29" s="1"/>
  <c r="J240" i="29"/>
  <c r="J241" i="29"/>
  <c r="K241" i="29" s="1"/>
  <c r="L241" i="29" s="1"/>
  <c r="M241" i="29" s="1"/>
  <c r="J242" i="29"/>
  <c r="K242" i="29" s="1"/>
  <c r="L242" i="29" s="1"/>
  <c r="J243" i="29"/>
  <c r="K243" i="29" s="1"/>
  <c r="L243" i="29" s="1"/>
  <c r="M243" i="29" s="1"/>
  <c r="J244" i="29"/>
  <c r="K244" i="29" s="1"/>
  <c r="L244" i="29" s="1"/>
  <c r="M244" i="29" s="1"/>
  <c r="J245" i="29"/>
  <c r="K245" i="29" s="1"/>
  <c r="L245" i="29" s="1"/>
  <c r="M245" i="29" s="1"/>
  <c r="J246" i="29"/>
  <c r="K246" i="29" s="1"/>
  <c r="L246" i="29" s="1"/>
  <c r="M246" i="29" s="1"/>
  <c r="J247" i="29"/>
  <c r="K247" i="29" s="1"/>
  <c r="L247" i="29" s="1"/>
  <c r="M247" i="29" s="1"/>
  <c r="J248" i="29"/>
  <c r="J249" i="29"/>
  <c r="K249" i="29" s="1"/>
  <c r="L249" i="29" s="1"/>
  <c r="M249" i="29" s="1"/>
  <c r="J250" i="29"/>
  <c r="K250" i="29" s="1"/>
  <c r="L250" i="29" s="1"/>
  <c r="M250" i="29" s="1"/>
  <c r="J251" i="29"/>
  <c r="K251" i="29" s="1"/>
  <c r="L251" i="29" s="1"/>
  <c r="M251" i="29" s="1"/>
  <c r="J252" i="29"/>
  <c r="K252" i="29" s="1"/>
  <c r="L252" i="29" s="1"/>
  <c r="M252" i="29" s="1"/>
  <c r="J253" i="29"/>
  <c r="K253" i="29" s="1"/>
  <c r="L253" i="29" s="1"/>
  <c r="M253" i="29" s="1"/>
  <c r="J254" i="29"/>
  <c r="K254" i="29" s="1"/>
  <c r="L254" i="29" s="1"/>
  <c r="M254" i="29" s="1"/>
  <c r="J255" i="29"/>
  <c r="K255" i="29" s="1"/>
  <c r="L255" i="29" s="1"/>
  <c r="M255" i="29" s="1"/>
  <c r="J256" i="29"/>
  <c r="J257" i="29"/>
  <c r="K257" i="29" s="1"/>
  <c r="L257" i="29" s="1"/>
  <c r="M257" i="29" s="1"/>
  <c r="J258" i="29"/>
  <c r="K258" i="29" s="1"/>
  <c r="L258" i="29" s="1"/>
  <c r="M258" i="29" s="1"/>
  <c r="J259" i="29"/>
  <c r="K259" i="29" s="1"/>
  <c r="J260" i="29"/>
  <c r="K260" i="29" s="1"/>
  <c r="L260" i="29" s="1"/>
  <c r="M260" i="29" s="1"/>
  <c r="J261" i="29"/>
  <c r="K261" i="29" s="1"/>
  <c r="L261" i="29" s="1"/>
  <c r="M261" i="29" s="1"/>
  <c r="J262" i="29"/>
  <c r="K262" i="29" s="1"/>
  <c r="L262" i="29" s="1"/>
  <c r="M262" i="29" s="1"/>
  <c r="J263" i="29"/>
  <c r="K263" i="29" s="1"/>
  <c r="L263" i="29" s="1"/>
  <c r="M263" i="29" s="1"/>
  <c r="J264" i="29"/>
  <c r="J265" i="29"/>
  <c r="K265" i="29" s="1"/>
  <c r="L265" i="29" s="1"/>
  <c r="M265" i="29" s="1"/>
  <c r="J266" i="29"/>
  <c r="K266" i="29" s="1"/>
  <c r="L266" i="29" s="1"/>
  <c r="M266" i="29" s="1"/>
  <c r="J267" i="29"/>
  <c r="K267" i="29" s="1"/>
  <c r="L267" i="29" s="1"/>
  <c r="M267" i="29" s="1"/>
  <c r="J268" i="29"/>
  <c r="K268" i="29" s="1"/>
  <c r="L268" i="29" s="1"/>
  <c r="M268" i="29" s="1"/>
  <c r="J269" i="29"/>
  <c r="K269" i="29" s="1"/>
  <c r="L269" i="29" s="1"/>
  <c r="M269" i="29" s="1"/>
  <c r="J270" i="29"/>
  <c r="K270" i="29" s="1"/>
  <c r="L270" i="29" s="1"/>
  <c r="M270" i="29" s="1"/>
  <c r="J271" i="29"/>
  <c r="K271" i="29" s="1"/>
  <c r="L271" i="29" s="1"/>
  <c r="M271" i="29" s="1"/>
  <c r="J272" i="29"/>
  <c r="J273" i="29"/>
  <c r="K273" i="29" s="1"/>
  <c r="L273" i="29" s="1"/>
  <c r="M273" i="29" s="1"/>
  <c r="J274" i="29"/>
  <c r="K274" i="29" s="1"/>
  <c r="L274" i="29" s="1"/>
  <c r="M274" i="29" s="1"/>
  <c r="J275" i="29"/>
  <c r="K275" i="29" s="1"/>
  <c r="L275" i="29" s="1"/>
  <c r="M275" i="29" s="1"/>
  <c r="J276" i="29"/>
  <c r="K276" i="29" s="1"/>
  <c r="L276" i="29" s="1"/>
  <c r="M276" i="29" s="1"/>
  <c r="J277" i="29"/>
  <c r="K277" i="29" s="1"/>
  <c r="L277" i="29" s="1"/>
  <c r="M277" i="29" s="1"/>
  <c r="J278" i="29"/>
  <c r="K278" i="29" s="1"/>
  <c r="L278" i="29" s="1"/>
  <c r="M278" i="29" s="1"/>
  <c r="J279" i="29"/>
  <c r="K279" i="29" s="1"/>
  <c r="L279" i="29" s="1"/>
  <c r="M279" i="29" s="1"/>
  <c r="J280" i="29"/>
  <c r="J281" i="29"/>
  <c r="K281" i="29" s="1"/>
  <c r="L281" i="29" s="1"/>
  <c r="M281" i="29" s="1"/>
  <c r="J282" i="29"/>
  <c r="K282" i="29" s="1"/>
  <c r="L282" i="29" s="1"/>
  <c r="M282" i="29" s="1"/>
  <c r="J283" i="29"/>
  <c r="K283" i="29" s="1"/>
  <c r="L283" i="29" s="1"/>
  <c r="M283" i="29" s="1"/>
  <c r="J284" i="29"/>
  <c r="J285" i="29"/>
  <c r="K285" i="29" s="1"/>
  <c r="L285" i="29" s="1"/>
  <c r="M285" i="29" s="1"/>
  <c r="J286" i="29"/>
  <c r="K286" i="29" s="1"/>
  <c r="L286" i="29" s="1"/>
  <c r="M286" i="29" s="1"/>
  <c r="J287" i="29"/>
  <c r="K287" i="29" s="1"/>
  <c r="L287" i="29" s="1"/>
  <c r="M287" i="29" s="1"/>
  <c r="J288" i="29"/>
  <c r="J289" i="29"/>
  <c r="K289" i="29" s="1"/>
  <c r="L289" i="29" s="1"/>
  <c r="M289" i="29" s="1"/>
  <c r="J290" i="29"/>
  <c r="K290" i="29" s="1"/>
  <c r="L290" i="29" s="1"/>
  <c r="M290" i="29" s="1"/>
  <c r="J291" i="29"/>
  <c r="K291" i="29" s="1"/>
  <c r="L291" i="29" s="1"/>
  <c r="M291" i="29" s="1"/>
  <c r="J292" i="29"/>
  <c r="J293" i="29"/>
  <c r="K293" i="29" s="1"/>
  <c r="L293" i="29" s="1"/>
  <c r="M293" i="29" s="1"/>
  <c r="J294" i="29"/>
  <c r="K294" i="29" s="1"/>
  <c r="L294" i="29" s="1"/>
  <c r="M294" i="29" s="1"/>
  <c r="J295" i="29"/>
  <c r="K295" i="29" s="1"/>
  <c r="L295" i="29" s="1"/>
  <c r="M295" i="29" s="1"/>
  <c r="J296" i="29"/>
  <c r="J297" i="29"/>
  <c r="K297" i="29" s="1"/>
  <c r="L297" i="29" s="1"/>
  <c r="M297" i="29" s="1"/>
  <c r="J298" i="29"/>
  <c r="K298" i="29" s="1"/>
  <c r="L298" i="29" s="1"/>
  <c r="M298" i="29" s="1"/>
  <c r="J299" i="29"/>
  <c r="K299" i="29" s="1"/>
  <c r="L299" i="29" s="1"/>
  <c r="M299" i="29" s="1"/>
  <c r="J300" i="29"/>
  <c r="J301" i="29"/>
  <c r="K301" i="29" s="1"/>
  <c r="L301" i="29" s="1"/>
  <c r="M301" i="29" s="1"/>
  <c r="J302" i="29"/>
  <c r="K302" i="29" s="1"/>
  <c r="L302" i="29" s="1"/>
  <c r="M302" i="29" s="1"/>
  <c r="J303" i="29"/>
  <c r="K303" i="29" s="1"/>
  <c r="L303" i="29" s="1"/>
  <c r="M303" i="29" s="1"/>
  <c r="J304" i="29"/>
  <c r="J305" i="29"/>
  <c r="K305" i="29" s="1"/>
  <c r="L305" i="29" s="1"/>
  <c r="M305" i="29" s="1"/>
  <c r="J306" i="29"/>
  <c r="K306" i="29" s="1"/>
  <c r="L306" i="29" s="1"/>
  <c r="M306" i="29" s="1"/>
  <c r="J307" i="29"/>
  <c r="K307" i="29" s="1"/>
  <c r="L307" i="29" s="1"/>
  <c r="M307" i="29" s="1"/>
  <c r="J308" i="29"/>
  <c r="J309" i="29"/>
  <c r="K309" i="29" s="1"/>
  <c r="L309" i="29" s="1"/>
  <c r="M309" i="29" s="1"/>
  <c r="J310" i="29"/>
  <c r="K310" i="29" s="1"/>
  <c r="L310" i="29" s="1"/>
  <c r="M310" i="29" s="1"/>
  <c r="J311" i="29"/>
  <c r="K311" i="29" s="1"/>
  <c r="L311" i="29" s="1"/>
  <c r="M311" i="29" s="1"/>
  <c r="J312" i="29"/>
  <c r="J313" i="29"/>
  <c r="K313" i="29" s="1"/>
  <c r="L313" i="29" s="1"/>
  <c r="M313" i="29" s="1"/>
  <c r="J314" i="29"/>
  <c r="K314" i="29" s="1"/>
  <c r="L314" i="29" s="1"/>
  <c r="M314" i="29" s="1"/>
  <c r="J315" i="29"/>
  <c r="K315" i="29" s="1"/>
  <c r="L315" i="29" s="1"/>
  <c r="M315" i="29" s="1"/>
  <c r="J316" i="29"/>
  <c r="J317" i="29"/>
  <c r="K317" i="29" s="1"/>
  <c r="L317" i="29" s="1"/>
  <c r="M317" i="29" s="1"/>
  <c r="J318" i="29"/>
  <c r="K318" i="29" s="1"/>
  <c r="L318" i="29" s="1"/>
  <c r="M318" i="29" s="1"/>
  <c r="J319" i="29"/>
  <c r="K319" i="29" s="1"/>
  <c r="L319" i="29" s="1"/>
  <c r="M319" i="29" s="1"/>
  <c r="J320" i="29"/>
  <c r="J321" i="29"/>
  <c r="K321" i="29" s="1"/>
  <c r="L321" i="29" s="1"/>
  <c r="M321" i="29" s="1"/>
  <c r="J322" i="29"/>
  <c r="K322" i="29" s="1"/>
  <c r="L322" i="29" s="1"/>
  <c r="M322" i="29" s="1"/>
  <c r="J323" i="29"/>
  <c r="K323" i="29" s="1"/>
  <c r="L323" i="29" s="1"/>
  <c r="M323" i="29" s="1"/>
  <c r="J324" i="29"/>
  <c r="J325" i="29"/>
  <c r="K325" i="29" s="1"/>
  <c r="L325" i="29" s="1"/>
  <c r="M325" i="29" s="1"/>
  <c r="J326" i="29"/>
  <c r="K326" i="29" s="1"/>
  <c r="L326" i="29" s="1"/>
  <c r="M326" i="29" s="1"/>
  <c r="J327" i="29"/>
  <c r="K327" i="29" s="1"/>
  <c r="L327" i="29" s="1"/>
  <c r="M327" i="29" s="1"/>
  <c r="J328" i="29"/>
  <c r="J329" i="29"/>
  <c r="K329" i="29" s="1"/>
  <c r="L329" i="29" s="1"/>
  <c r="M329" i="29" s="1"/>
  <c r="J330" i="29"/>
  <c r="K330" i="29" s="1"/>
  <c r="L330" i="29" s="1"/>
  <c r="M330" i="29" s="1"/>
  <c r="J331" i="29"/>
  <c r="K331" i="29" s="1"/>
  <c r="L331" i="29" s="1"/>
  <c r="M331" i="29" s="1"/>
  <c r="J332" i="29"/>
  <c r="J333" i="29"/>
  <c r="K333" i="29" s="1"/>
  <c r="L333" i="29" s="1"/>
  <c r="M333" i="29" s="1"/>
  <c r="J334" i="29"/>
  <c r="K334" i="29" s="1"/>
  <c r="L334" i="29" s="1"/>
  <c r="M334" i="29" s="1"/>
  <c r="J335" i="29"/>
  <c r="K335" i="29" s="1"/>
  <c r="L335" i="29" s="1"/>
  <c r="M335" i="29" s="1"/>
  <c r="J336" i="29"/>
  <c r="J337" i="29"/>
  <c r="K337" i="29" s="1"/>
  <c r="L337" i="29" s="1"/>
  <c r="M337" i="29" s="1"/>
  <c r="J338" i="29"/>
  <c r="K338" i="29" s="1"/>
  <c r="L338" i="29" s="1"/>
  <c r="M338" i="29" s="1"/>
  <c r="J339" i="29"/>
  <c r="K339" i="29" s="1"/>
  <c r="L339" i="29" s="1"/>
  <c r="M339" i="29" s="1"/>
  <c r="J340" i="29"/>
  <c r="J341" i="29"/>
  <c r="K341" i="29" s="1"/>
  <c r="L341" i="29" s="1"/>
  <c r="M341" i="29" s="1"/>
  <c r="J342" i="29"/>
  <c r="K342" i="29" s="1"/>
  <c r="L342" i="29" s="1"/>
  <c r="M342" i="29" s="1"/>
  <c r="J343" i="29"/>
  <c r="K343" i="29" s="1"/>
  <c r="L343" i="29" s="1"/>
  <c r="M343" i="29" s="1"/>
  <c r="J344" i="29"/>
  <c r="J345" i="29"/>
  <c r="K345" i="29" s="1"/>
  <c r="L345" i="29" s="1"/>
  <c r="M345" i="29" s="1"/>
  <c r="J346" i="29"/>
  <c r="K346" i="29" s="1"/>
  <c r="L346" i="29" s="1"/>
  <c r="M346" i="29" s="1"/>
  <c r="J347" i="29"/>
  <c r="K347" i="29" s="1"/>
  <c r="L347" i="29" s="1"/>
  <c r="M347" i="29" s="1"/>
  <c r="J348" i="29"/>
  <c r="J349" i="29"/>
  <c r="K349" i="29" s="1"/>
  <c r="L349" i="29" s="1"/>
  <c r="M349" i="29" s="1"/>
  <c r="J350" i="29"/>
  <c r="K350" i="29" s="1"/>
  <c r="L350" i="29" s="1"/>
  <c r="M350" i="29" s="1"/>
  <c r="J351" i="29"/>
  <c r="K351" i="29" s="1"/>
  <c r="L351" i="29" s="1"/>
  <c r="M351" i="29" s="1"/>
  <c r="J352" i="29"/>
  <c r="K5" i="29"/>
  <c r="L5" i="29" s="1"/>
  <c r="M5" i="29" s="1"/>
  <c r="J5" i="29"/>
  <c r="K4" i="29"/>
  <c r="L4" i="29" s="1"/>
  <c r="M4" i="29" s="1"/>
  <c r="J4" i="29"/>
  <c r="J6" i="63"/>
  <c r="K6" i="63" s="1"/>
  <c r="L6" i="63" s="1"/>
  <c r="M6" i="63" s="1"/>
  <c r="J7" i="63"/>
  <c r="K7" i="63" s="1"/>
  <c r="L7" i="63" s="1"/>
  <c r="M7" i="63" s="1"/>
  <c r="J8" i="63"/>
  <c r="K8" i="63" s="1"/>
  <c r="L8" i="63" s="1"/>
  <c r="M8" i="63" s="1"/>
  <c r="J9" i="63"/>
  <c r="K9" i="63" s="1"/>
  <c r="L9" i="63" s="1"/>
  <c r="M9" i="63" s="1"/>
  <c r="J10" i="63"/>
  <c r="K10" i="63" s="1"/>
  <c r="L10" i="63" s="1"/>
  <c r="M10" i="63" s="1"/>
  <c r="J11" i="63"/>
  <c r="K11" i="63" s="1"/>
  <c r="L11" i="63" s="1"/>
  <c r="M11" i="63" s="1"/>
  <c r="J12" i="63"/>
  <c r="K12" i="63" s="1"/>
  <c r="L12" i="63" s="1"/>
  <c r="M12" i="63" s="1"/>
  <c r="J13" i="63"/>
  <c r="K13" i="63" s="1"/>
  <c r="L13" i="63" s="1"/>
  <c r="M13" i="63" s="1"/>
  <c r="J14" i="63"/>
  <c r="K14" i="63" s="1"/>
  <c r="L14" i="63" s="1"/>
  <c r="M14" i="63" s="1"/>
  <c r="J17" i="63"/>
  <c r="K17" i="63" s="1"/>
  <c r="L17" i="63" s="1"/>
  <c r="M17" i="63" s="1"/>
  <c r="J18" i="63"/>
  <c r="K18" i="63" s="1"/>
  <c r="L18" i="63" s="1"/>
  <c r="M18" i="63" s="1"/>
  <c r="J19" i="63"/>
  <c r="K19" i="63" s="1"/>
  <c r="L19" i="63" s="1"/>
  <c r="M19" i="63" s="1"/>
  <c r="J20" i="63"/>
  <c r="K20" i="63" s="1"/>
  <c r="L20" i="63" s="1"/>
  <c r="M20" i="63" s="1"/>
  <c r="J21" i="63"/>
  <c r="K21" i="63" s="1"/>
  <c r="L21" i="63" s="1"/>
  <c r="M21" i="63" s="1"/>
  <c r="J22" i="63"/>
  <c r="K22" i="63" s="1"/>
  <c r="L22" i="63" s="1"/>
  <c r="M22" i="63" s="1"/>
  <c r="J23" i="63"/>
  <c r="K23" i="63" s="1"/>
  <c r="L23" i="63" s="1"/>
  <c r="M23" i="63" s="1"/>
  <c r="J24" i="63"/>
  <c r="K24" i="63" s="1"/>
  <c r="L24" i="63" s="1"/>
  <c r="M24" i="63" s="1"/>
  <c r="J25" i="63"/>
  <c r="K25" i="63" s="1"/>
  <c r="L25" i="63" s="1"/>
  <c r="M25" i="63" s="1"/>
  <c r="J26" i="63"/>
  <c r="K26" i="63" s="1"/>
  <c r="L26" i="63" s="1"/>
  <c r="M26" i="63" s="1"/>
  <c r="J27" i="63"/>
  <c r="K27" i="63" s="1"/>
  <c r="L27" i="63" s="1"/>
  <c r="M27" i="63" s="1"/>
  <c r="J28" i="63"/>
  <c r="K28" i="63" s="1"/>
  <c r="L28" i="63" s="1"/>
  <c r="M28" i="63" s="1"/>
  <c r="J29" i="63"/>
  <c r="K29" i="63" s="1"/>
  <c r="L29" i="63" s="1"/>
  <c r="M29" i="63" s="1"/>
  <c r="J30" i="63"/>
  <c r="K30" i="63" s="1"/>
  <c r="L30" i="63" s="1"/>
  <c r="M30" i="63" s="1"/>
  <c r="J31" i="63"/>
  <c r="K31" i="63" s="1"/>
  <c r="L31" i="63" s="1"/>
  <c r="M31" i="63" s="1"/>
  <c r="J32" i="63"/>
  <c r="K32" i="63" s="1"/>
  <c r="L32" i="63" s="1"/>
  <c r="M32" i="63" s="1"/>
  <c r="J33" i="63"/>
  <c r="K33" i="63" s="1"/>
  <c r="L33" i="63" s="1"/>
  <c r="M33" i="63" s="1"/>
  <c r="J34" i="63"/>
  <c r="K34" i="63" s="1"/>
  <c r="L34" i="63" s="1"/>
  <c r="M34" i="63" s="1"/>
  <c r="J35" i="63"/>
  <c r="K35" i="63" s="1"/>
  <c r="L35" i="63" s="1"/>
  <c r="M35" i="63" s="1"/>
  <c r="J36" i="63"/>
  <c r="K36" i="63" s="1"/>
  <c r="L36" i="63" s="1"/>
  <c r="M36" i="63" s="1"/>
  <c r="J37" i="63"/>
  <c r="K37" i="63" s="1"/>
  <c r="L37" i="63" s="1"/>
  <c r="M37" i="63" s="1"/>
  <c r="J38" i="63"/>
  <c r="K38" i="63" s="1"/>
  <c r="L38" i="63" s="1"/>
  <c r="M38" i="63" s="1"/>
  <c r="J39" i="63"/>
  <c r="K39" i="63" s="1"/>
  <c r="L39" i="63" s="1"/>
  <c r="M39" i="63" s="1"/>
  <c r="J40" i="63"/>
  <c r="K40" i="63" s="1"/>
  <c r="L40" i="63" s="1"/>
  <c r="M40" i="63" s="1"/>
  <c r="J41" i="63"/>
  <c r="K41" i="63" s="1"/>
  <c r="L41" i="63" s="1"/>
  <c r="M41" i="63" s="1"/>
  <c r="J42" i="63"/>
  <c r="K42" i="63" s="1"/>
  <c r="L42" i="63" s="1"/>
  <c r="M42" i="63" s="1"/>
  <c r="J43" i="63"/>
  <c r="K43" i="63" s="1"/>
  <c r="L43" i="63" s="1"/>
  <c r="M43" i="63" s="1"/>
  <c r="J44" i="63"/>
  <c r="K44" i="63" s="1"/>
  <c r="L44" i="63" s="1"/>
  <c r="M44" i="63" s="1"/>
  <c r="J45" i="63"/>
  <c r="K45" i="63" s="1"/>
  <c r="L45" i="63" s="1"/>
  <c r="M45" i="63" s="1"/>
  <c r="J46" i="63"/>
  <c r="K46" i="63" s="1"/>
  <c r="L46" i="63" s="1"/>
  <c r="M46" i="63" s="1"/>
  <c r="J47" i="63"/>
  <c r="K47" i="63" s="1"/>
  <c r="L47" i="63" s="1"/>
  <c r="M47" i="63" s="1"/>
  <c r="J48" i="63"/>
  <c r="K48" i="63" s="1"/>
  <c r="L48" i="63" s="1"/>
  <c r="M48" i="63" s="1"/>
  <c r="J49" i="63"/>
  <c r="K49" i="63" s="1"/>
  <c r="L49" i="63" s="1"/>
  <c r="M49" i="63" s="1"/>
  <c r="J53" i="63"/>
  <c r="K53" i="63" s="1"/>
  <c r="L53" i="63" s="1"/>
  <c r="M53" i="63" s="1"/>
  <c r="J5" i="63"/>
  <c r="K5" i="63" s="1"/>
  <c r="L5" i="63" s="1"/>
  <c r="M5" i="63" s="1"/>
  <c r="J4" i="63"/>
  <c r="K4" i="63" s="1"/>
  <c r="L4" i="63" s="1"/>
  <c r="M4" i="63" s="1"/>
  <c r="L6" i="33"/>
  <c r="L7" i="33"/>
  <c r="L8" i="33"/>
  <c r="L9" i="33"/>
  <c r="L10" i="33"/>
  <c r="L11" i="33"/>
  <c r="L12" i="33"/>
  <c r="L13" i="33"/>
  <c r="L14" i="33"/>
  <c r="L15" i="33"/>
  <c r="L16" i="33"/>
  <c r="L17" i="33"/>
  <c r="L18" i="33"/>
  <c r="L19" i="33"/>
  <c r="L20" i="33"/>
  <c r="L21" i="33"/>
  <c r="L22" i="33"/>
  <c r="L23" i="33"/>
  <c r="L24" i="33"/>
  <c r="L25" i="33"/>
  <c r="L26" i="33"/>
  <c r="L27" i="33"/>
  <c r="L28" i="33"/>
  <c r="L29" i="33"/>
  <c r="L30" i="33"/>
  <c r="L31" i="33"/>
  <c r="L32" i="33"/>
  <c r="L33" i="33"/>
  <c r="L34" i="33"/>
  <c r="L35" i="33"/>
  <c r="L36" i="33"/>
  <c r="L37" i="33"/>
  <c r="L38" i="33"/>
  <c r="L39" i="33"/>
  <c r="L40" i="33"/>
  <c r="L41" i="33"/>
  <c r="L48" i="33"/>
  <c r="L49" i="33"/>
  <c r="L50" i="33"/>
  <c r="L51" i="33"/>
  <c r="L52" i="33"/>
  <c r="L53" i="33"/>
  <c r="L54" i="33"/>
  <c r="L55" i="33"/>
  <c r="L56" i="33"/>
  <c r="L57" i="33"/>
  <c r="L58" i="33"/>
  <c r="L59" i="33"/>
  <c r="L60" i="33"/>
  <c r="L61" i="33"/>
  <c r="L62" i="33"/>
  <c r="L64" i="33"/>
  <c r="L73" i="33"/>
  <c r="L74" i="33"/>
  <c r="L77" i="33"/>
  <c r="L78" i="33"/>
  <c r="L79" i="33"/>
  <c r="L80" i="33"/>
  <c r="L81" i="33"/>
  <c r="L82" i="33"/>
  <c r="L91" i="33"/>
  <c r="L92" i="33"/>
  <c r="L93" i="33"/>
  <c r="L94" i="33"/>
  <c r="L95" i="33"/>
  <c r="L96" i="33"/>
  <c r="L97" i="33"/>
  <c r="L98" i="33"/>
  <c r="L99" i="33"/>
  <c r="L100" i="33"/>
  <c r="L101" i="33"/>
  <c r="L102" i="33"/>
  <c r="L103" i="33"/>
  <c r="L104" i="33"/>
  <c r="K6" i="33"/>
  <c r="K7" i="33"/>
  <c r="K8" i="33"/>
  <c r="K9" i="33"/>
  <c r="K10" i="33"/>
  <c r="K11" i="33"/>
  <c r="K12" i="33"/>
  <c r="K13" i="33"/>
  <c r="K14" i="33"/>
  <c r="K15" i="33"/>
  <c r="K16" i="33"/>
  <c r="K17" i="33"/>
  <c r="K18" i="33"/>
  <c r="K19" i="33"/>
  <c r="K20" i="33"/>
  <c r="K21" i="33"/>
  <c r="K22" i="33"/>
  <c r="K23" i="33"/>
  <c r="K24" i="33"/>
  <c r="K25" i="33"/>
  <c r="K26" i="33"/>
  <c r="K27" i="33"/>
  <c r="K28" i="33"/>
  <c r="K29" i="33"/>
  <c r="K30" i="33"/>
  <c r="K31" i="33"/>
  <c r="K32" i="33"/>
  <c r="K33" i="33"/>
  <c r="K34" i="33"/>
  <c r="K35" i="33"/>
  <c r="K36" i="33"/>
  <c r="K37" i="33"/>
  <c r="K38" i="33"/>
  <c r="K39" i="33"/>
  <c r="K40" i="33"/>
  <c r="K41" i="33"/>
  <c r="K48" i="33"/>
  <c r="K49" i="33"/>
  <c r="K50" i="33"/>
  <c r="K51" i="33"/>
  <c r="K52" i="33"/>
  <c r="K53" i="33"/>
  <c r="K54" i="33"/>
  <c r="K55" i="33"/>
  <c r="K56" i="33"/>
  <c r="K57" i="33"/>
  <c r="K58" i="33"/>
  <c r="K59" i="33"/>
  <c r="K60" i="33"/>
  <c r="K61" i="33"/>
  <c r="K62" i="33"/>
  <c r="K64" i="33"/>
  <c r="K73" i="33"/>
  <c r="K74" i="33"/>
  <c r="K77" i="33"/>
  <c r="K78" i="33"/>
  <c r="K79" i="33"/>
  <c r="K80" i="33"/>
  <c r="K81" i="33"/>
  <c r="K82" i="33"/>
  <c r="K91" i="33"/>
  <c r="K92" i="33"/>
  <c r="K93" i="33"/>
  <c r="K94" i="33"/>
  <c r="K95" i="33"/>
  <c r="K96" i="33"/>
  <c r="K97" i="33"/>
  <c r="K98" i="33"/>
  <c r="K99" i="33"/>
  <c r="K100" i="33"/>
  <c r="K101" i="33"/>
  <c r="K102" i="33"/>
  <c r="K103" i="33"/>
  <c r="K104" i="33"/>
  <c r="J6" i="33"/>
  <c r="J7" i="33"/>
  <c r="J8" i="33"/>
  <c r="J9" i="33"/>
  <c r="J10" i="33"/>
  <c r="J11" i="33"/>
  <c r="J12" i="33"/>
  <c r="J13" i="33"/>
  <c r="J14" i="33"/>
  <c r="J15" i="33"/>
  <c r="J16" i="33"/>
  <c r="J17" i="33"/>
  <c r="J18" i="33"/>
  <c r="J19" i="33"/>
  <c r="J20" i="33"/>
  <c r="J21" i="33"/>
  <c r="J22" i="33"/>
  <c r="J23" i="33"/>
  <c r="J24" i="33"/>
  <c r="J25" i="33"/>
  <c r="J26" i="33"/>
  <c r="J27" i="33"/>
  <c r="J28" i="33"/>
  <c r="J29" i="33"/>
  <c r="J30" i="33"/>
  <c r="J31" i="33"/>
  <c r="J32" i="33"/>
  <c r="J33" i="33"/>
  <c r="J34" i="33"/>
  <c r="J35" i="33"/>
  <c r="J36" i="33"/>
  <c r="J37" i="33"/>
  <c r="J38" i="33"/>
  <c r="J39" i="33"/>
  <c r="J40" i="33"/>
  <c r="J41" i="33"/>
  <c r="J48" i="33"/>
  <c r="J49" i="33"/>
  <c r="J50" i="33"/>
  <c r="J51" i="33"/>
  <c r="J52" i="33"/>
  <c r="J53" i="33"/>
  <c r="J54" i="33"/>
  <c r="J55" i="33"/>
  <c r="J56" i="33"/>
  <c r="J57" i="33"/>
  <c r="J58" i="33"/>
  <c r="J59" i="33"/>
  <c r="J60" i="33"/>
  <c r="J61" i="33"/>
  <c r="J62" i="33"/>
  <c r="J63" i="33"/>
  <c r="K63" i="33" s="1"/>
  <c r="L63" i="33" s="1"/>
  <c r="J64" i="33"/>
  <c r="J65" i="33"/>
  <c r="K65" i="33" s="1"/>
  <c r="L65" i="33" s="1"/>
  <c r="J73" i="33"/>
  <c r="J74" i="33"/>
  <c r="J77" i="33"/>
  <c r="J78" i="33"/>
  <c r="J79" i="33"/>
  <c r="J80" i="33"/>
  <c r="J81" i="33"/>
  <c r="J82" i="33"/>
  <c r="J91" i="33"/>
  <c r="J92" i="33"/>
  <c r="J93" i="33"/>
  <c r="J94" i="33"/>
  <c r="J95" i="33"/>
  <c r="J96" i="33"/>
  <c r="J97" i="33"/>
  <c r="J98" i="33"/>
  <c r="J99" i="33"/>
  <c r="J100" i="33"/>
  <c r="J101" i="33"/>
  <c r="J102" i="33"/>
  <c r="J103" i="33"/>
  <c r="J104" i="33"/>
  <c r="I6" i="33"/>
  <c r="I7" i="33"/>
  <c r="I8" i="33"/>
  <c r="I9" i="33"/>
  <c r="I10" i="33"/>
  <c r="I11" i="33"/>
  <c r="I12" i="33"/>
  <c r="I13" i="33"/>
  <c r="I14" i="33"/>
  <c r="I15" i="33"/>
  <c r="I16" i="33"/>
  <c r="I17" i="33"/>
  <c r="I18" i="33"/>
  <c r="I19" i="33"/>
  <c r="I20" i="33"/>
  <c r="I21" i="33"/>
  <c r="I22" i="33"/>
  <c r="I23" i="33"/>
  <c r="I24" i="33"/>
  <c r="I25" i="33"/>
  <c r="I26" i="33"/>
  <c r="I27" i="33"/>
  <c r="I28" i="33"/>
  <c r="I29" i="33"/>
  <c r="I30" i="33"/>
  <c r="I31" i="33"/>
  <c r="I32" i="33"/>
  <c r="I33" i="33"/>
  <c r="I34" i="33"/>
  <c r="I35" i="33"/>
  <c r="I36" i="33"/>
  <c r="I37" i="33"/>
  <c r="I38" i="33"/>
  <c r="I39" i="33"/>
  <c r="I40" i="33"/>
  <c r="I41" i="33"/>
  <c r="I42" i="33"/>
  <c r="J42" i="33" s="1"/>
  <c r="K42" i="33" s="1"/>
  <c r="L42" i="33" s="1"/>
  <c r="I43" i="33"/>
  <c r="J43" i="33" s="1"/>
  <c r="K43" i="33" s="1"/>
  <c r="L43" i="33" s="1"/>
  <c r="I44" i="33"/>
  <c r="J44" i="33" s="1"/>
  <c r="K44" i="33" s="1"/>
  <c r="L44" i="33" s="1"/>
  <c r="I45" i="33"/>
  <c r="J45" i="33" s="1"/>
  <c r="K45" i="33" s="1"/>
  <c r="L45" i="33" s="1"/>
  <c r="I46" i="33"/>
  <c r="J46" i="33" s="1"/>
  <c r="K46" i="33" s="1"/>
  <c r="L46" i="33" s="1"/>
  <c r="I47" i="33"/>
  <c r="J47" i="33" s="1"/>
  <c r="K47" i="33" s="1"/>
  <c r="L47" i="33" s="1"/>
  <c r="I48" i="33"/>
  <c r="I49" i="33"/>
  <c r="I50" i="33"/>
  <c r="I51" i="33"/>
  <c r="I52" i="33"/>
  <c r="I53" i="33"/>
  <c r="I54" i="33"/>
  <c r="I55" i="33"/>
  <c r="I56" i="33"/>
  <c r="I57" i="33"/>
  <c r="I58" i="33"/>
  <c r="I59" i="33"/>
  <c r="I60" i="33"/>
  <c r="I61" i="33"/>
  <c r="I62" i="33"/>
  <c r="I63" i="33"/>
  <c r="I64" i="33"/>
  <c r="I65" i="33"/>
  <c r="I66" i="33"/>
  <c r="J66" i="33" s="1"/>
  <c r="K66" i="33" s="1"/>
  <c r="L66" i="33" s="1"/>
  <c r="I67" i="33"/>
  <c r="J67" i="33" s="1"/>
  <c r="K67" i="33" s="1"/>
  <c r="L67" i="33" s="1"/>
  <c r="I68" i="33"/>
  <c r="J68" i="33" s="1"/>
  <c r="K68" i="33" s="1"/>
  <c r="L68" i="33" s="1"/>
  <c r="I69" i="33"/>
  <c r="J69" i="33" s="1"/>
  <c r="K69" i="33" s="1"/>
  <c r="L69" i="33" s="1"/>
  <c r="I70" i="33"/>
  <c r="J70" i="33" s="1"/>
  <c r="K70" i="33" s="1"/>
  <c r="L70" i="33" s="1"/>
  <c r="I71" i="33"/>
  <c r="J71" i="33" s="1"/>
  <c r="K71" i="33" s="1"/>
  <c r="L71" i="33" s="1"/>
  <c r="I72" i="33"/>
  <c r="J72" i="33" s="1"/>
  <c r="K72" i="33" s="1"/>
  <c r="L72" i="33" s="1"/>
  <c r="I73" i="33"/>
  <c r="I74" i="33"/>
  <c r="I75" i="33"/>
  <c r="J75" i="33" s="1"/>
  <c r="K75" i="33" s="1"/>
  <c r="L75" i="33" s="1"/>
  <c r="I76" i="33"/>
  <c r="J76" i="33" s="1"/>
  <c r="K76" i="33" s="1"/>
  <c r="L76" i="33" s="1"/>
  <c r="I77" i="33"/>
  <c r="I78" i="33"/>
  <c r="I79" i="33"/>
  <c r="I80" i="33"/>
  <c r="I81" i="33"/>
  <c r="I82" i="33"/>
  <c r="I84" i="33"/>
  <c r="J84" i="33" s="1"/>
  <c r="K84" i="33" s="1"/>
  <c r="L84" i="33" s="1"/>
  <c r="I85" i="33"/>
  <c r="J85" i="33" s="1"/>
  <c r="K85" i="33" s="1"/>
  <c r="L85" i="33" s="1"/>
  <c r="I86" i="33"/>
  <c r="J86" i="33" s="1"/>
  <c r="K86" i="33" s="1"/>
  <c r="L86" i="33" s="1"/>
  <c r="I88" i="33"/>
  <c r="J88" i="33" s="1"/>
  <c r="K88" i="33" s="1"/>
  <c r="L88" i="33" s="1"/>
  <c r="I89" i="33"/>
  <c r="J89" i="33" s="1"/>
  <c r="K89" i="33" s="1"/>
  <c r="L89" i="33" s="1"/>
  <c r="I90" i="33"/>
  <c r="J90" i="33" s="1"/>
  <c r="K90" i="33" s="1"/>
  <c r="L90" i="33" s="1"/>
  <c r="I91" i="33"/>
  <c r="I92" i="33"/>
  <c r="I93" i="33"/>
  <c r="I94" i="33"/>
  <c r="I95" i="33"/>
  <c r="I96" i="33"/>
  <c r="I97" i="33"/>
  <c r="I98" i="33"/>
  <c r="I99" i="33"/>
  <c r="I100" i="33"/>
  <c r="I101" i="33"/>
  <c r="I102" i="33"/>
  <c r="I103" i="33"/>
  <c r="I104" i="33"/>
  <c r="I5" i="33"/>
  <c r="J5" i="33" s="1"/>
  <c r="K5" i="33" s="1"/>
  <c r="L5" i="33" s="1"/>
  <c r="I4" i="33"/>
  <c r="J4" i="33" s="1"/>
  <c r="K4" i="33" s="1"/>
  <c r="L4" i="33" s="1"/>
  <c r="M64" i="39"/>
  <c r="N64" i="39" s="1"/>
  <c r="O64" i="39" s="1"/>
  <c r="P64" i="39" s="1"/>
  <c r="M65" i="39"/>
  <c r="N65" i="39" s="1"/>
  <c r="O65" i="39" s="1"/>
  <c r="P65" i="39" s="1"/>
  <c r="M66" i="39"/>
  <c r="N66" i="39" s="1"/>
  <c r="O66" i="39" s="1"/>
  <c r="P66" i="39" s="1"/>
  <c r="M67" i="39"/>
  <c r="N67" i="39" s="1"/>
  <c r="O67" i="39" s="1"/>
  <c r="P67" i="39" s="1"/>
  <c r="M68" i="39"/>
  <c r="N68" i="39" s="1"/>
  <c r="O68" i="39" s="1"/>
  <c r="P68" i="39" s="1"/>
  <c r="M69" i="39"/>
  <c r="N69" i="39" s="1"/>
  <c r="O69" i="39" s="1"/>
  <c r="P69" i="39" s="1"/>
  <c r="M70" i="39"/>
  <c r="N70" i="39" s="1"/>
  <c r="O70" i="39" s="1"/>
  <c r="P70" i="39" s="1"/>
  <c r="M71" i="39"/>
  <c r="N71" i="39" s="1"/>
  <c r="O71" i="39" s="1"/>
  <c r="P71" i="39" s="1"/>
  <c r="M72" i="39"/>
  <c r="N72" i="39" s="1"/>
  <c r="O72" i="39" s="1"/>
  <c r="P72" i="39" s="1"/>
  <c r="M73" i="39"/>
  <c r="N73" i="39" s="1"/>
  <c r="O73" i="39" s="1"/>
  <c r="P73" i="39" s="1"/>
  <c r="M74" i="39"/>
  <c r="N74" i="39" s="1"/>
  <c r="O74" i="39" s="1"/>
  <c r="P74" i="39" s="1"/>
  <c r="M75" i="39"/>
  <c r="N75" i="39" s="1"/>
  <c r="O75" i="39" s="1"/>
  <c r="P75" i="39" s="1"/>
  <c r="M76" i="39"/>
  <c r="N76" i="39" s="1"/>
  <c r="O76" i="39" s="1"/>
  <c r="P76" i="39" s="1"/>
  <c r="M77" i="39"/>
  <c r="N77" i="39" s="1"/>
  <c r="O77" i="39" s="1"/>
  <c r="P77" i="39" s="1"/>
  <c r="M78" i="39"/>
  <c r="N78" i="39" s="1"/>
  <c r="O78" i="39" s="1"/>
  <c r="P78" i="39" s="1"/>
  <c r="M79" i="39"/>
  <c r="N79" i="39" s="1"/>
  <c r="O79" i="39" s="1"/>
  <c r="P79" i="39" s="1"/>
  <c r="M80" i="39"/>
  <c r="N80" i="39" s="1"/>
  <c r="O80" i="39" s="1"/>
  <c r="P80" i="39" s="1"/>
  <c r="M81" i="39"/>
  <c r="N81" i="39" s="1"/>
  <c r="O81" i="39" s="1"/>
  <c r="P81" i="39" s="1"/>
  <c r="M82" i="39"/>
  <c r="N82" i="39" s="1"/>
  <c r="O82" i="39" s="1"/>
  <c r="P82" i="39" s="1"/>
  <c r="M83" i="39"/>
  <c r="N83" i="39" s="1"/>
  <c r="O83" i="39" s="1"/>
  <c r="P83" i="39" s="1"/>
  <c r="M84" i="39"/>
  <c r="N84" i="39" s="1"/>
  <c r="O84" i="39" s="1"/>
  <c r="P84" i="39" s="1"/>
  <c r="M85" i="39"/>
  <c r="N85" i="39" s="1"/>
  <c r="O85" i="39" s="1"/>
  <c r="P85" i="39" s="1"/>
  <c r="M86" i="39"/>
  <c r="N86" i="39" s="1"/>
  <c r="O86" i="39" s="1"/>
  <c r="P86" i="39" s="1"/>
  <c r="M87" i="39"/>
  <c r="N87" i="39" s="1"/>
  <c r="O87" i="39" s="1"/>
  <c r="P87" i="39" s="1"/>
  <c r="M88" i="39"/>
  <c r="N88" i="39" s="1"/>
  <c r="O88" i="39" s="1"/>
  <c r="P88" i="39" s="1"/>
  <c r="M89" i="39"/>
  <c r="N89" i="39" s="1"/>
  <c r="O89" i="39" s="1"/>
  <c r="P89" i="39" s="1"/>
  <c r="M90" i="39"/>
  <c r="N90" i="39" s="1"/>
  <c r="O90" i="39" s="1"/>
  <c r="P90" i="39" s="1"/>
  <c r="M91" i="39"/>
  <c r="N91" i="39" s="1"/>
  <c r="O91" i="39" s="1"/>
  <c r="P91" i="39" s="1"/>
  <c r="M92" i="39"/>
  <c r="N92" i="39" s="1"/>
  <c r="O92" i="39" s="1"/>
  <c r="P92" i="39" s="1"/>
  <c r="M93" i="39"/>
  <c r="N93" i="39" s="1"/>
  <c r="O93" i="39" s="1"/>
  <c r="P93" i="39" s="1"/>
  <c r="M152" i="39"/>
  <c r="N152" i="39" s="1"/>
  <c r="O152" i="39" s="1"/>
  <c r="P152" i="39" s="1"/>
  <c r="M153" i="39"/>
  <c r="N153" i="39" s="1"/>
  <c r="O153" i="39" s="1"/>
  <c r="P153" i="39" s="1"/>
  <c r="M154" i="39"/>
  <c r="N154" i="39" s="1"/>
  <c r="O154" i="39" s="1"/>
  <c r="P154" i="39" s="1"/>
  <c r="M155" i="39"/>
  <c r="N155" i="39" s="1"/>
  <c r="O155" i="39" s="1"/>
  <c r="P155" i="39" s="1"/>
  <c r="M156" i="39"/>
  <c r="N156" i="39" s="1"/>
  <c r="O156" i="39" s="1"/>
  <c r="P156" i="39" s="1"/>
  <c r="M157" i="39"/>
  <c r="N157" i="39" s="1"/>
  <c r="O157" i="39" s="1"/>
  <c r="P157" i="39" s="1"/>
  <c r="M158" i="39"/>
  <c r="N158" i="39" s="1"/>
  <c r="O158" i="39" s="1"/>
  <c r="P158" i="39" s="1"/>
  <c r="M159" i="39"/>
  <c r="N159" i="39" s="1"/>
  <c r="O159" i="39" s="1"/>
  <c r="P159" i="39" s="1"/>
  <c r="M160" i="39"/>
  <c r="N160" i="39" s="1"/>
  <c r="O160" i="39" s="1"/>
  <c r="P160" i="39" s="1"/>
  <c r="M161" i="39"/>
  <c r="N161" i="39" s="1"/>
  <c r="O161" i="39" s="1"/>
  <c r="P161" i="39" s="1"/>
  <c r="M162" i="39"/>
  <c r="N162" i="39" s="1"/>
  <c r="O162" i="39" s="1"/>
  <c r="P162" i="39" s="1"/>
  <c r="M163" i="39"/>
  <c r="N163" i="39" s="1"/>
  <c r="O163" i="39" s="1"/>
  <c r="P163" i="39" s="1"/>
  <c r="M164" i="39"/>
  <c r="N164" i="39" s="1"/>
  <c r="O164" i="39" s="1"/>
  <c r="P164" i="39" s="1"/>
  <c r="M165" i="39"/>
  <c r="N165" i="39" s="1"/>
  <c r="O165" i="39" s="1"/>
  <c r="P165" i="39" s="1"/>
  <c r="M166" i="39"/>
  <c r="N166" i="39" s="1"/>
  <c r="O166" i="39" s="1"/>
  <c r="P166" i="39" s="1"/>
  <c r="M167" i="39"/>
  <c r="N167" i="39" s="1"/>
  <c r="O167" i="39" s="1"/>
  <c r="P167" i="39" s="1"/>
  <c r="M168" i="39"/>
  <c r="N168" i="39" s="1"/>
  <c r="O168" i="39" s="1"/>
  <c r="P168" i="39" s="1"/>
  <c r="M169" i="39"/>
  <c r="N169" i="39" s="1"/>
  <c r="O169" i="39" s="1"/>
  <c r="P169" i="39" s="1"/>
  <c r="M170" i="39"/>
  <c r="N170" i="39" s="1"/>
  <c r="O170" i="39" s="1"/>
  <c r="P170" i="39" s="1"/>
  <c r="M171" i="39"/>
  <c r="N171" i="39" s="1"/>
  <c r="O171" i="39" s="1"/>
  <c r="P171" i="39" s="1"/>
  <c r="M172" i="39"/>
  <c r="N172" i="39" s="1"/>
  <c r="O172" i="39" s="1"/>
  <c r="P172" i="39" s="1"/>
  <c r="M173" i="39"/>
  <c r="N173" i="39" s="1"/>
  <c r="O173" i="39" s="1"/>
  <c r="P173" i="39" s="1"/>
  <c r="M174" i="39"/>
  <c r="N174" i="39" s="1"/>
  <c r="O174" i="39" s="1"/>
  <c r="P174" i="39" s="1"/>
  <c r="M175" i="39"/>
  <c r="N175" i="39" s="1"/>
  <c r="O175" i="39" s="1"/>
  <c r="P175" i="39" s="1"/>
  <c r="M176" i="39"/>
  <c r="N176" i="39" s="1"/>
  <c r="O176" i="39" s="1"/>
  <c r="P176" i="39" s="1"/>
  <c r="M177" i="39"/>
  <c r="N177" i="39" s="1"/>
  <c r="O177" i="39" s="1"/>
  <c r="P177" i="39" s="1"/>
  <c r="M178" i="39"/>
  <c r="N178" i="39" s="1"/>
  <c r="O178" i="39" s="1"/>
  <c r="P178" i="39" s="1"/>
  <c r="M179" i="39"/>
  <c r="N179" i="39" s="1"/>
  <c r="O179" i="39" s="1"/>
  <c r="P179" i="39" s="1"/>
  <c r="M181" i="39"/>
  <c r="N181" i="39" s="1"/>
  <c r="O181" i="39" s="1"/>
  <c r="P181" i="39" s="1"/>
  <c r="M183" i="39"/>
  <c r="N183" i="39" s="1"/>
  <c r="O183" i="39" s="1"/>
  <c r="P183" i="39" s="1"/>
  <c r="M184" i="39"/>
  <c r="N184" i="39" s="1"/>
  <c r="O184" i="39" s="1"/>
  <c r="P184" i="39" s="1"/>
  <c r="M185" i="39"/>
  <c r="N185" i="39" s="1"/>
  <c r="O185" i="39" s="1"/>
  <c r="P185" i="39" s="1"/>
  <c r="M186" i="39"/>
  <c r="N186" i="39" s="1"/>
  <c r="O186" i="39" s="1"/>
  <c r="P186" i="39" s="1"/>
  <c r="M187" i="39"/>
  <c r="N187" i="39" s="1"/>
  <c r="O187" i="39" s="1"/>
  <c r="P187" i="39" s="1"/>
  <c r="M188" i="39"/>
  <c r="N188" i="39" s="1"/>
  <c r="O188" i="39" s="1"/>
  <c r="P188" i="39" s="1"/>
  <c r="M189" i="39"/>
  <c r="N189" i="39" s="1"/>
  <c r="O189" i="39" s="1"/>
  <c r="P189" i="39" s="1"/>
  <c r="M190" i="39"/>
  <c r="N190" i="39" s="1"/>
  <c r="O190" i="39" s="1"/>
  <c r="P190" i="39" s="1"/>
  <c r="M191" i="39"/>
  <c r="N191" i="39" s="1"/>
  <c r="O191" i="39" s="1"/>
  <c r="P191" i="39" s="1"/>
  <c r="M192" i="39"/>
  <c r="N192" i="39" s="1"/>
  <c r="O192" i="39" s="1"/>
  <c r="P192" i="39" s="1"/>
  <c r="M193" i="39"/>
  <c r="N193" i="39" s="1"/>
  <c r="O193" i="39" s="1"/>
  <c r="P193" i="39" s="1"/>
  <c r="M194" i="39"/>
  <c r="N194" i="39" s="1"/>
  <c r="O194" i="39" s="1"/>
  <c r="P194" i="39" s="1"/>
  <c r="M195" i="39"/>
  <c r="N195" i="39" s="1"/>
  <c r="O195" i="39" s="1"/>
  <c r="P195" i="39" s="1"/>
  <c r="M196" i="39"/>
  <c r="N196" i="39" s="1"/>
  <c r="O196" i="39" s="1"/>
  <c r="P196" i="39" s="1"/>
  <c r="M197" i="39"/>
  <c r="N197" i="39" s="1"/>
  <c r="O197" i="39" s="1"/>
  <c r="P197" i="39" s="1"/>
  <c r="M198" i="39"/>
  <c r="N198" i="39" s="1"/>
  <c r="O198" i="39" s="1"/>
  <c r="P198" i="39" s="1"/>
  <c r="M199" i="39"/>
  <c r="N199" i="39" s="1"/>
  <c r="O199" i="39" s="1"/>
  <c r="P199" i="39" s="1"/>
  <c r="M200" i="39"/>
  <c r="N200" i="39" s="1"/>
  <c r="O200" i="39" s="1"/>
  <c r="P200" i="39" s="1"/>
  <c r="M201" i="39"/>
  <c r="N201" i="39" s="1"/>
  <c r="O201" i="39" s="1"/>
  <c r="P201" i="39" s="1"/>
  <c r="M202" i="39"/>
  <c r="N202" i="39" s="1"/>
  <c r="O202" i="39" s="1"/>
  <c r="P202" i="39" s="1"/>
  <c r="M203" i="39"/>
  <c r="N203" i="39" s="1"/>
  <c r="O203" i="39" s="1"/>
  <c r="P203" i="39" s="1"/>
  <c r="M204" i="39"/>
  <c r="N204" i="39" s="1"/>
  <c r="O204" i="39" s="1"/>
  <c r="P204" i="39" s="1"/>
  <c r="M205" i="39"/>
  <c r="N205" i="39" s="1"/>
  <c r="O205" i="39" s="1"/>
  <c r="P205" i="39" s="1"/>
  <c r="M206" i="39"/>
  <c r="N206" i="39" s="1"/>
  <c r="O206" i="39" s="1"/>
  <c r="P206" i="39" s="1"/>
  <c r="M207" i="39"/>
  <c r="N207" i="39" s="1"/>
  <c r="O207" i="39" s="1"/>
  <c r="P207" i="39" s="1"/>
  <c r="M208" i="39"/>
  <c r="N208" i="39" s="1"/>
  <c r="O208" i="39" s="1"/>
  <c r="P208" i="39" s="1"/>
  <c r="M209" i="39"/>
  <c r="N209" i="39" s="1"/>
  <c r="O209" i="39" s="1"/>
  <c r="P209" i="39" s="1"/>
  <c r="M210" i="39"/>
  <c r="N210" i="39" s="1"/>
  <c r="O210" i="39" s="1"/>
  <c r="P210" i="39" s="1"/>
  <c r="M211" i="39"/>
  <c r="N211" i="39" s="1"/>
  <c r="O211" i="39" s="1"/>
  <c r="P211" i="39" s="1"/>
  <c r="M212" i="39"/>
  <c r="N212" i="39" s="1"/>
  <c r="O212" i="39" s="1"/>
  <c r="P212" i="39" s="1"/>
  <c r="M213" i="39"/>
  <c r="N213" i="39" s="1"/>
  <c r="O213" i="39" s="1"/>
  <c r="P213" i="39" s="1"/>
  <c r="M214" i="39"/>
  <c r="N214" i="39" s="1"/>
  <c r="O214" i="39" s="1"/>
  <c r="P214" i="39" s="1"/>
  <c r="M215" i="39"/>
  <c r="N215" i="39" s="1"/>
  <c r="O215" i="39" s="1"/>
  <c r="P215" i="39" s="1"/>
  <c r="M216" i="39"/>
  <c r="N216" i="39" s="1"/>
  <c r="O216" i="39" s="1"/>
  <c r="P216" i="39" s="1"/>
  <c r="M217" i="39"/>
  <c r="N217" i="39" s="1"/>
  <c r="O217" i="39" s="1"/>
  <c r="P217" i="39" s="1"/>
  <c r="M218" i="39"/>
  <c r="N218" i="39" s="1"/>
  <c r="O218" i="39" s="1"/>
  <c r="P218" i="39" s="1"/>
  <c r="M219" i="39"/>
  <c r="N219" i="39" s="1"/>
  <c r="O219" i="39" s="1"/>
  <c r="P219" i="39" s="1"/>
  <c r="M220" i="39"/>
  <c r="N220" i="39" s="1"/>
  <c r="O220" i="39" s="1"/>
  <c r="P220" i="39" s="1"/>
  <c r="M221" i="39"/>
  <c r="N221" i="39" s="1"/>
  <c r="O221" i="39" s="1"/>
  <c r="P221" i="39" s="1"/>
  <c r="M222" i="39"/>
  <c r="N222" i="39" s="1"/>
  <c r="O222" i="39" s="1"/>
  <c r="P222" i="39" s="1"/>
  <c r="M223" i="39"/>
  <c r="N223" i="39" s="1"/>
  <c r="O223" i="39" s="1"/>
  <c r="P223" i="39" s="1"/>
  <c r="M224" i="39"/>
  <c r="N224" i="39" s="1"/>
  <c r="O224" i="39" s="1"/>
  <c r="P224" i="39" s="1"/>
  <c r="M225" i="39"/>
  <c r="N225" i="39" s="1"/>
  <c r="O225" i="39" s="1"/>
  <c r="P225" i="39" s="1"/>
  <c r="M226" i="39"/>
  <c r="N226" i="39" s="1"/>
  <c r="O226" i="39" s="1"/>
  <c r="P226" i="39" s="1"/>
  <c r="M227" i="39"/>
  <c r="N227" i="39" s="1"/>
  <c r="O227" i="39" s="1"/>
  <c r="P227" i="39" s="1"/>
  <c r="M228" i="39"/>
  <c r="N228" i="39" s="1"/>
  <c r="O228" i="39" s="1"/>
  <c r="P228" i="39" s="1"/>
  <c r="M229" i="39"/>
  <c r="N229" i="39" s="1"/>
  <c r="O229" i="39" s="1"/>
  <c r="P229" i="39" s="1"/>
  <c r="M230" i="39"/>
  <c r="N230" i="39" s="1"/>
  <c r="O230" i="39" s="1"/>
  <c r="P230" i="39" s="1"/>
  <c r="M231" i="39"/>
  <c r="N231" i="39" s="1"/>
  <c r="O231" i="39" s="1"/>
  <c r="P231" i="39" s="1"/>
  <c r="M232" i="39"/>
  <c r="N232" i="39" s="1"/>
  <c r="O232" i="39" s="1"/>
  <c r="P232" i="39" s="1"/>
  <c r="M233" i="39"/>
  <c r="N233" i="39" s="1"/>
  <c r="O233" i="39" s="1"/>
  <c r="P233" i="39" s="1"/>
  <c r="M234" i="39"/>
  <c r="N234" i="39" s="1"/>
  <c r="O234" i="39" s="1"/>
  <c r="P234" i="39" s="1"/>
  <c r="M235" i="39"/>
  <c r="N235" i="39" s="1"/>
  <c r="O235" i="39" s="1"/>
  <c r="P235" i="39" s="1"/>
  <c r="M236" i="39"/>
  <c r="N236" i="39" s="1"/>
  <c r="O236" i="39" s="1"/>
  <c r="P236" i="39" s="1"/>
  <c r="M237" i="39"/>
  <c r="N237" i="39" s="1"/>
  <c r="O237" i="39" s="1"/>
  <c r="P237" i="39" s="1"/>
  <c r="M238" i="39"/>
  <c r="N238" i="39" s="1"/>
  <c r="O238" i="39" s="1"/>
  <c r="P238" i="39" s="1"/>
  <c r="M51" i="39"/>
  <c r="N51" i="39" s="1"/>
  <c r="O51" i="39" s="1"/>
  <c r="P51" i="39" s="1"/>
  <c r="L5" i="36"/>
  <c r="L6" i="36"/>
  <c r="L7" i="36"/>
  <c r="L8" i="36"/>
  <c r="L9" i="36"/>
  <c r="L10" i="36"/>
  <c r="L11" i="36"/>
  <c r="L12" i="36"/>
  <c r="L13" i="36"/>
  <c r="L14" i="36"/>
  <c r="L15" i="36"/>
  <c r="L16" i="36"/>
  <c r="L17" i="36"/>
  <c r="L18" i="36"/>
  <c r="L19" i="36"/>
  <c r="L20" i="36"/>
  <c r="L21" i="36"/>
  <c r="L22" i="36"/>
  <c r="L23" i="36"/>
  <c r="L24" i="36"/>
  <c r="L25" i="36"/>
  <c r="L26" i="36"/>
  <c r="L27" i="36"/>
  <c r="L28" i="36"/>
  <c r="L29" i="36"/>
  <c r="L30" i="36"/>
  <c r="L31" i="36"/>
  <c r="L32" i="36"/>
  <c r="L33" i="36"/>
  <c r="L34" i="36"/>
  <c r="L35" i="36"/>
  <c r="L36" i="36"/>
  <c r="L37" i="36"/>
  <c r="L38" i="36"/>
  <c r="L39" i="36"/>
  <c r="L40" i="36"/>
  <c r="L41" i="36"/>
  <c r="L42" i="36"/>
  <c r="L43" i="36"/>
  <c r="K5" i="36"/>
  <c r="K6" i="36"/>
  <c r="K7" i="36"/>
  <c r="K8" i="36"/>
  <c r="K9" i="36"/>
  <c r="K10" i="36"/>
  <c r="K11" i="36"/>
  <c r="K12" i="36"/>
  <c r="K13" i="36"/>
  <c r="K14" i="36"/>
  <c r="K15" i="36"/>
  <c r="K16" i="36"/>
  <c r="K17" i="36"/>
  <c r="K18" i="36"/>
  <c r="K19" i="36"/>
  <c r="K20" i="36"/>
  <c r="K21" i="36"/>
  <c r="K22" i="36"/>
  <c r="K23" i="36"/>
  <c r="K24" i="36"/>
  <c r="K25" i="36"/>
  <c r="K26" i="36"/>
  <c r="K27" i="36"/>
  <c r="K28" i="36"/>
  <c r="K29" i="36"/>
  <c r="K30" i="36"/>
  <c r="K31" i="36"/>
  <c r="K32" i="36"/>
  <c r="K33" i="36"/>
  <c r="K34" i="36"/>
  <c r="K35" i="36"/>
  <c r="K36" i="36"/>
  <c r="K37" i="36"/>
  <c r="K38" i="36"/>
  <c r="K39" i="36"/>
  <c r="K40" i="36"/>
  <c r="K41" i="36"/>
  <c r="K42" i="36"/>
  <c r="K43" i="36"/>
  <c r="J5" i="36"/>
  <c r="J6" i="36"/>
  <c r="J7" i="36"/>
  <c r="J8" i="36"/>
  <c r="J9" i="36"/>
  <c r="J10" i="36"/>
  <c r="J11" i="36"/>
  <c r="J12" i="36"/>
  <c r="J13" i="36"/>
  <c r="J14" i="36"/>
  <c r="J15" i="36"/>
  <c r="J16" i="36"/>
  <c r="J17" i="36"/>
  <c r="J18" i="36"/>
  <c r="J19" i="36"/>
  <c r="J20" i="36"/>
  <c r="J21" i="36"/>
  <c r="J22" i="36"/>
  <c r="J23" i="36"/>
  <c r="J24" i="36"/>
  <c r="J25" i="36"/>
  <c r="J26" i="36"/>
  <c r="J27" i="36"/>
  <c r="J28" i="36"/>
  <c r="J29" i="36"/>
  <c r="J30" i="36"/>
  <c r="J31" i="36"/>
  <c r="J32" i="36"/>
  <c r="J33" i="36"/>
  <c r="J34" i="36"/>
  <c r="J35" i="36"/>
  <c r="J36" i="36"/>
  <c r="J37" i="36"/>
  <c r="J38" i="36"/>
  <c r="J39" i="36"/>
  <c r="J40" i="36"/>
  <c r="J41" i="36"/>
  <c r="J42" i="36"/>
  <c r="J43" i="36"/>
  <c r="I5" i="36"/>
  <c r="I6" i="36"/>
  <c r="I7" i="36"/>
  <c r="I8" i="36"/>
  <c r="I9" i="36"/>
  <c r="I10" i="36"/>
  <c r="I11" i="36"/>
  <c r="I12" i="36"/>
  <c r="I13" i="36"/>
  <c r="I14" i="36"/>
  <c r="I15" i="36"/>
  <c r="I16" i="36"/>
  <c r="I17" i="36"/>
  <c r="I18" i="36"/>
  <c r="I19" i="36"/>
  <c r="I20" i="36"/>
  <c r="I21" i="36"/>
  <c r="I22" i="36"/>
  <c r="I23" i="36"/>
  <c r="I24" i="36"/>
  <c r="I25" i="36"/>
  <c r="I26" i="36"/>
  <c r="I27" i="36"/>
  <c r="I28" i="36"/>
  <c r="I29" i="36"/>
  <c r="I30" i="36"/>
  <c r="I31" i="36"/>
  <c r="I32" i="36"/>
  <c r="I33" i="36"/>
  <c r="I34" i="36"/>
  <c r="I35" i="36"/>
  <c r="I36" i="36"/>
  <c r="I37" i="36"/>
  <c r="I38" i="36"/>
  <c r="I39" i="36"/>
  <c r="I40" i="36"/>
  <c r="I41" i="36"/>
  <c r="I42" i="36"/>
  <c r="I43" i="36"/>
  <c r="I4" i="36"/>
  <c r="J4" i="36" s="1"/>
  <c r="K4" i="36" s="1"/>
  <c r="L4" i="36" s="1"/>
  <c r="I3" i="36"/>
  <c r="J3" i="36" s="1"/>
  <c r="K3" i="36" s="1"/>
  <c r="L3" i="36" s="1"/>
  <c r="K5" i="27"/>
  <c r="K6" i="27"/>
  <c r="K7" i="27"/>
  <c r="K8" i="27"/>
  <c r="K9" i="27"/>
  <c r="K10" i="27"/>
  <c r="K11" i="27"/>
  <c r="K12" i="27"/>
  <c r="K13" i="27"/>
  <c r="K14" i="27"/>
  <c r="K15" i="27"/>
  <c r="K16" i="27"/>
  <c r="K17" i="27"/>
  <c r="K18" i="27"/>
  <c r="K19" i="27"/>
  <c r="K20" i="27"/>
  <c r="K21" i="27"/>
  <c r="K22" i="27"/>
  <c r="K23" i="27"/>
  <c r="K24" i="27"/>
  <c r="K25" i="27"/>
  <c r="K26" i="27"/>
  <c r="K27" i="27"/>
  <c r="K28" i="27"/>
  <c r="K29" i="27"/>
  <c r="K30" i="27"/>
  <c r="K31" i="27"/>
  <c r="K32" i="27"/>
  <c r="K33" i="27"/>
  <c r="K34" i="27"/>
  <c r="K35" i="27"/>
  <c r="K36" i="27"/>
  <c r="K37" i="27"/>
  <c r="K38" i="27"/>
  <c r="K39" i="27"/>
  <c r="K40" i="27"/>
  <c r="K41" i="27"/>
  <c r="K42" i="27"/>
  <c r="K43" i="27"/>
  <c r="K44" i="27"/>
  <c r="K45" i="27"/>
  <c r="K46" i="27"/>
  <c r="K47" i="27"/>
  <c r="K48" i="27"/>
  <c r="K49" i="27"/>
  <c r="K50" i="27"/>
  <c r="K51" i="27"/>
  <c r="K52" i="27"/>
  <c r="K53" i="27"/>
  <c r="K54" i="27"/>
  <c r="K55" i="27"/>
  <c r="K56" i="27"/>
  <c r="K57" i="27"/>
  <c r="K58" i="27"/>
  <c r="K59" i="27"/>
  <c r="K60" i="27"/>
  <c r="K61" i="27"/>
  <c r="K62" i="27"/>
  <c r="K63" i="27"/>
  <c r="K64" i="27"/>
  <c r="K65" i="27"/>
  <c r="K66" i="27"/>
  <c r="K67" i="27"/>
  <c r="K68" i="27"/>
  <c r="K69" i="27"/>
  <c r="K70" i="27"/>
  <c r="K71" i="27"/>
  <c r="K72" i="27"/>
  <c r="K73" i="27"/>
  <c r="K74" i="27"/>
  <c r="K75" i="27"/>
  <c r="K76" i="27"/>
  <c r="K77" i="27"/>
  <c r="K78" i="27"/>
  <c r="K79" i="27"/>
  <c r="K80" i="27"/>
  <c r="K81" i="27"/>
  <c r="K82" i="27"/>
  <c r="K83" i="27"/>
  <c r="K84" i="27"/>
  <c r="K85" i="27"/>
  <c r="K86" i="27"/>
  <c r="K87" i="27"/>
  <c r="K88" i="27"/>
  <c r="K89" i="27"/>
  <c r="K90" i="27"/>
  <c r="K91" i="27"/>
  <c r="K92" i="27"/>
  <c r="K93" i="27"/>
  <c r="K94" i="27"/>
  <c r="K95" i="27"/>
  <c r="K96" i="27"/>
  <c r="K97" i="27"/>
  <c r="K98" i="27"/>
  <c r="K99" i="27"/>
  <c r="K100" i="27"/>
  <c r="K101" i="27"/>
  <c r="K102" i="27"/>
  <c r="K103" i="27"/>
  <c r="K104" i="27"/>
  <c r="K105" i="27"/>
  <c r="K106" i="27"/>
  <c r="K107" i="27"/>
  <c r="K108" i="27"/>
  <c r="K109" i="27"/>
  <c r="K110" i="27"/>
  <c r="K111" i="27"/>
  <c r="K112" i="27"/>
  <c r="K113" i="27"/>
  <c r="K114" i="27"/>
  <c r="K115" i="27"/>
  <c r="K116" i="27"/>
  <c r="K117" i="27"/>
  <c r="K118" i="27"/>
  <c r="K119" i="27"/>
  <c r="K120" i="27"/>
  <c r="K121" i="27"/>
  <c r="K122" i="27"/>
  <c r="K123" i="27"/>
  <c r="K124" i="27"/>
  <c r="K125" i="27"/>
  <c r="K126" i="27"/>
  <c r="K127" i="27"/>
  <c r="K128" i="27"/>
  <c r="K129" i="27"/>
  <c r="K130" i="27"/>
  <c r="K131" i="27"/>
  <c r="K132" i="27"/>
  <c r="K133" i="27"/>
  <c r="K134" i="27"/>
  <c r="K135" i="27"/>
  <c r="K136" i="27"/>
  <c r="K137" i="27"/>
  <c r="K138" i="27"/>
  <c r="K139" i="27"/>
  <c r="K140" i="27"/>
  <c r="K141" i="27"/>
  <c r="K142" i="27"/>
  <c r="K143" i="27"/>
  <c r="K144" i="27"/>
  <c r="K145" i="27"/>
  <c r="K146" i="27"/>
  <c r="K147" i="27"/>
  <c r="K148" i="27"/>
  <c r="K149" i="27"/>
  <c r="K150" i="27"/>
  <c r="K151" i="27"/>
  <c r="K152" i="27"/>
  <c r="K153" i="27"/>
  <c r="K154" i="27"/>
  <c r="K155" i="27"/>
  <c r="K156" i="27"/>
  <c r="K157" i="27"/>
  <c r="K158" i="27"/>
  <c r="K159" i="27"/>
  <c r="K160" i="27"/>
  <c r="K161" i="27"/>
  <c r="K162" i="27"/>
  <c r="K163" i="27"/>
  <c r="K164" i="27"/>
  <c r="K165" i="27"/>
  <c r="K166" i="27"/>
  <c r="K167" i="27"/>
  <c r="K168" i="27"/>
  <c r="K169" i="27"/>
  <c r="K170" i="27"/>
  <c r="K171" i="27"/>
  <c r="K172" i="27"/>
  <c r="K173" i="27"/>
  <c r="K174" i="27"/>
  <c r="K175" i="27"/>
  <c r="K176" i="27"/>
  <c r="K177" i="27"/>
  <c r="K178" i="27"/>
  <c r="K179" i="27"/>
  <c r="K180" i="27"/>
  <c r="K181" i="27"/>
  <c r="K182" i="27"/>
  <c r="K183" i="27"/>
  <c r="K184" i="27"/>
  <c r="K185" i="27"/>
  <c r="K186" i="27"/>
  <c r="K187" i="27"/>
  <c r="K188" i="27"/>
  <c r="K189" i="27"/>
  <c r="K190" i="27"/>
  <c r="K191" i="27"/>
  <c r="K192" i="27"/>
  <c r="K193" i="27"/>
  <c r="K194" i="27"/>
  <c r="K195" i="27"/>
  <c r="K196" i="27"/>
  <c r="K197" i="27"/>
  <c r="K198" i="27"/>
  <c r="K199" i="27"/>
  <c r="K200" i="27"/>
  <c r="K201" i="27"/>
  <c r="K202" i="27"/>
  <c r="K203" i="27"/>
  <c r="K204" i="27"/>
  <c r="K205" i="27"/>
  <c r="K206" i="27"/>
  <c r="K207" i="27"/>
  <c r="K208" i="27"/>
  <c r="K209" i="27"/>
  <c r="K210" i="27"/>
  <c r="K211" i="27"/>
  <c r="K212" i="27"/>
  <c r="K213" i="27"/>
  <c r="K214" i="27"/>
  <c r="K215" i="27"/>
  <c r="K216" i="27"/>
  <c r="K217" i="27"/>
  <c r="K218" i="27"/>
  <c r="K219" i="27"/>
  <c r="K220" i="27"/>
  <c r="K221" i="27"/>
  <c r="K222" i="27"/>
  <c r="K223" i="27"/>
  <c r="K224" i="27"/>
  <c r="K225" i="27"/>
  <c r="K226" i="27"/>
  <c r="K227" i="27"/>
  <c r="K228" i="27"/>
  <c r="K229" i="27"/>
  <c r="K230" i="27"/>
  <c r="K231" i="27"/>
  <c r="K232" i="27"/>
  <c r="K233" i="27"/>
  <c r="K234" i="27"/>
  <c r="K235" i="27"/>
  <c r="K236" i="27"/>
  <c r="K237" i="27"/>
  <c r="K238" i="27"/>
  <c r="K239" i="27"/>
  <c r="K240" i="27"/>
  <c r="K241" i="27"/>
  <c r="K242" i="27"/>
  <c r="K243" i="27"/>
  <c r="K244" i="27"/>
  <c r="K245" i="27"/>
  <c r="K246" i="27"/>
  <c r="K247" i="27"/>
  <c r="K248" i="27"/>
  <c r="K249" i="27"/>
  <c r="K250" i="27"/>
  <c r="K251" i="27"/>
  <c r="K252" i="27"/>
  <c r="K253" i="27"/>
  <c r="K254" i="27"/>
  <c r="K255" i="27"/>
  <c r="K256" i="27"/>
  <c r="K257" i="27"/>
  <c r="K258" i="27"/>
  <c r="K259" i="27"/>
  <c r="K260" i="27"/>
  <c r="K261" i="27"/>
  <c r="K262" i="27"/>
  <c r="K263" i="27"/>
  <c r="K264" i="27"/>
  <c r="K265" i="27"/>
  <c r="K266" i="27"/>
  <c r="K267" i="27"/>
  <c r="K268" i="27"/>
  <c r="K269" i="27"/>
  <c r="K270" i="27"/>
  <c r="K271" i="27"/>
  <c r="K272" i="27"/>
  <c r="K273" i="27"/>
  <c r="K274" i="27"/>
  <c r="K275" i="27"/>
  <c r="K276" i="27"/>
  <c r="K277" i="27"/>
  <c r="K278" i="27"/>
  <c r="K279" i="27"/>
  <c r="K280" i="27"/>
  <c r="K281" i="27"/>
  <c r="K282" i="27"/>
  <c r="K283" i="27"/>
  <c r="K284" i="27"/>
  <c r="K285" i="27"/>
  <c r="K286" i="27"/>
  <c r="K287" i="27"/>
  <c r="K288" i="27"/>
  <c r="K289" i="27"/>
  <c r="K290" i="27"/>
  <c r="K291" i="27"/>
  <c r="K292" i="27"/>
  <c r="K293" i="27"/>
  <c r="K294" i="27"/>
  <c r="K295" i="27"/>
  <c r="K296" i="27"/>
  <c r="K297" i="27"/>
  <c r="K298" i="27"/>
  <c r="K299" i="27"/>
  <c r="K300" i="27"/>
  <c r="K301" i="27"/>
  <c r="K302" i="27"/>
  <c r="K303" i="27"/>
  <c r="K304" i="27"/>
  <c r="K305" i="27"/>
  <c r="K306" i="27"/>
  <c r="K307" i="27"/>
  <c r="K308" i="27"/>
  <c r="K309" i="27"/>
  <c r="K310" i="27"/>
  <c r="K311" i="27"/>
  <c r="K312" i="27"/>
  <c r="K313" i="27"/>
  <c r="K314" i="27"/>
  <c r="K315" i="27"/>
  <c r="K316" i="27"/>
  <c r="K317" i="27"/>
  <c r="K318" i="27"/>
  <c r="K319" i="27"/>
  <c r="K320" i="27"/>
  <c r="K321" i="27"/>
  <c r="K322" i="27"/>
  <c r="K323" i="27"/>
  <c r="K324" i="27"/>
  <c r="K325" i="27"/>
  <c r="K326" i="27"/>
  <c r="K327" i="27"/>
  <c r="K328" i="27"/>
  <c r="K329" i="27"/>
  <c r="K330" i="27"/>
  <c r="K331" i="27"/>
  <c r="K332" i="27"/>
  <c r="K333" i="27"/>
  <c r="K334" i="27"/>
  <c r="K335" i="27"/>
  <c r="K336" i="27"/>
  <c r="K337" i="27"/>
  <c r="K338" i="27"/>
  <c r="K339" i="27"/>
  <c r="K340" i="27"/>
  <c r="K341" i="27"/>
  <c r="K342" i="27"/>
  <c r="K343" i="27"/>
  <c r="K344" i="27"/>
  <c r="K345" i="27"/>
  <c r="K346" i="27"/>
  <c r="K347" i="27"/>
  <c r="J5" i="27"/>
  <c r="J6" i="27"/>
  <c r="J7" i="27"/>
  <c r="J8" i="27"/>
  <c r="J9" i="27"/>
  <c r="J10" i="27"/>
  <c r="J11" i="27"/>
  <c r="J12" i="27"/>
  <c r="J13" i="27"/>
  <c r="J14" i="27"/>
  <c r="J15" i="27"/>
  <c r="J16" i="27"/>
  <c r="J17" i="27"/>
  <c r="J18" i="27"/>
  <c r="J19" i="27"/>
  <c r="J20" i="27"/>
  <c r="J21" i="27"/>
  <c r="J22" i="27"/>
  <c r="J23" i="27"/>
  <c r="J24" i="27"/>
  <c r="J25" i="27"/>
  <c r="J26" i="27"/>
  <c r="J27" i="27"/>
  <c r="J28" i="27"/>
  <c r="J29" i="27"/>
  <c r="J30" i="27"/>
  <c r="J31" i="27"/>
  <c r="J32" i="27"/>
  <c r="J33" i="27"/>
  <c r="J34" i="27"/>
  <c r="J35" i="27"/>
  <c r="J36" i="27"/>
  <c r="J37" i="27"/>
  <c r="J38" i="27"/>
  <c r="J39" i="27"/>
  <c r="J40" i="27"/>
  <c r="J41" i="27"/>
  <c r="J42" i="27"/>
  <c r="J43" i="27"/>
  <c r="J44" i="27"/>
  <c r="J45" i="27"/>
  <c r="J46" i="27"/>
  <c r="J47" i="27"/>
  <c r="J48" i="27"/>
  <c r="J49" i="27"/>
  <c r="J50" i="27"/>
  <c r="J51" i="27"/>
  <c r="J52" i="27"/>
  <c r="J53" i="27"/>
  <c r="J54" i="27"/>
  <c r="J55" i="27"/>
  <c r="J56" i="27"/>
  <c r="J57" i="27"/>
  <c r="J58" i="27"/>
  <c r="J59" i="27"/>
  <c r="J60" i="27"/>
  <c r="J61" i="27"/>
  <c r="J62" i="27"/>
  <c r="J63" i="27"/>
  <c r="J64" i="27"/>
  <c r="J65" i="27"/>
  <c r="J66" i="27"/>
  <c r="J67" i="27"/>
  <c r="J68" i="27"/>
  <c r="J69" i="27"/>
  <c r="J70" i="27"/>
  <c r="J71" i="27"/>
  <c r="J72" i="27"/>
  <c r="J73" i="27"/>
  <c r="J74" i="27"/>
  <c r="J75" i="27"/>
  <c r="J76" i="27"/>
  <c r="J77" i="27"/>
  <c r="J78" i="27"/>
  <c r="J79" i="27"/>
  <c r="J80" i="27"/>
  <c r="J81" i="27"/>
  <c r="J82" i="27"/>
  <c r="J83" i="27"/>
  <c r="J84" i="27"/>
  <c r="J85" i="27"/>
  <c r="J86" i="27"/>
  <c r="J87" i="27"/>
  <c r="J88" i="27"/>
  <c r="J89" i="27"/>
  <c r="J90" i="27"/>
  <c r="J91" i="27"/>
  <c r="J92" i="27"/>
  <c r="J93" i="27"/>
  <c r="J94" i="27"/>
  <c r="J95" i="27"/>
  <c r="J96" i="27"/>
  <c r="J97" i="27"/>
  <c r="J98" i="27"/>
  <c r="J99" i="27"/>
  <c r="J100" i="27"/>
  <c r="J101" i="27"/>
  <c r="J102" i="27"/>
  <c r="J103" i="27"/>
  <c r="J104" i="27"/>
  <c r="J105" i="27"/>
  <c r="J106" i="27"/>
  <c r="J107" i="27"/>
  <c r="J108" i="27"/>
  <c r="J109" i="27"/>
  <c r="J110" i="27"/>
  <c r="J111" i="27"/>
  <c r="J112" i="27"/>
  <c r="J113" i="27"/>
  <c r="J114" i="27"/>
  <c r="J115" i="27"/>
  <c r="J116" i="27"/>
  <c r="J117" i="27"/>
  <c r="J118" i="27"/>
  <c r="J119" i="27"/>
  <c r="J120" i="27"/>
  <c r="J121" i="27"/>
  <c r="J122" i="27"/>
  <c r="J123" i="27"/>
  <c r="J124" i="27"/>
  <c r="J125" i="27"/>
  <c r="J126" i="27"/>
  <c r="J127" i="27"/>
  <c r="J128" i="27"/>
  <c r="J129" i="27"/>
  <c r="J130" i="27"/>
  <c r="J131" i="27"/>
  <c r="J132" i="27"/>
  <c r="J133" i="27"/>
  <c r="J134" i="27"/>
  <c r="J135" i="27"/>
  <c r="J136" i="27"/>
  <c r="J137" i="27"/>
  <c r="J138" i="27"/>
  <c r="J139" i="27"/>
  <c r="J140" i="27"/>
  <c r="J141" i="27"/>
  <c r="J142" i="27"/>
  <c r="J143" i="27"/>
  <c r="J144" i="27"/>
  <c r="J145" i="27"/>
  <c r="J146" i="27"/>
  <c r="J147" i="27"/>
  <c r="J148" i="27"/>
  <c r="J149" i="27"/>
  <c r="J150" i="27"/>
  <c r="J151" i="27"/>
  <c r="J152" i="27"/>
  <c r="J153" i="27"/>
  <c r="J154" i="27"/>
  <c r="J155" i="27"/>
  <c r="J156" i="27"/>
  <c r="J157" i="27"/>
  <c r="J158" i="27"/>
  <c r="J159" i="27"/>
  <c r="J160" i="27"/>
  <c r="J161" i="27"/>
  <c r="J162" i="27"/>
  <c r="J163" i="27"/>
  <c r="J164" i="27"/>
  <c r="J165" i="27"/>
  <c r="J166" i="27"/>
  <c r="J167" i="27"/>
  <c r="J168" i="27"/>
  <c r="J169" i="27"/>
  <c r="J170" i="27"/>
  <c r="J171" i="27"/>
  <c r="J172" i="27"/>
  <c r="J173" i="27"/>
  <c r="J174" i="27"/>
  <c r="J175" i="27"/>
  <c r="J176" i="27"/>
  <c r="J177" i="27"/>
  <c r="J178" i="27"/>
  <c r="J179" i="27"/>
  <c r="J180" i="27"/>
  <c r="J181" i="27"/>
  <c r="J182" i="27"/>
  <c r="J183" i="27"/>
  <c r="J184" i="27"/>
  <c r="J185" i="27"/>
  <c r="J186" i="27"/>
  <c r="J187" i="27"/>
  <c r="J188" i="27"/>
  <c r="J189" i="27"/>
  <c r="J190" i="27"/>
  <c r="J191" i="27"/>
  <c r="J192" i="27"/>
  <c r="J193" i="27"/>
  <c r="J194" i="27"/>
  <c r="J195" i="27"/>
  <c r="J196" i="27"/>
  <c r="J197" i="27"/>
  <c r="J198" i="27"/>
  <c r="J199" i="27"/>
  <c r="J200" i="27"/>
  <c r="J201" i="27"/>
  <c r="J202" i="27"/>
  <c r="J203" i="27"/>
  <c r="J204" i="27"/>
  <c r="J205" i="27"/>
  <c r="J206" i="27"/>
  <c r="J207" i="27"/>
  <c r="J208" i="27"/>
  <c r="J209" i="27"/>
  <c r="J210" i="27"/>
  <c r="J211" i="27"/>
  <c r="J212" i="27"/>
  <c r="J213" i="27"/>
  <c r="J214" i="27"/>
  <c r="J215" i="27"/>
  <c r="J216" i="27"/>
  <c r="J217" i="27"/>
  <c r="J218" i="27"/>
  <c r="J219" i="27"/>
  <c r="J220" i="27"/>
  <c r="J221" i="27"/>
  <c r="J222" i="27"/>
  <c r="J223" i="27"/>
  <c r="J224" i="27"/>
  <c r="J225" i="27"/>
  <c r="J226" i="27"/>
  <c r="J227" i="27"/>
  <c r="J228" i="27"/>
  <c r="J229" i="27"/>
  <c r="J230" i="27"/>
  <c r="J231" i="27"/>
  <c r="J232" i="27"/>
  <c r="J233" i="27"/>
  <c r="J234" i="27"/>
  <c r="J235" i="27"/>
  <c r="J236" i="27"/>
  <c r="J237" i="27"/>
  <c r="J238" i="27"/>
  <c r="J239" i="27"/>
  <c r="J240" i="27"/>
  <c r="J241" i="27"/>
  <c r="J242" i="27"/>
  <c r="J243" i="27"/>
  <c r="J244" i="27"/>
  <c r="J245" i="27"/>
  <c r="J246" i="27"/>
  <c r="J247" i="27"/>
  <c r="J248" i="27"/>
  <c r="J249" i="27"/>
  <c r="J250" i="27"/>
  <c r="J251" i="27"/>
  <c r="J252" i="27"/>
  <c r="J253" i="27"/>
  <c r="J254" i="27"/>
  <c r="J255" i="27"/>
  <c r="J256" i="27"/>
  <c r="J257" i="27"/>
  <c r="J258" i="27"/>
  <c r="J259" i="27"/>
  <c r="J260" i="27"/>
  <c r="J261" i="27"/>
  <c r="J262" i="27"/>
  <c r="J263" i="27"/>
  <c r="J264" i="27"/>
  <c r="J265" i="27"/>
  <c r="J266" i="27"/>
  <c r="J267" i="27"/>
  <c r="J268" i="27"/>
  <c r="J269" i="27"/>
  <c r="J270" i="27"/>
  <c r="J271" i="27"/>
  <c r="J272" i="27"/>
  <c r="J273" i="27"/>
  <c r="J274" i="27"/>
  <c r="J275" i="27"/>
  <c r="J276" i="27"/>
  <c r="J277" i="27"/>
  <c r="J278" i="27"/>
  <c r="J279" i="27"/>
  <c r="J280" i="27"/>
  <c r="J281" i="27"/>
  <c r="J282" i="27"/>
  <c r="J283" i="27"/>
  <c r="J284" i="27"/>
  <c r="J285" i="27"/>
  <c r="J286" i="27"/>
  <c r="J287" i="27"/>
  <c r="J288" i="27"/>
  <c r="J289" i="27"/>
  <c r="J290" i="27"/>
  <c r="J291" i="27"/>
  <c r="J292" i="27"/>
  <c r="J293" i="27"/>
  <c r="J294" i="27"/>
  <c r="J295" i="27"/>
  <c r="J296" i="27"/>
  <c r="J297" i="27"/>
  <c r="J298" i="27"/>
  <c r="J299" i="27"/>
  <c r="J300" i="27"/>
  <c r="J301" i="27"/>
  <c r="J302" i="27"/>
  <c r="J303" i="27"/>
  <c r="J304" i="27"/>
  <c r="J305" i="27"/>
  <c r="J306" i="27"/>
  <c r="J307" i="27"/>
  <c r="J308" i="27"/>
  <c r="J309" i="27"/>
  <c r="J310" i="27"/>
  <c r="J311" i="27"/>
  <c r="J312" i="27"/>
  <c r="J313" i="27"/>
  <c r="J314" i="27"/>
  <c r="J315" i="27"/>
  <c r="J316" i="27"/>
  <c r="J317" i="27"/>
  <c r="J318" i="27"/>
  <c r="J319" i="27"/>
  <c r="J320" i="27"/>
  <c r="J321" i="27"/>
  <c r="J322" i="27"/>
  <c r="J323" i="27"/>
  <c r="J324" i="27"/>
  <c r="J325" i="27"/>
  <c r="J326" i="27"/>
  <c r="J327" i="27"/>
  <c r="J328" i="27"/>
  <c r="J329" i="27"/>
  <c r="J330" i="27"/>
  <c r="J331" i="27"/>
  <c r="J332" i="27"/>
  <c r="J333" i="27"/>
  <c r="J334" i="27"/>
  <c r="J335" i="27"/>
  <c r="J336" i="27"/>
  <c r="J337" i="27"/>
  <c r="J338" i="27"/>
  <c r="J339" i="27"/>
  <c r="J340" i="27"/>
  <c r="J341" i="27"/>
  <c r="J342" i="27"/>
  <c r="J343" i="27"/>
  <c r="J344" i="27"/>
  <c r="J345" i="27"/>
  <c r="J346" i="27"/>
  <c r="J347" i="27"/>
  <c r="I5" i="27"/>
  <c r="I6" i="27"/>
  <c r="I7" i="27"/>
  <c r="I8" i="27"/>
  <c r="I9" i="27"/>
  <c r="I10" i="27"/>
  <c r="I11" i="27"/>
  <c r="I12" i="27"/>
  <c r="I13" i="27"/>
  <c r="I14" i="27"/>
  <c r="I15" i="27"/>
  <c r="I16" i="27"/>
  <c r="I17" i="27"/>
  <c r="I18" i="27"/>
  <c r="I19" i="27"/>
  <c r="I20" i="27"/>
  <c r="I21" i="27"/>
  <c r="I22" i="27"/>
  <c r="I23" i="27"/>
  <c r="I24" i="27"/>
  <c r="I25" i="27"/>
  <c r="I26" i="27"/>
  <c r="I27" i="27"/>
  <c r="I28" i="27"/>
  <c r="I29" i="27"/>
  <c r="I30" i="27"/>
  <c r="I31" i="27"/>
  <c r="I32" i="27"/>
  <c r="I33" i="27"/>
  <c r="I34" i="27"/>
  <c r="I35" i="27"/>
  <c r="I36" i="27"/>
  <c r="I37" i="27"/>
  <c r="I38" i="27"/>
  <c r="I39" i="27"/>
  <c r="I40" i="27"/>
  <c r="I41" i="27"/>
  <c r="I42" i="27"/>
  <c r="I43" i="27"/>
  <c r="I44" i="27"/>
  <c r="I45" i="27"/>
  <c r="I46" i="27"/>
  <c r="I47" i="27"/>
  <c r="I48" i="27"/>
  <c r="I49" i="27"/>
  <c r="I50" i="27"/>
  <c r="I51" i="27"/>
  <c r="I52" i="27"/>
  <c r="I53" i="27"/>
  <c r="I54" i="27"/>
  <c r="I55" i="27"/>
  <c r="I56" i="27"/>
  <c r="I57" i="27"/>
  <c r="I58" i="27"/>
  <c r="I59" i="27"/>
  <c r="I60" i="27"/>
  <c r="I61" i="27"/>
  <c r="I62" i="27"/>
  <c r="I63" i="27"/>
  <c r="I64" i="27"/>
  <c r="I65" i="27"/>
  <c r="I66" i="27"/>
  <c r="I67" i="27"/>
  <c r="I68" i="27"/>
  <c r="I69" i="27"/>
  <c r="I70" i="27"/>
  <c r="I71" i="27"/>
  <c r="I72" i="27"/>
  <c r="I73" i="27"/>
  <c r="I74" i="27"/>
  <c r="I75" i="27"/>
  <c r="I76" i="27"/>
  <c r="I77" i="27"/>
  <c r="I78" i="27"/>
  <c r="I79" i="27"/>
  <c r="I80" i="27"/>
  <c r="I81" i="27"/>
  <c r="I82" i="27"/>
  <c r="I83" i="27"/>
  <c r="I84" i="27"/>
  <c r="I85" i="27"/>
  <c r="I86" i="27"/>
  <c r="I87" i="27"/>
  <c r="I88" i="27"/>
  <c r="I89" i="27"/>
  <c r="I90" i="27"/>
  <c r="I91" i="27"/>
  <c r="I92" i="27"/>
  <c r="I93" i="27"/>
  <c r="I94" i="27"/>
  <c r="I95" i="27"/>
  <c r="I96" i="27"/>
  <c r="I97" i="27"/>
  <c r="I98" i="27"/>
  <c r="I99" i="27"/>
  <c r="I100" i="27"/>
  <c r="I101" i="27"/>
  <c r="I102" i="27"/>
  <c r="I103" i="27"/>
  <c r="I104" i="27"/>
  <c r="I105" i="27"/>
  <c r="I106" i="27"/>
  <c r="I107" i="27"/>
  <c r="I108" i="27"/>
  <c r="I109" i="27"/>
  <c r="I110" i="27"/>
  <c r="I111" i="27"/>
  <c r="I112" i="27"/>
  <c r="I113" i="27"/>
  <c r="I114" i="27"/>
  <c r="I115" i="27"/>
  <c r="I116" i="27"/>
  <c r="I117" i="27"/>
  <c r="I118" i="27"/>
  <c r="I119" i="27"/>
  <c r="I120" i="27"/>
  <c r="I121" i="27"/>
  <c r="I122" i="27"/>
  <c r="I123" i="27"/>
  <c r="I124" i="27"/>
  <c r="I125" i="27"/>
  <c r="I126" i="27"/>
  <c r="I127" i="27"/>
  <c r="I128" i="27"/>
  <c r="I129" i="27"/>
  <c r="I130" i="27"/>
  <c r="I131" i="27"/>
  <c r="I132" i="27"/>
  <c r="I133" i="27"/>
  <c r="I134" i="27"/>
  <c r="I135" i="27"/>
  <c r="I136" i="27"/>
  <c r="I137" i="27"/>
  <c r="I138" i="27"/>
  <c r="I139" i="27"/>
  <c r="I140" i="27"/>
  <c r="I141" i="27"/>
  <c r="I142" i="27"/>
  <c r="I143" i="27"/>
  <c r="I144" i="27"/>
  <c r="I145" i="27"/>
  <c r="I146" i="27"/>
  <c r="I147" i="27"/>
  <c r="I148" i="27"/>
  <c r="I149" i="27"/>
  <c r="I150" i="27"/>
  <c r="I151" i="27"/>
  <c r="I152" i="27"/>
  <c r="I153" i="27"/>
  <c r="I154" i="27"/>
  <c r="I155" i="27"/>
  <c r="I156" i="27"/>
  <c r="I157" i="27"/>
  <c r="I158" i="27"/>
  <c r="I159" i="27"/>
  <c r="I160" i="27"/>
  <c r="I161" i="27"/>
  <c r="I162" i="27"/>
  <c r="I163" i="27"/>
  <c r="I164" i="27"/>
  <c r="I165" i="27"/>
  <c r="I166" i="27"/>
  <c r="I167" i="27"/>
  <c r="I168" i="27"/>
  <c r="I169" i="27"/>
  <c r="I170" i="27"/>
  <c r="I171" i="27"/>
  <c r="I172" i="27"/>
  <c r="I173" i="27"/>
  <c r="I174" i="27"/>
  <c r="I175" i="27"/>
  <c r="I176" i="27"/>
  <c r="I177" i="27"/>
  <c r="I178" i="27"/>
  <c r="I179" i="27"/>
  <c r="I180" i="27"/>
  <c r="I181" i="27"/>
  <c r="I182" i="27"/>
  <c r="I183" i="27"/>
  <c r="I184" i="27"/>
  <c r="I185" i="27"/>
  <c r="I186" i="27"/>
  <c r="I187" i="27"/>
  <c r="I188" i="27"/>
  <c r="I189" i="27"/>
  <c r="I190" i="27"/>
  <c r="I191" i="27"/>
  <c r="I192" i="27"/>
  <c r="I193" i="27"/>
  <c r="I194" i="27"/>
  <c r="I195" i="27"/>
  <c r="I196" i="27"/>
  <c r="I197" i="27"/>
  <c r="I198" i="27"/>
  <c r="I199" i="27"/>
  <c r="I200" i="27"/>
  <c r="I201" i="27"/>
  <c r="I202" i="27"/>
  <c r="I203" i="27"/>
  <c r="I204" i="27"/>
  <c r="I205" i="27"/>
  <c r="I206" i="27"/>
  <c r="I207" i="27"/>
  <c r="I208" i="27"/>
  <c r="I209" i="27"/>
  <c r="I210" i="27"/>
  <c r="I211" i="27"/>
  <c r="I212" i="27"/>
  <c r="I213" i="27"/>
  <c r="I214" i="27"/>
  <c r="I215" i="27"/>
  <c r="I216" i="27"/>
  <c r="I217" i="27"/>
  <c r="I218" i="27"/>
  <c r="I219" i="27"/>
  <c r="I220" i="27"/>
  <c r="I221" i="27"/>
  <c r="I222" i="27"/>
  <c r="I223" i="27"/>
  <c r="I224" i="27"/>
  <c r="I225" i="27"/>
  <c r="I226" i="27"/>
  <c r="I227" i="27"/>
  <c r="I228" i="27"/>
  <c r="I229" i="27"/>
  <c r="I230" i="27"/>
  <c r="I231" i="27"/>
  <c r="I232" i="27"/>
  <c r="I233" i="27"/>
  <c r="I234" i="27"/>
  <c r="I235" i="27"/>
  <c r="I236" i="27"/>
  <c r="I237" i="27"/>
  <c r="I238" i="27"/>
  <c r="I239" i="27"/>
  <c r="I240" i="27"/>
  <c r="I241" i="27"/>
  <c r="I242" i="27"/>
  <c r="I243" i="27"/>
  <c r="I244" i="27"/>
  <c r="I245" i="27"/>
  <c r="I246" i="27"/>
  <c r="I247" i="27"/>
  <c r="I248" i="27"/>
  <c r="I249" i="27"/>
  <c r="I250" i="27"/>
  <c r="I251" i="27"/>
  <c r="I252" i="27"/>
  <c r="I253" i="27"/>
  <c r="I254" i="27"/>
  <c r="I255" i="27"/>
  <c r="I256" i="27"/>
  <c r="I257" i="27"/>
  <c r="I258" i="27"/>
  <c r="I259" i="27"/>
  <c r="I260" i="27"/>
  <c r="I261" i="27"/>
  <c r="I262" i="27"/>
  <c r="I263" i="27"/>
  <c r="I264" i="27"/>
  <c r="I265" i="27"/>
  <c r="I266" i="27"/>
  <c r="I267" i="27"/>
  <c r="I268" i="27"/>
  <c r="I269" i="27"/>
  <c r="I270" i="27"/>
  <c r="I271" i="27"/>
  <c r="I272" i="27"/>
  <c r="I273" i="27"/>
  <c r="I274" i="27"/>
  <c r="I275" i="27"/>
  <c r="I276" i="27"/>
  <c r="I277" i="27"/>
  <c r="I278" i="27"/>
  <c r="I279" i="27"/>
  <c r="I280" i="27"/>
  <c r="I281" i="27"/>
  <c r="I282" i="27"/>
  <c r="I283" i="27"/>
  <c r="I284" i="27"/>
  <c r="I285" i="27"/>
  <c r="I286" i="27"/>
  <c r="I287" i="27"/>
  <c r="I288" i="27"/>
  <c r="I289" i="27"/>
  <c r="I290" i="27"/>
  <c r="I291" i="27"/>
  <c r="I292" i="27"/>
  <c r="I293" i="27"/>
  <c r="I294" i="27"/>
  <c r="I295" i="27"/>
  <c r="I296" i="27"/>
  <c r="I297" i="27"/>
  <c r="I298" i="27"/>
  <c r="I299" i="27"/>
  <c r="I300" i="27"/>
  <c r="I301" i="27"/>
  <c r="I302" i="27"/>
  <c r="I303" i="27"/>
  <c r="I304" i="27"/>
  <c r="I305" i="27"/>
  <c r="I306" i="27"/>
  <c r="I307" i="27"/>
  <c r="I308" i="27"/>
  <c r="I309" i="27"/>
  <c r="I310" i="27"/>
  <c r="I311" i="27"/>
  <c r="I312" i="27"/>
  <c r="I313" i="27"/>
  <c r="I314" i="27"/>
  <c r="I315" i="27"/>
  <c r="I316" i="27"/>
  <c r="I317" i="27"/>
  <c r="I318" i="27"/>
  <c r="I319" i="27"/>
  <c r="I320" i="27"/>
  <c r="I321" i="27"/>
  <c r="I322" i="27"/>
  <c r="I323" i="27"/>
  <c r="I324" i="27"/>
  <c r="I325" i="27"/>
  <c r="I326" i="27"/>
  <c r="I327" i="27"/>
  <c r="I328" i="27"/>
  <c r="I329" i="27"/>
  <c r="I330" i="27"/>
  <c r="I331" i="27"/>
  <c r="I332" i="27"/>
  <c r="I333" i="27"/>
  <c r="I334" i="27"/>
  <c r="I335" i="27"/>
  <c r="I336" i="27"/>
  <c r="I337" i="27"/>
  <c r="I338" i="27"/>
  <c r="I339" i="27"/>
  <c r="I340" i="27"/>
  <c r="I341" i="27"/>
  <c r="I342" i="27"/>
  <c r="I343" i="27"/>
  <c r="I344" i="27"/>
  <c r="I345" i="27"/>
  <c r="I346" i="27"/>
  <c r="I347" i="27"/>
  <c r="H5" i="27"/>
  <c r="H6" i="27"/>
  <c r="H7" i="27"/>
  <c r="H8" i="27"/>
  <c r="H9" i="27"/>
  <c r="H10" i="27"/>
  <c r="H11" i="27"/>
  <c r="H12" i="27"/>
  <c r="H13" i="27"/>
  <c r="H14" i="27"/>
  <c r="H15" i="27"/>
  <c r="H16" i="27"/>
  <c r="H17" i="27"/>
  <c r="H18" i="27"/>
  <c r="H19" i="27"/>
  <c r="H20" i="27"/>
  <c r="H21" i="27"/>
  <c r="H22" i="27"/>
  <c r="H23" i="27"/>
  <c r="H24" i="27"/>
  <c r="H25" i="27"/>
  <c r="H26" i="27"/>
  <c r="H27" i="27"/>
  <c r="H28" i="27"/>
  <c r="H29" i="27"/>
  <c r="H30" i="27"/>
  <c r="H31" i="27"/>
  <c r="H32" i="27"/>
  <c r="H33" i="27"/>
  <c r="H34" i="27"/>
  <c r="H35" i="27"/>
  <c r="H36" i="27"/>
  <c r="H37" i="27"/>
  <c r="H38" i="27"/>
  <c r="H39" i="27"/>
  <c r="H40" i="27"/>
  <c r="H41" i="27"/>
  <c r="H42" i="27"/>
  <c r="H43" i="27"/>
  <c r="H44" i="27"/>
  <c r="H45" i="27"/>
  <c r="H46" i="27"/>
  <c r="H47" i="27"/>
  <c r="H48" i="27"/>
  <c r="H49" i="27"/>
  <c r="H50" i="27"/>
  <c r="H51" i="27"/>
  <c r="H52" i="27"/>
  <c r="H53" i="27"/>
  <c r="H54" i="27"/>
  <c r="H55" i="27"/>
  <c r="H56" i="27"/>
  <c r="H57" i="27"/>
  <c r="H58" i="27"/>
  <c r="H59" i="27"/>
  <c r="H60" i="27"/>
  <c r="H61" i="27"/>
  <c r="H62" i="27"/>
  <c r="H63" i="27"/>
  <c r="H64" i="27"/>
  <c r="H65" i="27"/>
  <c r="H66" i="27"/>
  <c r="H67" i="27"/>
  <c r="H68" i="27"/>
  <c r="H69" i="27"/>
  <c r="H70" i="27"/>
  <c r="H71" i="27"/>
  <c r="H72" i="27"/>
  <c r="H73" i="27"/>
  <c r="H74" i="27"/>
  <c r="H75" i="27"/>
  <c r="H76" i="27"/>
  <c r="H77" i="27"/>
  <c r="H78" i="27"/>
  <c r="H79" i="27"/>
  <c r="H80" i="27"/>
  <c r="H81" i="27"/>
  <c r="H82" i="27"/>
  <c r="H83" i="27"/>
  <c r="H84" i="27"/>
  <c r="H85" i="27"/>
  <c r="H86" i="27"/>
  <c r="H87" i="27"/>
  <c r="H88" i="27"/>
  <c r="H89" i="27"/>
  <c r="H90" i="27"/>
  <c r="H91" i="27"/>
  <c r="H92" i="27"/>
  <c r="H93" i="27"/>
  <c r="H94" i="27"/>
  <c r="H95" i="27"/>
  <c r="H96" i="27"/>
  <c r="H97" i="27"/>
  <c r="H98" i="27"/>
  <c r="H99" i="27"/>
  <c r="H100" i="27"/>
  <c r="H101" i="27"/>
  <c r="H102" i="27"/>
  <c r="H103" i="27"/>
  <c r="H104" i="27"/>
  <c r="H105" i="27"/>
  <c r="H106" i="27"/>
  <c r="H107" i="27"/>
  <c r="H108" i="27"/>
  <c r="H109" i="27"/>
  <c r="H110" i="27"/>
  <c r="H111" i="27"/>
  <c r="H112" i="27"/>
  <c r="H113" i="27"/>
  <c r="H114" i="27"/>
  <c r="H115" i="27"/>
  <c r="H116" i="27"/>
  <c r="H117" i="27"/>
  <c r="H118" i="27"/>
  <c r="H119" i="27"/>
  <c r="H120" i="27"/>
  <c r="H121" i="27"/>
  <c r="H122" i="27"/>
  <c r="H123" i="27"/>
  <c r="H124" i="27"/>
  <c r="H125" i="27"/>
  <c r="H126" i="27"/>
  <c r="H127" i="27"/>
  <c r="H128" i="27"/>
  <c r="H129" i="27"/>
  <c r="H130" i="27"/>
  <c r="H131" i="27"/>
  <c r="H132" i="27"/>
  <c r="H133" i="27"/>
  <c r="H134" i="27"/>
  <c r="H135" i="27"/>
  <c r="H136" i="27"/>
  <c r="H137" i="27"/>
  <c r="H138" i="27"/>
  <c r="H139" i="27"/>
  <c r="H140" i="27"/>
  <c r="H141" i="27"/>
  <c r="H142" i="27"/>
  <c r="H143" i="27"/>
  <c r="H144" i="27"/>
  <c r="H145" i="27"/>
  <c r="H146" i="27"/>
  <c r="H147" i="27"/>
  <c r="H148" i="27"/>
  <c r="H149" i="27"/>
  <c r="H150" i="27"/>
  <c r="H151" i="27"/>
  <c r="H152" i="27"/>
  <c r="H153" i="27"/>
  <c r="H154" i="27"/>
  <c r="H155" i="27"/>
  <c r="H156" i="27"/>
  <c r="H157" i="27"/>
  <c r="H158" i="27"/>
  <c r="H159" i="27"/>
  <c r="H160" i="27"/>
  <c r="H161" i="27"/>
  <c r="H162" i="27"/>
  <c r="H163" i="27"/>
  <c r="H164" i="27"/>
  <c r="H165" i="27"/>
  <c r="H166" i="27"/>
  <c r="H167" i="27"/>
  <c r="H168" i="27"/>
  <c r="H169" i="27"/>
  <c r="H170" i="27"/>
  <c r="H171" i="27"/>
  <c r="H172" i="27"/>
  <c r="H173" i="27"/>
  <c r="H174" i="27"/>
  <c r="H175" i="27"/>
  <c r="H176" i="27"/>
  <c r="H177" i="27"/>
  <c r="H178" i="27"/>
  <c r="H179" i="27"/>
  <c r="H180" i="27"/>
  <c r="H181" i="27"/>
  <c r="H182" i="27"/>
  <c r="H183" i="27"/>
  <c r="H184" i="27"/>
  <c r="H185" i="27"/>
  <c r="H186" i="27"/>
  <c r="H187" i="27"/>
  <c r="H188" i="27"/>
  <c r="H189" i="27"/>
  <c r="H190" i="27"/>
  <c r="H191" i="27"/>
  <c r="H192" i="27"/>
  <c r="H193" i="27"/>
  <c r="H194" i="27"/>
  <c r="H195" i="27"/>
  <c r="H196" i="27"/>
  <c r="H197" i="27"/>
  <c r="H198" i="27"/>
  <c r="H199" i="27"/>
  <c r="H200" i="27"/>
  <c r="H201" i="27"/>
  <c r="H202" i="27"/>
  <c r="H203" i="27"/>
  <c r="H204" i="27"/>
  <c r="H205" i="27"/>
  <c r="H206" i="27"/>
  <c r="H207" i="27"/>
  <c r="H208" i="27"/>
  <c r="H209" i="27"/>
  <c r="H210" i="27"/>
  <c r="H211" i="27"/>
  <c r="H212" i="27"/>
  <c r="H213" i="27"/>
  <c r="H214" i="27"/>
  <c r="H215" i="27"/>
  <c r="H216" i="27"/>
  <c r="H217" i="27"/>
  <c r="H218" i="27"/>
  <c r="H219" i="27"/>
  <c r="H220" i="27"/>
  <c r="H221" i="27"/>
  <c r="H222" i="27"/>
  <c r="H223" i="27"/>
  <c r="H224" i="27"/>
  <c r="H225" i="27"/>
  <c r="H226" i="27"/>
  <c r="H227" i="27"/>
  <c r="H228" i="27"/>
  <c r="H229" i="27"/>
  <c r="H230" i="27"/>
  <c r="H231" i="27"/>
  <c r="H232" i="27"/>
  <c r="H233" i="27"/>
  <c r="H234" i="27"/>
  <c r="H235" i="27"/>
  <c r="H236" i="27"/>
  <c r="H237" i="27"/>
  <c r="H238" i="27"/>
  <c r="H239" i="27"/>
  <c r="H240" i="27"/>
  <c r="H241" i="27"/>
  <c r="H242" i="27"/>
  <c r="H243" i="27"/>
  <c r="H244" i="27"/>
  <c r="H245" i="27"/>
  <c r="H246" i="27"/>
  <c r="H247" i="27"/>
  <c r="H248" i="27"/>
  <c r="H249" i="27"/>
  <c r="H250" i="27"/>
  <c r="H251" i="27"/>
  <c r="H252" i="27"/>
  <c r="H253" i="27"/>
  <c r="H254" i="27"/>
  <c r="H255" i="27"/>
  <c r="H256" i="27"/>
  <c r="H257" i="27"/>
  <c r="H258" i="27"/>
  <c r="H259" i="27"/>
  <c r="H260" i="27"/>
  <c r="H261" i="27"/>
  <c r="H262" i="27"/>
  <c r="H263" i="27"/>
  <c r="H264" i="27"/>
  <c r="H265" i="27"/>
  <c r="H266" i="27"/>
  <c r="H267" i="27"/>
  <c r="H268" i="27"/>
  <c r="H269" i="27"/>
  <c r="H270" i="27"/>
  <c r="H271" i="27"/>
  <c r="H272" i="27"/>
  <c r="H273" i="27"/>
  <c r="H274" i="27"/>
  <c r="H275" i="27"/>
  <c r="H276" i="27"/>
  <c r="H277" i="27"/>
  <c r="H278" i="27"/>
  <c r="H279" i="27"/>
  <c r="H280" i="27"/>
  <c r="H281" i="27"/>
  <c r="H282" i="27"/>
  <c r="H283" i="27"/>
  <c r="H284" i="27"/>
  <c r="H285" i="27"/>
  <c r="H286" i="27"/>
  <c r="H287" i="27"/>
  <c r="H288" i="27"/>
  <c r="H289" i="27"/>
  <c r="H290" i="27"/>
  <c r="H291" i="27"/>
  <c r="H292" i="27"/>
  <c r="H293" i="27"/>
  <c r="H294" i="27"/>
  <c r="H295" i="27"/>
  <c r="H296" i="27"/>
  <c r="H297" i="27"/>
  <c r="H298" i="27"/>
  <c r="H299" i="27"/>
  <c r="H300" i="27"/>
  <c r="H301" i="27"/>
  <c r="H302" i="27"/>
  <c r="H303" i="27"/>
  <c r="H304" i="27"/>
  <c r="H305" i="27"/>
  <c r="H306" i="27"/>
  <c r="H307" i="27"/>
  <c r="H308" i="27"/>
  <c r="H309" i="27"/>
  <c r="H310" i="27"/>
  <c r="H311" i="27"/>
  <c r="H312" i="27"/>
  <c r="H313" i="27"/>
  <c r="H314" i="27"/>
  <c r="H315" i="27"/>
  <c r="H316" i="27"/>
  <c r="H317" i="27"/>
  <c r="H318" i="27"/>
  <c r="H319" i="27"/>
  <c r="H320" i="27"/>
  <c r="H321" i="27"/>
  <c r="H322" i="27"/>
  <c r="H323" i="27"/>
  <c r="H324" i="27"/>
  <c r="H325" i="27"/>
  <c r="H326" i="27"/>
  <c r="H327" i="27"/>
  <c r="H328" i="27"/>
  <c r="H329" i="27"/>
  <c r="H330" i="27"/>
  <c r="H331" i="27"/>
  <c r="H332" i="27"/>
  <c r="H333" i="27"/>
  <c r="H334" i="27"/>
  <c r="H335" i="27"/>
  <c r="H336" i="27"/>
  <c r="H337" i="27"/>
  <c r="H338" i="27"/>
  <c r="H339" i="27"/>
  <c r="H340" i="27"/>
  <c r="H341" i="27"/>
  <c r="H342" i="27"/>
  <c r="H343" i="27"/>
  <c r="H344" i="27"/>
  <c r="H345" i="27"/>
  <c r="H346" i="27"/>
  <c r="H347" i="27"/>
  <c r="H4" i="27"/>
  <c r="I4" i="27" s="1"/>
  <c r="J4" i="27" s="1"/>
  <c r="K4" i="27" s="1"/>
  <c r="H3" i="27"/>
  <c r="I3" i="27" s="1"/>
  <c r="J3" i="27" s="1"/>
  <c r="K3" i="27" s="1"/>
  <c r="L14" i="26"/>
  <c r="M14" i="26" s="1"/>
  <c r="N14" i="26" s="1"/>
  <c r="O14" i="26" s="1"/>
  <c r="L15" i="26"/>
  <c r="M15" i="26" s="1"/>
  <c r="N15" i="26" s="1"/>
  <c r="O15" i="26" s="1"/>
  <c r="L16" i="26"/>
  <c r="M16" i="26" s="1"/>
  <c r="N16" i="26" s="1"/>
  <c r="O16" i="26" s="1"/>
  <c r="L17" i="26"/>
  <c r="M17" i="26" s="1"/>
  <c r="N17" i="26" s="1"/>
  <c r="O17" i="26" s="1"/>
  <c r="L18" i="26"/>
  <c r="M18" i="26" s="1"/>
  <c r="N18" i="26" s="1"/>
  <c r="O18" i="26" s="1"/>
  <c r="L19" i="26"/>
  <c r="M19" i="26" s="1"/>
  <c r="N19" i="26" s="1"/>
  <c r="O19" i="26" s="1"/>
  <c r="L20" i="26"/>
  <c r="M20" i="26" s="1"/>
  <c r="N20" i="26" s="1"/>
  <c r="O20" i="26" s="1"/>
  <c r="L21" i="26"/>
  <c r="M21" i="26" s="1"/>
  <c r="N21" i="26" s="1"/>
  <c r="O21" i="26" s="1"/>
  <c r="L24" i="26"/>
  <c r="M24" i="26" s="1"/>
  <c r="N24" i="26" s="1"/>
  <c r="O24" i="26" s="1"/>
  <c r="L25" i="26"/>
  <c r="M25" i="26" s="1"/>
  <c r="N25" i="26" s="1"/>
  <c r="O25" i="26" s="1"/>
  <c r="L26" i="26"/>
  <c r="M26" i="26" s="1"/>
  <c r="N26" i="26" s="1"/>
  <c r="O26" i="26" s="1"/>
  <c r="L28" i="26"/>
  <c r="M28" i="26" s="1"/>
  <c r="N28" i="26" s="1"/>
  <c r="O28" i="26" s="1"/>
  <c r="L31" i="26"/>
  <c r="M31" i="26" s="1"/>
  <c r="N31" i="26" s="1"/>
  <c r="O31" i="26" s="1"/>
  <c r="L32" i="26"/>
  <c r="M32" i="26" s="1"/>
  <c r="N32" i="26" s="1"/>
  <c r="O32" i="26" s="1"/>
  <c r="L33" i="26"/>
  <c r="M33" i="26" s="1"/>
  <c r="N33" i="26" s="1"/>
  <c r="O33" i="26" s="1"/>
  <c r="L29" i="26"/>
  <c r="M29" i="26" s="1"/>
  <c r="N29" i="26" s="1"/>
  <c r="O29" i="26" s="1"/>
  <c r="L36" i="26"/>
  <c r="M36" i="26" s="1"/>
  <c r="N36" i="26" s="1"/>
  <c r="O36" i="26" s="1"/>
  <c r="L37" i="26"/>
  <c r="M37" i="26" s="1"/>
  <c r="N37" i="26" s="1"/>
  <c r="O37" i="26" s="1"/>
  <c r="L30" i="26"/>
  <c r="M30" i="26" s="1"/>
  <c r="N30" i="26" s="1"/>
  <c r="O30" i="26" s="1"/>
  <c r="L38" i="26"/>
  <c r="M38" i="26" s="1"/>
  <c r="N38" i="26" s="1"/>
  <c r="O38" i="26" s="1"/>
  <c r="L39" i="26"/>
  <c r="M39" i="26" s="1"/>
  <c r="N39" i="26" s="1"/>
  <c r="O39" i="26" s="1"/>
  <c r="L40" i="26"/>
  <c r="M40" i="26" s="1"/>
  <c r="N40" i="26" s="1"/>
  <c r="O40" i="26" s="1"/>
  <c r="L41" i="26"/>
  <c r="M41" i="26" s="1"/>
  <c r="N41" i="26" s="1"/>
  <c r="O41" i="26" s="1"/>
  <c r="L42" i="26"/>
  <c r="M42" i="26" s="1"/>
  <c r="N42" i="26" s="1"/>
  <c r="O42" i="26" s="1"/>
  <c r="L43" i="26"/>
  <c r="M43" i="26" s="1"/>
  <c r="N43" i="26" s="1"/>
  <c r="O43" i="26" s="1"/>
  <c r="L44" i="26"/>
  <c r="M44" i="26" s="1"/>
  <c r="N44" i="26" s="1"/>
  <c r="O44" i="26" s="1"/>
  <c r="L45" i="26"/>
  <c r="M45" i="26" s="1"/>
  <c r="N45" i="26" s="1"/>
  <c r="O45" i="26" s="1"/>
  <c r="L46" i="26"/>
  <c r="M46" i="26" s="1"/>
  <c r="N46" i="26" s="1"/>
  <c r="O46" i="26" s="1"/>
  <c r="L47" i="26"/>
  <c r="M47" i="26" s="1"/>
  <c r="N47" i="26" s="1"/>
  <c r="O47" i="26" s="1"/>
  <c r="L51" i="26"/>
  <c r="M51" i="26" s="1"/>
  <c r="N51" i="26" s="1"/>
  <c r="O51" i="26" s="1"/>
  <c r="L52" i="26"/>
  <c r="M52" i="26" s="1"/>
  <c r="N52" i="26" s="1"/>
  <c r="O52" i="26" s="1"/>
  <c r="L53" i="26"/>
  <c r="M53" i="26" s="1"/>
  <c r="N53" i="26" s="1"/>
  <c r="O53" i="26" s="1"/>
  <c r="L54" i="26"/>
  <c r="M54" i="26" s="1"/>
  <c r="N54" i="26" s="1"/>
  <c r="O54" i="26" s="1"/>
  <c r="L55" i="26"/>
  <c r="M55" i="26" s="1"/>
  <c r="N55" i="26" s="1"/>
  <c r="O55" i="26" s="1"/>
  <c r="L56" i="26"/>
  <c r="M56" i="26" s="1"/>
  <c r="N56" i="26" s="1"/>
  <c r="O56" i="26" s="1"/>
  <c r="L57" i="26"/>
  <c r="M57" i="26" s="1"/>
  <c r="N57" i="26" s="1"/>
  <c r="O57" i="26" s="1"/>
  <c r="L58" i="26"/>
  <c r="M58" i="26" s="1"/>
  <c r="N58" i="26" s="1"/>
  <c r="O58" i="26" s="1"/>
  <c r="L59" i="26"/>
  <c r="M59" i="26" s="1"/>
  <c r="N59" i="26" s="1"/>
  <c r="O59" i="26" s="1"/>
  <c r="L60" i="26"/>
  <c r="M60" i="26" s="1"/>
  <c r="N60" i="26" s="1"/>
  <c r="O60" i="26" s="1"/>
  <c r="L61" i="26"/>
  <c r="M61" i="26" s="1"/>
  <c r="N61" i="26" s="1"/>
  <c r="O61" i="26" s="1"/>
  <c r="L62" i="26"/>
  <c r="M62" i="26" s="1"/>
  <c r="N62" i="26" s="1"/>
  <c r="O62" i="26" s="1"/>
  <c r="L63" i="26"/>
  <c r="M63" i="26" s="1"/>
  <c r="N63" i="26" s="1"/>
  <c r="O63" i="26" s="1"/>
  <c r="L64" i="26"/>
  <c r="M64" i="26" s="1"/>
  <c r="N64" i="26" s="1"/>
  <c r="O64" i="26" s="1"/>
  <c r="L65" i="26"/>
  <c r="M65" i="26" s="1"/>
  <c r="N65" i="26" s="1"/>
  <c r="O65" i="26" s="1"/>
  <c r="L66" i="26"/>
  <c r="M66" i="26" s="1"/>
  <c r="N66" i="26" s="1"/>
  <c r="O66" i="26" s="1"/>
  <c r="L67" i="26"/>
  <c r="M67" i="26" s="1"/>
  <c r="N67" i="26" s="1"/>
  <c r="O67" i="26" s="1"/>
  <c r="L68" i="26"/>
  <c r="M68" i="26" s="1"/>
  <c r="N68" i="26" s="1"/>
  <c r="O68" i="26" s="1"/>
  <c r="L69" i="26"/>
  <c r="M69" i="26" s="1"/>
  <c r="N69" i="26" s="1"/>
  <c r="O69" i="26" s="1"/>
  <c r="L70" i="26"/>
  <c r="M70" i="26" s="1"/>
  <c r="N70" i="26" s="1"/>
  <c r="O70" i="26" s="1"/>
  <c r="L71" i="26"/>
  <c r="M71" i="26" s="1"/>
  <c r="N71" i="26" s="1"/>
  <c r="O71" i="26" s="1"/>
  <c r="L72" i="26"/>
  <c r="M72" i="26" s="1"/>
  <c r="N72" i="26" s="1"/>
  <c r="O72" i="26" s="1"/>
  <c r="L73" i="26"/>
  <c r="M73" i="26" s="1"/>
  <c r="N73" i="26" s="1"/>
  <c r="O73" i="26" s="1"/>
  <c r="L74" i="26"/>
  <c r="M74" i="26" s="1"/>
  <c r="N74" i="26" s="1"/>
  <c r="O74" i="26" s="1"/>
  <c r="L75" i="26"/>
  <c r="M75" i="26" s="1"/>
  <c r="N75" i="26" s="1"/>
  <c r="O75" i="26" s="1"/>
  <c r="L76" i="26"/>
  <c r="M76" i="26" s="1"/>
  <c r="N76" i="26" s="1"/>
  <c r="O76" i="26" s="1"/>
  <c r="L77" i="26"/>
  <c r="M77" i="26" s="1"/>
  <c r="N77" i="26" s="1"/>
  <c r="O77" i="26" s="1"/>
  <c r="L78" i="26"/>
  <c r="M78" i="26" s="1"/>
  <c r="N78" i="26" s="1"/>
  <c r="O78" i="26" s="1"/>
  <c r="L79" i="26"/>
  <c r="M79" i="26" s="1"/>
  <c r="N79" i="26" s="1"/>
  <c r="O79" i="26" s="1"/>
  <c r="L80" i="26"/>
  <c r="M80" i="26" s="1"/>
  <c r="N80" i="26" s="1"/>
  <c r="O80" i="26" s="1"/>
  <c r="L81" i="26"/>
  <c r="M81" i="26" s="1"/>
  <c r="N81" i="26" s="1"/>
  <c r="O81" i="26" s="1"/>
  <c r="L82" i="26"/>
  <c r="M82" i="26" s="1"/>
  <c r="N82" i="26" s="1"/>
  <c r="O82" i="26" s="1"/>
  <c r="L83" i="26"/>
  <c r="M83" i="26" s="1"/>
  <c r="N83" i="26" s="1"/>
  <c r="O83" i="26" s="1"/>
  <c r="L84" i="26"/>
  <c r="M84" i="26" s="1"/>
  <c r="N84" i="26" s="1"/>
  <c r="O84" i="26" s="1"/>
  <c r="L85" i="26"/>
  <c r="M85" i="26" s="1"/>
  <c r="N85" i="26" s="1"/>
  <c r="O85" i="26" s="1"/>
  <c r="L104" i="26"/>
  <c r="M104" i="26" s="1"/>
  <c r="N104" i="26" s="1"/>
  <c r="O104" i="26" s="1"/>
  <c r="L105" i="26"/>
  <c r="M105" i="26" s="1"/>
  <c r="N105" i="26" s="1"/>
  <c r="O105" i="26" s="1"/>
  <c r="L106" i="26"/>
  <c r="M106" i="26" s="1"/>
  <c r="N106" i="26" s="1"/>
  <c r="O106" i="26" s="1"/>
  <c r="L107" i="26"/>
  <c r="M107" i="26" s="1"/>
  <c r="N107" i="26" s="1"/>
  <c r="O107" i="26" s="1"/>
  <c r="L108" i="26"/>
  <c r="M108" i="26" s="1"/>
  <c r="N108" i="26" s="1"/>
  <c r="O108" i="26" s="1"/>
  <c r="L109" i="26"/>
  <c r="M109" i="26" s="1"/>
  <c r="N109" i="26" s="1"/>
  <c r="O109" i="26" s="1"/>
  <c r="L110" i="26"/>
  <c r="M110" i="26" s="1"/>
  <c r="N110" i="26" s="1"/>
  <c r="O110" i="26" s="1"/>
  <c r="L111" i="26"/>
  <c r="M111" i="26" s="1"/>
  <c r="N111" i="26" s="1"/>
  <c r="O111" i="26" s="1"/>
  <c r="L112" i="26"/>
  <c r="M112" i="26" s="1"/>
  <c r="N112" i="26" s="1"/>
  <c r="O112" i="26" s="1"/>
  <c r="L113" i="26"/>
  <c r="M113" i="26" s="1"/>
  <c r="N113" i="26" s="1"/>
  <c r="O113" i="26" s="1"/>
  <c r="L114" i="26"/>
  <c r="M114" i="26" s="1"/>
  <c r="N114" i="26" s="1"/>
  <c r="O114" i="26" s="1"/>
  <c r="L115" i="26"/>
  <c r="M115" i="26" s="1"/>
  <c r="N115" i="26" s="1"/>
  <c r="O115" i="26" s="1"/>
  <c r="L116" i="26"/>
  <c r="M116" i="26" s="1"/>
  <c r="N116" i="26" s="1"/>
  <c r="O116" i="26" s="1"/>
  <c r="L117" i="26"/>
  <c r="M117" i="26" s="1"/>
  <c r="N117" i="26" s="1"/>
  <c r="O117" i="26" s="1"/>
  <c r="L118" i="26"/>
  <c r="M118" i="26" s="1"/>
  <c r="N118" i="26" s="1"/>
  <c r="O118" i="26" s="1"/>
  <c r="L119" i="26"/>
  <c r="M119" i="26" s="1"/>
  <c r="N119" i="26" s="1"/>
  <c r="O119" i="26" s="1"/>
  <c r="L120" i="26"/>
  <c r="M120" i="26" s="1"/>
  <c r="N120" i="26" s="1"/>
  <c r="O120" i="26" s="1"/>
  <c r="L121" i="26"/>
  <c r="M121" i="26" s="1"/>
  <c r="N121" i="26" s="1"/>
  <c r="O121" i="26" s="1"/>
  <c r="L122" i="26"/>
  <c r="M122" i="26" s="1"/>
  <c r="N122" i="26" s="1"/>
  <c r="O122" i="26" s="1"/>
  <c r="L123" i="26"/>
  <c r="M123" i="26" s="1"/>
  <c r="N123" i="26" s="1"/>
  <c r="O123" i="26" s="1"/>
  <c r="L124" i="26"/>
  <c r="M124" i="26" s="1"/>
  <c r="N124" i="26" s="1"/>
  <c r="O124" i="26" s="1"/>
  <c r="L125" i="26"/>
  <c r="M125" i="26" s="1"/>
  <c r="N125" i="26" s="1"/>
  <c r="O125" i="26" s="1"/>
  <c r="L126" i="26"/>
  <c r="M126" i="26" s="1"/>
  <c r="N126" i="26" s="1"/>
  <c r="O126" i="26" s="1"/>
  <c r="L127" i="26"/>
  <c r="M127" i="26" s="1"/>
  <c r="N127" i="26" s="1"/>
  <c r="O127" i="26" s="1"/>
  <c r="L128" i="26"/>
  <c r="M128" i="26" s="1"/>
  <c r="N128" i="26" s="1"/>
  <c r="O128" i="26" s="1"/>
  <c r="L129" i="26"/>
  <c r="M129" i="26" s="1"/>
  <c r="N129" i="26" s="1"/>
  <c r="O129" i="26" s="1"/>
  <c r="L130" i="26"/>
  <c r="M130" i="26" s="1"/>
  <c r="N130" i="26" s="1"/>
  <c r="O130" i="26" s="1"/>
  <c r="L131" i="26"/>
  <c r="M131" i="26" s="1"/>
  <c r="N131" i="26" s="1"/>
  <c r="O131" i="26" s="1"/>
  <c r="L132" i="26"/>
  <c r="M132" i="26" s="1"/>
  <c r="N132" i="26" s="1"/>
  <c r="O132" i="26" s="1"/>
  <c r="L133" i="26"/>
  <c r="M133" i="26" s="1"/>
  <c r="N133" i="26" s="1"/>
  <c r="O133" i="26" s="1"/>
  <c r="L134" i="26"/>
  <c r="M134" i="26" s="1"/>
  <c r="N134" i="26" s="1"/>
  <c r="O134" i="26" s="1"/>
  <c r="L135" i="26"/>
  <c r="M135" i="26" s="1"/>
  <c r="N135" i="26" s="1"/>
  <c r="O135" i="26" s="1"/>
  <c r="L136" i="26"/>
  <c r="M136" i="26" s="1"/>
  <c r="N136" i="26" s="1"/>
  <c r="O136" i="26" s="1"/>
  <c r="L137" i="26"/>
  <c r="M137" i="26" s="1"/>
  <c r="N137" i="26" s="1"/>
  <c r="O137" i="26" s="1"/>
  <c r="L138" i="26"/>
  <c r="M138" i="26" s="1"/>
  <c r="N138" i="26" s="1"/>
  <c r="O138" i="26" s="1"/>
  <c r="L139" i="26"/>
  <c r="M139" i="26" s="1"/>
  <c r="N139" i="26" s="1"/>
  <c r="O139" i="26" s="1"/>
  <c r="L140" i="26"/>
  <c r="M140" i="26" s="1"/>
  <c r="N140" i="26" s="1"/>
  <c r="O140" i="26" s="1"/>
  <c r="L141" i="26"/>
  <c r="M141" i="26" s="1"/>
  <c r="N141" i="26" s="1"/>
  <c r="O141" i="26" s="1"/>
  <c r="L142" i="26"/>
  <c r="M142" i="26" s="1"/>
  <c r="N142" i="26" s="1"/>
  <c r="O142" i="26" s="1"/>
  <c r="L143" i="26"/>
  <c r="M143" i="26" s="1"/>
  <c r="N143" i="26" s="1"/>
  <c r="O143" i="26" s="1"/>
  <c r="L144" i="26"/>
  <c r="M144" i="26" s="1"/>
  <c r="N144" i="26" s="1"/>
  <c r="O144" i="26" s="1"/>
  <c r="L145" i="26"/>
  <c r="M145" i="26" s="1"/>
  <c r="N145" i="26" s="1"/>
  <c r="O145" i="26" s="1"/>
  <c r="L146" i="26"/>
  <c r="M146" i="26" s="1"/>
  <c r="N146" i="26" s="1"/>
  <c r="O146" i="26" s="1"/>
  <c r="L147" i="26"/>
  <c r="M147" i="26" s="1"/>
  <c r="N147" i="26" s="1"/>
  <c r="O147" i="26" s="1"/>
  <c r="L148" i="26"/>
  <c r="M148" i="26" s="1"/>
  <c r="N148" i="26" s="1"/>
  <c r="O148" i="26" s="1"/>
  <c r="L149" i="26"/>
  <c r="M149" i="26" s="1"/>
  <c r="N149" i="26" s="1"/>
  <c r="O149" i="26" s="1"/>
  <c r="L150" i="26"/>
  <c r="M150" i="26" s="1"/>
  <c r="N150" i="26" s="1"/>
  <c r="O150" i="26" s="1"/>
  <c r="L151" i="26"/>
  <c r="M151" i="26" s="1"/>
  <c r="N151" i="26" s="1"/>
  <c r="O151" i="26" s="1"/>
  <c r="L152" i="26"/>
  <c r="M152" i="26" s="1"/>
  <c r="N152" i="26" s="1"/>
  <c r="O152" i="26" s="1"/>
  <c r="L153" i="26"/>
  <c r="M153" i="26" s="1"/>
  <c r="N153" i="26" s="1"/>
  <c r="O153" i="26" s="1"/>
  <c r="L154" i="26"/>
  <c r="M154" i="26" s="1"/>
  <c r="N154" i="26" s="1"/>
  <c r="O154" i="26" s="1"/>
  <c r="L155" i="26"/>
  <c r="M155" i="26" s="1"/>
  <c r="N155" i="26" s="1"/>
  <c r="O155" i="26" s="1"/>
  <c r="L156" i="26"/>
  <c r="M156" i="26" s="1"/>
  <c r="N156" i="26" s="1"/>
  <c r="O156" i="26" s="1"/>
  <c r="L157" i="26"/>
  <c r="M157" i="26" s="1"/>
  <c r="N157" i="26" s="1"/>
  <c r="O157" i="26" s="1"/>
  <c r="L158" i="26"/>
  <c r="M158" i="26" s="1"/>
  <c r="N158" i="26" s="1"/>
  <c r="O158" i="26" s="1"/>
  <c r="L159" i="26"/>
  <c r="M159" i="26" s="1"/>
  <c r="N159" i="26" s="1"/>
  <c r="O159" i="26" s="1"/>
  <c r="L160" i="26"/>
  <c r="M160" i="26" s="1"/>
  <c r="N160" i="26" s="1"/>
  <c r="O160" i="26" s="1"/>
  <c r="L161" i="26"/>
  <c r="M161" i="26" s="1"/>
  <c r="N161" i="26" s="1"/>
  <c r="O161" i="26" s="1"/>
  <c r="L162" i="26"/>
  <c r="M162" i="26" s="1"/>
  <c r="N162" i="26" s="1"/>
  <c r="O162" i="26" s="1"/>
  <c r="L163" i="26"/>
  <c r="M163" i="26" s="1"/>
  <c r="N163" i="26" s="1"/>
  <c r="O163" i="26" s="1"/>
  <c r="L164" i="26"/>
  <c r="M164" i="26" s="1"/>
  <c r="N164" i="26" s="1"/>
  <c r="O164" i="26" s="1"/>
  <c r="L165" i="26"/>
  <c r="M165" i="26" s="1"/>
  <c r="N165" i="26" s="1"/>
  <c r="O165" i="26" s="1"/>
  <c r="L166" i="26"/>
  <c r="M166" i="26" s="1"/>
  <c r="N166" i="26" s="1"/>
  <c r="O166" i="26" s="1"/>
  <c r="L167" i="26"/>
  <c r="M167" i="26" s="1"/>
  <c r="N167" i="26" s="1"/>
  <c r="O167" i="26" s="1"/>
  <c r="L168" i="26"/>
  <c r="M168" i="26" s="1"/>
  <c r="N168" i="26" s="1"/>
  <c r="O168" i="26" s="1"/>
  <c r="L169" i="26"/>
  <c r="M169" i="26" s="1"/>
  <c r="N169" i="26" s="1"/>
  <c r="O169" i="26" s="1"/>
  <c r="L170" i="26"/>
  <c r="M170" i="26" s="1"/>
  <c r="N170" i="26" s="1"/>
  <c r="O170" i="26" s="1"/>
  <c r="L171" i="26"/>
  <c r="M171" i="26" s="1"/>
  <c r="N171" i="26" s="1"/>
  <c r="O171" i="26" s="1"/>
  <c r="L172" i="26"/>
  <c r="M172" i="26" s="1"/>
  <c r="N172" i="26" s="1"/>
  <c r="O172" i="26" s="1"/>
  <c r="L174" i="26"/>
  <c r="M174" i="26" s="1"/>
  <c r="N174" i="26" s="1"/>
  <c r="O174" i="26" s="1"/>
  <c r="L175" i="26"/>
  <c r="M175" i="26" s="1"/>
  <c r="N175" i="26" s="1"/>
  <c r="O175" i="26" s="1"/>
  <c r="L176" i="26"/>
  <c r="M176" i="26" s="1"/>
  <c r="N176" i="26" s="1"/>
  <c r="O176" i="26" s="1"/>
  <c r="L181" i="26"/>
  <c r="M181" i="26" s="1"/>
  <c r="N181" i="26" s="1"/>
  <c r="O181" i="26" s="1"/>
  <c r="L182" i="26"/>
  <c r="M182" i="26" s="1"/>
  <c r="N182" i="26" s="1"/>
  <c r="O182" i="26" s="1"/>
  <c r="L183" i="26"/>
  <c r="M183" i="26" s="1"/>
  <c r="N183" i="26" s="1"/>
  <c r="O183" i="26" s="1"/>
  <c r="L184" i="26"/>
  <c r="M184" i="26" s="1"/>
  <c r="N184" i="26" s="1"/>
  <c r="O184" i="26" s="1"/>
  <c r="L185" i="26"/>
  <c r="M185" i="26" s="1"/>
  <c r="N185" i="26" s="1"/>
  <c r="O185" i="26" s="1"/>
  <c r="L186" i="26"/>
  <c r="M186" i="26" s="1"/>
  <c r="N186" i="26" s="1"/>
  <c r="O186" i="26" s="1"/>
  <c r="L187" i="26"/>
  <c r="M187" i="26" s="1"/>
  <c r="N187" i="26" s="1"/>
  <c r="O187" i="26" s="1"/>
  <c r="L188" i="26"/>
  <c r="M188" i="26" s="1"/>
  <c r="N188" i="26" s="1"/>
  <c r="O188" i="26" s="1"/>
  <c r="L189" i="26"/>
  <c r="M189" i="26" s="1"/>
  <c r="N189" i="26" s="1"/>
  <c r="O189" i="26" s="1"/>
  <c r="L195" i="26"/>
  <c r="M195" i="26" s="1"/>
  <c r="N195" i="26" s="1"/>
  <c r="O195" i="26" s="1"/>
  <c r="L196" i="26"/>
  <c r="M196" i="26" s="1"/>
  <c r="N196" i="26" s="1"/>
  <c r="O196" i="26" s="1"/>
  <c r="L197" i="26"/>
  <c r="M197" i="26" s="1"/>
  <c r="N197" i="26" s="1"/>
  <c r="O197" i="26" s="1"/>
  <c r="L198" i="26"/>
  <c r="M198" i="26" s="1"/>
  <c r="N198" i="26" s="1"/>
  <c r="O198" i="26" s="1"/>
  <c r="L199" i="26"/>
  <c r="M199" i="26" s="1"/>
  <c r="N199" i="26" s="1"/>
  <c r="O199" i="26" s="1"/>
  <c r="L200" i="26"/>
  <c r="M200" i="26" s="1"/>
  <c r="N200" i="26" s="1"/>
  <c r="O200" i="26" s="1"/>
  <c r="L204" i="26"/>
  <c r="M204" i="26" s="1"/>
  <c r="N204" i="26" s="1"/>
  <c r="O204" i="26" s="1"/>
  <c r="L205" i="26"/>
  <c r="M205" i="26" s="1"/>
  <c r="N205" i="26" s="1"/>
  <c r="O205" i="26" s="1"/>
  <c r="L206" i="26"/>
  <c r="M206" i="26" s="1"/>
  <c r="N206" i="26" s="1"/>
  <c r="O206" i="26" s="1"/>
  <c r="L207" i="26"/>
  <c r="M207" i="26" s="1"/>
  <c r="N207" i="26" s="1"/>
  <c r="O207" i="26" s="1"/>
  <c r="L208" i="26"/>
  <c r="M208" i="26" s="1"/>
  <c r="N208" i="26" s="1"/>
  <c r="O208" i="26" s="1"/>
  <c r="L209" i="26"/>
  <c r="M209" i="26" s="1"/>
  <c r="N209" i="26" s="1"/>
  <c r="O209" i="26" s="1"/>
  <c r="L210" i="26"/>
  <c r="M210" i="26" s="1"/>
  <c r="N210" i="26" s="1"/>
  <c r="O210" i="26" s="1"/>
  <c r="L211" i="26"/>
  <c r="M211" i="26" s="1"/>
  <c r="N211" i="26" s="1"/>
  <c r="O211" i="26" s="1"/>
  <c r="L212" i="26"/>
  <c r="M212" i="26" s="1"/>
  <c r="N212" i="26" s="1"/>
  <c r="O212" i="26" s="1"/>
  <c r="L213" i="26"/>
  <c r="M213" i="26" s="1"/>
  <c r="N213" i="26" s="1"/>
  <c r="O213" i="26" s="1"/>
  <c r="L214" i="26"/>
  <c r="M214" i="26" s="1"/>
  <c r="N214" i="26" s="1"/>
  <c r="O214" i="26" s="1"/>
  <c r="L215" i="26"/>
  <c r="M215" i="26" s="1"/>
  <c r="N215" i="26" s="1"/>
  <c r="O215" i="26" s="1"/>
  <c r="L216" i="26"/>
  <c r="M216" i="26" s="1"/>
  <c r="N216" i="26" s="1"/>
  <c r="O216" i="26" s="1"/>
  <c r="L217" i="26"/>
  <c r="M217" i="26" s="1"/>
  <c r="N217" i="26" s="1"/>
  <c r="O217" i="26" s="1"/>
  <c r="L218" i="26"/>
  <c r="M218" i="26" s="1"/>
  <c r="N218" i="26" s="1"/>
  <c r="O218" i="26" s="1"/>
  <c r="L219" i="26"/>
  <c r="M219" i="26" s="1"/>
  <c r="N219" i="26" s="1"/>
  <c r="O219" i="26" s="1"/>
  <c r="L13" i="26"/>
  <c r="M13" i="26" s="1"/>
  <c r="N13" i="26" s="1"/>
  <c r="O13" i="26" s="1"/>
  <c r="L12" i="26"/>
  <c r="M12" i="26" s="1"/>
  <c r="N12" i="26" s="1"/>
  <c r="O12" i="26" s="1"/>
  <c r="Q68" i="33" l="1"/>
  <c r="R68" i="33"/>
  <c r="P68" i="33"/>
  <c r="O68" i="33"/>
  <c r="M68" i="33"/>
  <c r="N68" i="33"/>
  <c r="Q67" i="33"/>
  <c r="R67" i="33"/>
  <c r="P67" i="33"/>
  <c r="M67" i="33"/>
  <c r="N67" i="33"/>
  <c r="O67" i="33"/>
  <c r="Q76" i="33"/>
  <c r="R76" i="33"/>
  <c r="P76" i="33"/>
  <c r="O76" i="33"/>
  <c r="N76" i="33"/>
  <c r="M76" i="33"/>
  <c r="Q75" i="33"/>
  <c r="R75" i="33"/>
  <c r="P75" i="33"/>
  <c r="O75" i="33"/>
  <c r="M75" i="33"/>
  <c r="N75" i="33"/>
  <c r="Q72" i="33"/>
  <c r="R72" i="33"/>
  <c r="P72" i="33"/>
  <c r="M72" i="33"/>
  <c r="O72" i="33"/>
  <c r="N72" i="33"/>
  <c r="Q71" i="33"/>
  <c r="R71" i="33"/>
  <c r="P71" i="33"/>
  <c r="O71" i="33"/>
  <c r="N71" i="33"/>
  <c r="M71" i="33"/>
  <c r="R70" i="33"/>
  <c r="Q70" i="33"/>
  <c r="P70" i="33"/>
  <c r="O70" i="33"/>
  <c r="M70" i="33"/>
  <c r="N70" i="33"/>
  <c r="R69" i="33"/>
  <c r="Q69" i="33"/>
  <c r="P69" i="33"/>
  <c r="M69" i="33"/>
  <c r="N69" i="33"/>
  <c r="O69" i="33"/>
  <c r="R66" i="33"/>
  <c r="Q66" i="33"/>
  <c r="P66" i="33"/>
  <c r="O66" i="33"/>
  <c r="N66" i="33"/>
  <c r="M66" i="33"/>
  <c r="R65" i="33"/>
  <c r="Q65" i="33"/>
  <c r="P65" i="33"/>
  <c r="M65" i="33"/>
  <c r="N65" i="33"/>
  <c r="O65" i="33"/>
  <c r="Q63" i="33"/>
  <c r="R63" i="33"/>
  <c r="P63" i="33"/>
  <c r="O63" i="33"/>
  <c r="N63" i="33"/>
  <c r="M63" i="33"/>
  <c r="R216" i="26"/>
  <c r="Q216" i="26"/>
  <c r="Q208" i="26"/>
  <c r="R208" i="26"/>
  <c r="Q188" i="26"/>
  <c r="R188" i="26"/>
  <c r="R196" i="26"/>
  <c r="Q196" i="26"/>
  <c r="R218" i="26"/>
  <c r="Q218" i="26"/>
  <c r="R214" i="26"/>
  <c r="Q214" i="26"/>
  <c r="R210" i="26"/>
  <c r="Q210" i="26"/>
  <c r="R165" i="26"/>
  <c r="Q165" i="26"/>
  <c r="R161" i="26"/>
  <c r="Q161" i="26"/>
  <c r="Q157" i="26"/>
  <c r="R157" i="26"/>
  <c r="Q153" i="26"/>
  <c r="R153" i="26"/>
  <c r="R149" i="26"/>
  <c r="Q149" i="26"/>
  <c r="Q141" i="26"/>
  <c r="R141" i="26"/>
  <c r="R137" i="26"/>
  <c r="Q137" i="26"/>
  <c r="Q129" i="26"/>
  <c r="R129" i="26"/>
  <c r="R125" i="26"/>
  <c r="Q125" i="26"/>
  <c r="R117" i="26"/>
  <c r="Q117" i="26"/>
  <c r="Q113" i="26"/>
  <c r="R113" i="26"/>
  <c r="Q109" i="26"/>
  <c r="R109" i="26"/>
  <c r="Q105" i="26"/>
  <c r="R105" i="26"/>
  <c r="Q79" i="26"/>
  <c r="R79" i="26"/>
  <c r="R75" i="26"/>
  <c r="Q75" i="26"/>
  <c r="R71" i="26"/>
  <c r="Q71" i="26"/>
  <c r="Q67" i="26"/>
  <c r="R67" i="26"/>
  <c r="Q63" i="26"/>
  <c r="R63" i="26"/>
  <c r="R59" i="26"/>
  <c r="Q59" i="26"/>
  <c r="R55" i="26"/>
  <c r="Q55" i="26"/>
  <c r="Q51" i="26"/>
  <c r="R51" i="26"/>
  <c r="R44" i="26"/>
  <c r="Q44" i="26"/>
  <c r="Q40" i="26"/>
  <c r="R40" i="26"/>
  <c r="Q37" i="26"/>
  <c r="R37" i="26"/>
  <c r="R32" i="26"/>
  <c r="Q32" i="26"/>
  <c r="R19" i="26"/>
  <c r="Q19" i="26"/>
  <c r="Q15" i="26"/>
  <c r="R15" i="26"/>
  <c r="R13" i="26"/>
  <c r="Q13" i="26"/>
  <c r="R212" i="26"/>
  <c r="Q212" i="26"/>
  <c r="R204" i="26"/>
  <c r="Q204" i="26"/>
  <c r="R197" i="26"/>
  <c r="Q197" i="26"/>
  <c r="Q219" i="26"/>
  <c r="R219" i="26"/>
  <c r="R215" i="26"/>
  <c r="Q215" i="26"/>
  <c r="R211" i="26"/>
  <c r="Q211" i="26"/>
  <c r="R207" i="26"/>
  <c r="Q207" i="26"/>
  <c r="R200" i="26"/>
  <c r="Q200" i="26"/>
  <c r="R206" i="26"/>
  <c r="Q206" i="26"/>
  <c r="R199" i="26"/>
  <c r="Q199" i="26"/>
  <c r="R195" i="26"/>
  <c r="Q195" i="26"/>
  <c r="R186" i="26"/>
  <c r="Q186" i="26"/>
  <c r="R182" i="26"/>
  <c r="Q182" i="26"/>
  <c r="R169" i="26"/>
  <c r="Q169" i="26"/>
  <c r="R145" i="26"/>
  <c r="Q145" i="26"/>
  <c r="R133" i="26"/>
  <c r="Q133" i="26"/>
  <c r="R121" i="26"/>
  <c r="Q121" i="26"/>
  <c r="Q217" i="26"/>
  <c r="R217" i="26"/>
  <c r="R213" i="26"/>
  <c r="Q213" i="26"/>
  <c r="R209" i="26"/>
  <c r="Q209" i="26"/>
  <c r="R205" i="26"/>
  <c r="Q205" i="26"/>
  <c r="R198" i="26"/>
  <c r="Q198" i="26"/>
  <c r="R189" i="26"/>
  <c r="Q189" i="26"/>
  <c r="Q185" i="26"/>
  <c r="R185" i="26"/>
  <c r="R181" i="26"/>
  <c r="Q181" i="26"/>
  <c r="Q172" i="26"/>
  <c r="R172" i="26"/>
  <c r="R168" i="26"/>
  <c r="Q168" i="26"/>
  <c r="R164" i="26"/>
  <c r="Q164" i="26"/>
  <c r="R160" i="26"/>
  <c r="Q160" i="26"/>
  <c r="Q156" i="26"/>
  <c r="R156" i="26"/>
  <c r="R152" i="26"/>
  <c r="Q152" i="26"/>
  <c r="R148" i="26"/>
  <c r="Q148" i="26"/>
  <c r="R144" i="26"/>
  <c r="Q144" i="26"/>
  <c r="Q140" i="26"/>
  <c r="R140" i="26"/>
  <c r="R136" i="26"/>
  <c r="Q136" i="26"/>
  <c r="R132" i="26"/>
  <c r="Q132" i="26"/>
  <c r="Q128" i="26"/>
  <c r="R128" i="26"/>
  <c r="Q124" i="26"/>
  <c r="R124" i="26"/>
  <c r="R120" i="26"/>
  <c r="Q120" i="26"/>
  <c r="Q116" i="26"/>
  <c r="R116" i="26"/>
  <c r="Q112" i="26"/>
  <c r="R112" i="26"/>
  <c r="Q108" i="26"/>
  <c r="R108" i="26"/>
  <c r="R104" i="26"/>
  <c r="Q104" i="26"/>
  <c r="Q78" i="26"/>
  <c r="R78" i="26"/>
  <c r="Q74" i="26"/>
  <c r="R74" i="26"/>
  <c r="Q70" i="26"/>
  <c r="R70" i="26"/>
  <c r="R66" i="26"/>
  <c r="Q66" i="26"/>
  <c r="Q62" i="26"/>
  <c r="R62" i="26"/>
  <c r="Q58" i="26"/>
  <c r="R58" i="26"/>
  <c r="Q54" i="26"/>
  <c r="R54" i="26"/>
  <c r="Q47" i="26"/>
  <c r="R47" i="26"/>
  <c r="R43" i="26"/>
  <c r="Q43" i="26"/>
  <c r="Q39" i="26"/>
  <c r="R39" i="26"/>
  <c r="Q36" i="26"/>
  <c r="R36" i="26"/>
  <c r="R31" i="26"/>
  <c r="Q31" i="26"/>
  <c r="Q18" i="26"/>
  <c r="R18" i="26"/>
  <c r="Q14" i="26"/>
  <c r="R14" i="26"/>
  <c r="R184" i="26"/>
  <c r="Q184" i="26"/>
  <c r="Q171" i="26"/>
  <c r="R171" i="26"/>
  <c r="R167" i="26"/>
  <c r="Q167" i="26"/>
  <c r="R163" i="26"/>
  <c r="Q163" i="26"/>
  <c r="Q159" i="26"/>
  <c r="R159" i="26"/>
  <c r="R155" i="26"/>
  <c r="Q155" i="26"/>
  <c r="Q151" i="26"/>
  <c r="R151" i="26"/>
  <c r="R147" i="26"/>
  <c r="Q147" i="26"/>
  <c r="R143" i="26"/>
  <c r="Q143" i="26"/>
  <c r="R139" i="26"/>
  <c r="Q139" i="26"/>
  <c r="Q135" i="26"/>
  <c r="R135" i="26"/>
  <c r="R131" i="26"/>
  <c r="Q131" i="26"/>
  <c r="R127" i="26"/>
  <c r="Q127" i="26"/>
  <c r="R123" i="26"/>
  <c r="Q123" i="26"/>
  <c r="Q119" i="26"/>
  <c r="R119" i="26"/>
  <c r="R115" i="26"/>
  <c r="Q115" i="26"/>
  <c r="Q111" i="26"/>
  <c r="R111" i="26"/>
  <c r="Q107" i="26"/>
  <c r="R107" i="26"/>
  <c r="R77" i="26"/>
  <c r="Q77" i="26"/>
  <c r="R73" i="26"/>
  <c r="Q73" i="26"/>
  <c r="Q69" i="26"/>
  <c r="R69" i="26"/>
  <c r="Q65" i="26"/>
  <c r="R65" i="26"/>
  <c r="Q61" i="26"/>
  <c r="R61" i="26"/>
  <c r="R57" i="26"/>
  <c r="Q57" i="26"/>
  <c r="Q53" i="26"/>
  <c r="R53" i="26"/>
  <c r="Q46" i="26"/>
  <c r="R46" i="26"/>
  <c r="Q42" i="26"/>
  <c r="R42" i="26"/>
  <c r="Q38" i="26"/>
  <c r="R38" i="26"/>
  <c r="R29" i="26"/>
  <c r="Q29" i="26"/>
  <c r="Q21" i="26"/>
  <c r="R21" i="26"/>
  <c r="R17" i="26"/>
  <c r="Q17" i="26"/>
  <c r="R187" i="26"/>
  <c r="Q187" i="26"/>
  <c r="R183" i="26"/>
  <c r="Q183" i="26"/>
  <c r="R170" i="26"/>
  <c r="Q170" i="26"/>
  <c r="R166" i="26"/>
  <c r="Q166" i="26"/>
  <c r="R162" i="26"/>
  <c r="Q162" i="26"/>
  <c r="R158" i="26"/>
  <c r="Q158" i="26"/>
  <c r="R154" i="26"/>
  <c r="Q154" i="26"/>
  <c r="R150" i="26"/>
  <c r="Q150" i="26"/>
  <c r="R146" i="26"/>
  <c r="Q146" i="26"/>
  <c r="R142" i="26"/>
  <c r="Q142" i="26"/>
  <c r="R138" i="26"/>
  <c r="Q138" i="26"/>
  <c r="R134" i="26"/>
  <c r="Q134" i="26"/>
  <c r="R130" i="26"/>
  <c r="Q130" i="26"/>
  <c r="R126" i="26"/>
  <c r="Q126" i="26"/>
  <c r="R122" i="26"/>
  <c r="Q122" i="26"/>
  <c r="R118" i="26"/>
  <c r="Q118" i="26"/>
  <c r="R114" i="26"/>
  <c r="Q114" i="26"/>
  <c r="R110" i="26"/>
  <c r="Q110" i="26"/>
  <c r="R106" i="26"/>
  <c r="Q106" i="26"/>
  <c r="R76" i="26"/>
  <c r="Q76" i="26"/>
  <c r="Q72" i="26"/>
  <c r="R72" i="26"/>
  <c r="Q68" i="26"/>
  <c r="R68" i="26"/>
  <c r="R64" i="26"/>
  <c r="Q64" i="26"/>
  <c r="R60" i="26"/>
  <c r="Q60" i="26"/>
  <c r="Q56" i="26"/>
  <c r="R56" i="26"/>
  <c r="Q52" i="26"/>
  <c r="R52" i="26"/>
  <c r="R45" i="26"/>
  <c r="Q45" i="26"/>
  <c r="R41" i="26"/>
  <c r="Q41" i="26"/>
  <c r="Q30" i="26"/>
  <c r="R30" i="26"/>
  <c r="R33" i="26"/>
  <c r="Q33" i="26"/>
  <c r="Q26" i="26"/>
  <c r="R26" i="26"/>
  <c r="R20" i="26"/>
  <c r="Q20" i="26"/>
  <c r="Q16" i="26"/>
  <c r="R16" i="26"/>
  <c r="Q46" i="33"/>
  <c r="R46" i="33"/>
  <c r="P46" i="33"/>
  <c r="O46" i="33"/>
  <c r="N46" i="33"/>
  <c r="M46" i="33"/>
  <c r="Q45" i="33"/>
  <c r="R45" i="33"/>
  <c r="P45" i="33"/>
  <c r="N45" i="33"/>
  <c r="O45" i="33"/>
  <c r="M45" i="33"/>
  <c r="Q44" i="33"/>
  <c r="R44" i="33"/>
  <c r="P44" i="33"/>
  <c r="N44" i="33"/>
  <c r="M44" i="33"/>
  <c r="O44" i="33"/>
  <c r="Q47" i="33"/>
  <c r="R47" i="33"/>
  <c r="P47" i="33"/>
  <c r="O47" i="33"/>
  <c r="N47" i="33"/>
  <c r="M47" i="33"/>
  <c r="Q43" i="33"/>
  <c r="R43" i="33"/>
  <c r="P43" i="33"/>
  <c r="N43" i="33"/>
  <c r="O43" i="33"/>
  <c r="M43" i="33"/>
  <c r="Q42" i="33"/>
  <c r="R42" i="33"/>
  <c r="P42" i="33"/>
  <c r="O42" i="33"/>
  <c r="N42" i="33"/>
  <c r="M42" i="33"/>
  <c r="Q28" i="26"/>
  <c r="R28" i="26"/>
  <c r="R25" i="26"/>
  <c r="Q25" i="26"/>
  <c r="Q24" i="26"/>
  <c r="R24" i="26"/>
  <c r="R235" i="39"/>
  <c r="S235" i="39"/>
  <c r="R231" i="39"/>
  <c r="S231" i="39"/>
  <c r="R227" i="39"/>
  <c r="S227" i="39"/>
  <c r="S223" i="39"/>
  <c r="R223" i="39"/>
  <c r="R219" i="39"/>
  <c r="S219" i="39"/>
  <c r="S215" i="39"/>
  <c r="R215" i="39"/>
  <c r="R211" i="39"/>
  <c r="S211" i="39"/>
  <c r="S207" i="39"/>
  <c r="R207" i="39"/>
  <c r="R203" i="39"/>
  <c r="S203" i="39"/>
  <c r="S199" i="39"/>
  <c r="R199" i="39"/>
  <c r="R195" i="39"/>
  <c r="S195" i="39"/>
  <c r="S191" i="39"/>
  <c r="R191" i="39"/>
  <c r="R187" i="39"/>
  <c r="S187" i="39"/>
  <c r="R183" i="39"/>
  <c r="S183" i="39"/>
  <c r="R177" i="39"/>
  <c r="S177" i="39"/>
  <c r="S173" i="39"/>
  <c r="R173" i="39"/>
  <c r="R169" i="39"/>
  <c r="S169" i="39"/>
  <c r="S165" i="39"/>
  <c r="R165" i="39"/>
  <c r="R161" i="39"/>
  <c r="S161" i="39"/>
  <c r="S157" i="39"/>
  <c r="R157" i="39"/>
  <c r="R153" i="39"/>
  <c r="S153" i="39"/>
  <c r="R91" i="39"/>
  <c r="S91" i="39"/>
  <c r="S87" i="39"/>
  <c r="R87" i="39"/>
  <c r="S83" i="39"/>
  <c r="R83" i="39"/>
  <c r="S79" i="39"/>
  <c r="R79" i="39"/>
  <c r="S75" i="39"/>
  <c r="R75" i="39"/>
  <c r="S71" i="39"/>
  <c r="R71" i="39"/>
  <c r="S67" i="39"/>
  <c r="R67" i="39"/>
  <c r="S238" i="39"/>
  <c r="R238" i="39"/>
  <c r="R234" i="39"/>
  <c r="S234" i="39"/>
  <c r="S230" i="39"/>
  <c r="R230" i="39"/>
  <c r="R226" i="39"/>
  <c r="S226" i="39"/>
  <c r="S222" i="39"/>
  <c r="R222" i="39"/>
  <c r="R218" i="39"/>
  <c r="S218" i="39"/>
  <c r="S214" i="39"/>
  <c r="R214" i="39"/>
  <c r="R210" i="39"/>
  <c r="S210" i="39"/>
  <c r="S206" i="39"/>
  <c r="R206" i="39"/>
  <c r="R202" i="39"/>
  <c r="S202" i="39"/>
  <c r="S198" i="39"/>
  <c r="R198" i="39"/>
  <c r="S194" i="39"/>
  <c r="R194" i="39"/>
  <c r="S190" i="39"/>
  <c r="R190" i="39"/>
  <c r="R186" i="39"/>
  <c r="S186" i="39"/>
  <c r="S181" i="39"/>
  <c r="R181" i="39"/>
  <c r="S176" i="39"/>
  <c r="R176" i="39"/>
  <c r="R172" i="39"/>
  <c r="S172" i="39"/>
  <c r="R168" i="39"/>
  <c r="S168" i="39"/>
  <c r="R164" i="39"/>
  <c r="S164" i="39"/>
  <c r="R160" i="39"/>
  <c r="S160" i="39"/>
  <c r="S156" i="39"/>
  <c r="R156" i="39"/>
  <c r="R152" i="39"/>
  <c r="S152" i="39"/>
  <c r="R90" i="39"/>
  <c r="S90" i="39"/>
  <c r="S86" i="39"/>
  <c r="R86" i="39"/>
  <c r="R82" i="39"/>
  <c r="S82" i="39"/>
  <c r="S78" i="39"/>
  <c r="R78" i="39"/>
  <c r="R74" i="39"/>
  <c r="S74" i="39"/>
  <c r="S70" i="39"/>
  <c r="R70" i="39"/>
  <c r="R66" i="39"/>
  <c r="S66" i="39"/>
  <c r="S237" i="39"/>
  <c r="R237" i="39"/>
  <c r="R233" i="39"/>
  <c r="S233" i="39"/>
  <c r="S229" i="39"/>
  <c r="R229" i="39"/>
  <c r="R225" i="39"/>
  <c r="S225" i="39"/>
  <c r="S221" i="39"/>
  <c r="R221" i="39"/>
  <c r="R217" i="39"/>
  <c r="S217" i="39"/>
  <c r="S213" i="39"/>
  <c r="R213" i="39"/>
  <c r="R209" i="39"/>
  <c r="S209" i="39"/>
  <c r="S205" i="39"/>
  <c r="R205" i="39"/>
  <c r="R201" i="39"/>
  <c r="S201" i="39"/>
  <c r="S197" i="39"/>
  <c r="R197" i="39"/>
  <c r="R193" i="39"/>
  <c r="S193" i="39"/>
  <c r="S189" i="39"/>
  <c r="R189" i="39"/>
  <c r="R185" i="39"/>
  <c r="S185" i="39"/>
  <c r="R179" i="39"/>
  <c r="S179" i="39"/>
  <c r="S175" i="39"/>
  <c r="R175" i="39"/>
  <c r="R171" i="39"/>
  <c r="S171" i="39"/>
  <c r="S167" i="39"/>
  <c r="R167" i="39"/>
  <c r="R163" i="39"/>
  <c r="S163" i="39"/>
  <c r="S159" i="39"/>
  <c r="R159" i="39"/>
  <c r="S155" i="39"/>
  <c r="R155" i="39"/>
  <c r="R93" i="39"/>
  <c r="S93" i="39"/>
  <c r="S89" i="39"/>
  <c r="R89" i="39"/>
  <c r="R85" i="39"/>
  <c r="S85" i="39"/>
  <c r="S81" i="39"/>
  <c r="R81" i="39"/>
  <c r="R77" i="39"/>
  <c r="S77" i="39"/>
  <c r="S73" i="39"/>
  <c r="R73" i="39"/>
  <c r="R69" i="39"/>
  <c r="S69" i="39"/>
  <c r="S65" i="39"/>
  <c r="R65" i="39"/>
  <c r="R236" i="39"/>
  <c r="S236" i="39"/>
  <c r="R232" i="39"/>
  <c r="S232" i="39"/>
  <c r="S228" i="39"/>
  <c r="R228" i="39"/>
  <c r="R224" i="39"/>
  <c r="S224" i="39"/>
  <c r="S220" i="39"/>
  <c r="R220" i="39"/>
  <c r="S216" i="39"/>
  <c r="R216" i="39"/>
  <c r="S212" i="39"/>
  <c r="R212" i="39"/>
  <c r="S208" i="39"/>
  <c r="R208" i="39"/>
  <c r="S204" i="39"/>
  <c r="R204" i="39"/>
  <c r="S200" i="39"/>
  <c r="R200" i="39"/>
  <c r="R196" i="39"/>
  <c r="S196" i="39"/>
  <c r="S192" i="39"/>
  <c r="R192" i="39"/>
  <c r="S188" i="39"/>
  <c r="R188" i="39"/>
  <c r="S184" i="39"/>
  <c r="R184" i="39"/>
  <c r="R178" i="39"/>
  <c r="S178" i="39"/>
  <c r="S174" i="39"/>
  <c r="R174" i="39"/>
  <c r="R170" i="39"/>
  <c r="S170" i="39"/>
  <c r="S166" i="39"/>
  <c r="R166" i="39"/>
  <c r="R162" i="39"/>
  <c r="S162" i="39"/>
  <c r="S158" i="39"/>
  <c r="R158" i="39"/>
  <c r="S154" i="39"/>
  <c r="R154" i="39"/>
  <c r="S92" i="39"/>
  <c r="R92" i="39"/>
  <c r="S88" i="39"/>
  <c r="R88" i="39"/>
  <c r="S84" i="39"/>
  <c r="R84" i="39"/>
  <c r="S80" i="39"/>
  <c r="R80" i="39"/>
  <c r="R76" i="39"/>
  <c r="S76" i="39"/>
  <c r="R72" i="39"/>
  <c r="S72" i="39"/>
  <c r="R68" i="39"/>
  <c r="S68" i="39"/>
  <c r="S64" i="39"/>
  <c r="R64" i="39"/>
  <c r="Q85" i="26"/>
  <c r="R85" i="26"/>
  <c r="R84" i="26"/>
  <c r="Q84" i="26"/>
  <c r="R83" i="26"/>
  <c r="Q83" i="26"/>
  <c r="Q82" i="26"/>
  <c r="R82" i="26"/>
  <c r="Q81" i="26"/>
  <c r="R81" i="26"/>
  <c r="R80" i="26"/>
  <c r="Q80" i="26"/>
  <c r="R176" i="26"/>
  <c r="Q176" i="26"/>
  <c r="R175" i="26"/>
  <c r="Q175" i="26"/>
  <c r="Q174" i="26"/>
  <c r="R174" i="26"/>
  <c r="V231" i="39"/>
  <c r="U231" i="39"/>
  <c r="T231" i="39"/>
  <c r="Q231" i="39"/>
  <c r="U238" i="39"/>
  <c r="V238" i="39"/>
  <c r="T238" i="39"/>
  <c r="Q238" i="39"/>
  <c r="V234" i="39"/>
  <c r="U234" i="39"/>
  <c r="T234" i="39"/>
  <c r="Q234" i="39"/>
  <c r="U230" i="39"/>
  <c r="V230" i="39"/>
  <c r="T230" i="39"/>
  <c r="Q230" i="39"/>
  <c r="U226" i="39"/>
  <c r="V226" i="39"/>
  <c r="T226" i="39"/>
  <c r="Q226" i="39"/>
  <c r="V222" i="39"/>
  <c r="U222" i="39"/>
  <c r="T222" i="39"/>
  <c r="Q222" i="39"/>
  <c r="V218" i="39"/>
  <c r="U218" i="39"/>
  <c r="T218" i="39"/>
  <c r="Q218" i="39"/>
  <c r="U214" i="39"/>
  <c r="V214" i="39"/>
  <c r="T214" i="39"/>
  <c r="Q214" i="39"/>
  <c r="U210" i="39"/>
  <c r="V210" i="39"/>
  <c r="T210" i="39"/>
  <c r="Q210" i="39"/>
  <c r="U206" i="39"/>
  <c r="V206" i="39"/>
  <c r="T206" i="39"/>
  <c r="Q206" i="39"/>
  <c r="U202" i="39"/>
  <c r="V202" i="39"/>
  <c r="T202" i="39"/>
  <c r="Q202" i="39"/>
  <c r="U235" i="39"/>
  <c r="V235" i="39"/>
  <c r="T235" i="39"/>
  <c r="Q235" i="39"/>
  <c r="V237" i="39"/>
  <c r="U237" i="39"/>
  <c r="T237" i="39"/>
  <c r="Q237" i="39"/>
  <c r="V233" i="39"/>
  <c r="U233" i="39"/>
  <c r="T233" i="39"/>
  <c r="Q233" i="39"/>
  <c r="U229" i="39"/>
  <c r="V229" i="39"/>
  <c r="T229" i="39"/>
  <c r="Q229" i="39"/>
  <c r="U225" i="39"/>
  <c r="V225" i="39"/>
  <c r="T225" i="39"/>
  <c r="Q225" i="39"/>
  <c r="V221" i="39"/>
  <c r="U221" i="39"/>
  <c r="T221" i="39"/>
  <c r="Q221" i="39"/>
  <c r="V217" i="39"/>
  <c r="U217" i="39"/>
  <c r="T217" i="39"/>
  <c r="Q217" i="39"/>
  <c r="V213" i="39"/>
  <c r="U213" i="39"/>
  <c r="T213" i="39"/>
  <c r="Q213" i="39"/>
  <c r="V236" i="39"/>
  <c r="U236" i="39"/>
  <c r="T236" i="39"/>
  <c r="Q236" i="39"/>
  <c r="U232" i="39"/>
  <c r="V232" i="39"/>
  <c r="T232" i="39"/>
  <c r="Q232" i="39"/>
  <c r="U228" i="39"/>
  <c r="V228" i="39"/>
  <c r="T228" i="39"/>
  <c r="Q228" i="39"/>
  <c r="V224" i="39"/>
  <c r="U224" i="39"/>
  <c r="T224" i="39"/>
  <c r="Q224" i="39"/>
  <c r="U220" i="39"/>
  <c r="V220" i="39"/>
  <c r="T220" i="39"/>
  <c r="Q220" i="39"/>
  <c r="V216" i="39"/>
  <c r="U216" i="39"/>
  <c r="T216" i="39"/>
  <c r="Q216" i="39"/>
  <c r="V212" i="39"/>
  <c r="U212" i="39"/>
  <c r="T212" i="39"/>
  <c r="Q212" i="39"/>
  <c r="V208" i="39"/>
  <c r="U208" i="39"/>
  <c r="T208" i="39"/>
  <c r="Q208" i="39"/>
  <c r="V204" i="39"/>
  <c r="U204" i="39"/>
  <c r="T204" i="39"/>
  <c r="Q204" i="39"/>
  <c r="V227" i="39"/>
  <c r="U227" i="39"/>
  <c r="T227" i="39"/>
  <c r="Q227" i="39"/>
  <c r="U223" i="39"/>
  <c r="V223" i="39"/>
  <c r="T223" i="39"/>
  <c r="Q223" i="39"/>
  <c r="V219" i="39"/>
  <c r="U219" i="39"/>
  <c r="T219" i="39"/>
  <c r="Q219" i="39"/>
  <c r="V215" i="39"/>
  <c r="U215" i="39"/>
  <c r="T215" i="39"/>
  <c r="Q215" i="39"/>
  <c r="V211" i="39"/>
  <c r="U211" i="39"/>
  <c r="T211" i="39"/>
  <c r="Q211" i="39"/>
  <c r="U207" i="39"/>
  <c r="V207" i="39"/>
  <c r="T207" i="39"/>
  <c r="Q207" i="39"/>
  <c r="V203" i="39"/>
  <c r="U203" i="39"/>
  <c r="T203" i="39"/>
  <c r="Q203" i="39"/>
  <c r="V199" i="39"/>
  <c r="U199" i="39"/>
  <c r="T199" i="39"/>
  <c r="Q199" i="39"/>
  <c r="V195" i="39"/>
  <c r="U195" i="39"/>
  <c r="T195" i="39"/>
  <c r="Q195" i="39"/>
  <c r="U191" i="39"/>
  <c r="V191" i="39"/>
  <c r="T191" i="39"/>
  <c r="Q191" i="39"/>
  <c r="V187" i="39"/>
  <c r="U187" i="39"/>
  <c r="T187" i="39"/>
  <c r="Q187" i="39"/>
  <c r="V183" i="39"/>
  <c r="U183" i="39"/>
  <c r="T183" i="39"/>
  <c r="Q183" i="39"/>
  <c r="V177" i="39"/>
  <c r="U177" i="39"/>
  <c r="T177" i="39"/>
  <c r="Q177" i="39"/>
  <c r="V173" i="39"/>
  <c r="U173" i="39"/>
  <c r="T173" i="39"/>
  <c r="Q173" i="39"/>
  <c r="U169" i="39"/>
  <c r="V169" i="39"/>
  <c r="T169" i="39"/>
  <c r="Q169" i="39"/>
  <c r="V165" i="39"/>
  <c r="U165" i="39"/>
  <c r="T165" i="39"/>
  <c r="Q165" i="39"/>
  <c r="V161" i="39"/>
  <c r="U161" i="39"/>
  <c r="T161" i="39"/>
  <c r="Q161" i="39"/>
  <c r="U157" i="39"/>
  <c r="V157" i="39"/>
  <c r="T157" i="39"/>
  <c r="Q157" i="39"/>
  <c r="U153" i="39"/>
  <c r="V153" i="39"/>
  <c r="T153" i="39"/>
  <c r="Q153" i="39"/>
  <c r="U92" i="39"/>
  <c r="V92" i="39"/>
  <c r="T92" i="39"/>
  <c r="Q92" i="39"/>
  <c r="U88" i="39"/>
  <c r="V88" i="39"/>
  <c r="T88" i="39"/>
  <c r="Q88" i="39"/>
  <c r="V84" i="39"/>
  <c r="U84" i="39"/>
  <c r="T84" i="39"/>
  <c r="Q84" i="39"/>
  <c r="V80" i="39"/>
  <c r="U80" i="39"/>
  <c r="T80" i="39"/>
  <c r="Q80" i="39"/>
  <c r="V76" i="39"/>
  <c r="U76" i="39"/>
  <c r="T76" i="39"/>
  <c r="Q76" i="39"/>
  <c r="U72" i="39"/>
  <c r="V72" i="39"/>
  <c r="T72" i="39"/>
  <c r="Q72" i="39"/>
  <c r="V68" i="39"/>
  <c r="U68" i="39"/>
  <c r="T68" i="39"/>
  <c r="Q68" i="39"/>
  <c r="V64" i="39"/>
  <c r="U64" i="39"/>
  <c r="T64" i="39"/>
  <c r="Q64" i="39"/>
  <c r="V198" i="39"/>
  <c r="U198" i="39"/>
  <c r="T198" i="39"/>
  <c r="Q198" i="39"/>
  <c r="V194" i="39"/>
  <c r="U194" i="39"/>
  <c r="T194" i="39"/>
  <c r="Q194" i="39"/>
  <c r="V190" i="39"/>
  <c r="U190" i="39"/>
  <c r="T190" i="39"/>
  <c r="Q190" i="39"/>
  <c r="U186" i="39"/>
  <c r="V186" i="39"/>
  <c r="T186" i="39"/>
  <c r="Q186" i="39"/>
  <c r="U181" i="39"/>
  <c r="V181" i="39"/>
  <c r="T181" i="39"/>
  <c r="Q181" i="39"/>
  <c r="U176" i="39"/>
  <c r="V176" i="39"/>
  <c r="T176" i="39"/>
  <c r="Q176" i="39"/>
  <c r="V172" i="39"/>
  <c r="U172" i="39"/>
  <c r="T172" i="39"/>
  <c r="Q172" i="39"/>
  <c r="V168" i="39"/>
  <c r="U168" i="39"/>
  <c r="T168" i="39"/>
  <c r="Q168" i="39"/>
  <c r="V164" i="39"/>
  <c r="U164" i="39"/>
  <c r="T164" i="39"/>
  <c r="Q164" i="39"/>
  <c r="U160" i="39"/>
  <c r="V160" i="39"/>
  <c r="T160" i="39"/>
  <c r="Q160" i="39"/>
  <c r="U156" i="39"/>
  <c r="V156" i="39"/>
  <c r="T156" i="39"/>
  <c r="Q156" i="39"/>
  <c r="V152" i="39"/>
  <c r="U152" i="39"/>
  <c r="T152" i="39"/>
  <c r="Q152" i="39"/>
  <c r="V91" i="39"/>
  <c r="U91" i="39"/>
  <c r="T91" i="39"/>
  <c r="Q91" i="39"/>
  <c r="V87" i="39"/>
  <c r="U87" i="39"/>
  <c r="T87" i="39"/>
  <c r="Q87" i="39"/>
  <c r="V83" i="39"/>
  <c r="U83" i="39"/>
  <c r="T83" i="39"/>
  <c r="Q83" i="39"/>
  <c r="V79" i="39"/>
  <c r="U79" i="39"/>
  <c r="T79" i="39"/>
  <c r="Q79" i="39"/>
  <c r="V75" i="39"/>
  <c r="U75" i="39"/>
  <c r="T75" i="39"/>
  <c r="Q75" i="39"/>
  <c r="U71" i="39"/>
  <c r="V71" i="39"/>
  <c r="T71" i="39"/>
  <c r="Q71" i="39"/>
  <c r="U67" i="39"/>
  <c r="V67" i="39"/>
  <c r="T67" i="39"/>
  <c r="Q67" i="39"/>
  <c r="V209" i="39"/>
  <c r="U209" i="39"/>
  <c r="T209" i="39"/>
  <c r="Q209" i="39"/>
  <c r="U205" i="39"/>
  <c r="V205" i="39"/>
  <c r="T205" i="39"/>
  <c r="Q205" i="39"/>
  <c r="V201" i="39"/>
  <c r="U201" i="39"/>
  <c r="T201" i="39"/>
  <c r="Q201" i="39"/>
  <c r="V197" i="39"/>
  <c r="U197" i="39"/>
  <c r="T197" i="39"/>
  <c r="Q197" i="39"/>
  <c r="U193" i="39"/>
  <c r="V193" i="39"/>
  <c r="T193" i="39"/>
  <c r="Q193" i="39"/>
  <c r="U189" i="39"/>
  <c r="V189" i="39"/>
  <c r="T189" i="39"/>
  <c r="Q189" i="39"/>
  <c r="V185" i="39"/>
  <c r="U185" i="39"/>
  <c r="T185" i="39"/>
  <c r="Q185" i="39"/>
  <c r="U179" i="39"/>
  <c r="V179" i="39"/>
  <c r="T179" i="39"/>
  <c r="Q179" i="39"/>
  <c r="U175" i="39"/>
  <c r="V175" i="39"/>
  <c r="T175" i="39"/>
  <c r="Q175" i="39"/>
  <c r="V171" i="39"/>
  <c r="U171" i="39"/>
  <c r="T171" i="39"/>
  <c r="Q171" i="39"/>
  <c r="V167" i="39"/>
  <c r="U167" i="39"/>
  <c r="T167" i="39"/>
  <c r="Q167" i="39"/>
  <c r="U163" i="39"/>
  <c r="V163" i="39"/>
  <c r="T163" i="39"/>
  <c r="Q163" i="39"/>
  <c r="V159" i="39"/>
  <c r="U159" i="39"/>
  <c r="T159" i="39"/>
  <c r="Q159" i="39"/>
  <c r="V155" i="39"/>
  <c r="U155" i="39"/>
  <c r="T155" i="39"/>
  <c r="Q155" i="39"/>
  <c r="U90" i="39"/>
  <c r="V90" i="39"/>
  <c r="T90" i="39"/>
  <c r="Q90" i="39"/>
  <c r="U86" i="39"/>
  <c r="V86" i="39"/>
  <c r="T86" i="39"/>
  <c r="Q86" i="39"/>
  <c r="V82" i="39"/>
  <c r="U82" i="39"/>
  <c r="T82" i="39"/>
  <c r="Q82" i="39"/>
  <c r="V78" i="39"/>
  <c r="U78" i="39"/>
  <c r="T78" i="39"/>
  <c r="Q78" i="39"/>
  <c r="V74" i="39"/>
  <c r="U74" i="39"/>
  <c r="T74" i="39"/>
  <c r="Q74" i="39"/>
  <c r="V70" i="39"/>
  <c r="U70" i="39"/>
  <c r="T70" i="39"/>
  <c r="Q70" i="39"/>
  <c r="V66" i="39"/>
  <c r="U66" i="39"/>
  <c r="T66" i="39"/>
  <c r="Q66" i="39"/>
  <c r="V200" i="39"/>
  <c r="U200" i="39"/>
  <c r="T200" i="39"/>
  <c r="Q200" i="39"/>
  <c r="V196" i="39"/>
  <c r="U196" i="39"/>
  <c r="T196" i="39"/>
  <c r="Q196" i="39"/>
  <c r="V192" i="39"/>
  <c r="U192" i="39"/>
  <c r="T192" i="39"/>
  <c r="Q192" i="39"/>
  <c r="U188" i="39"/>
  <c r="V188" i="39"/>
  <c r="T188" i="39"/>
  <c r="Q188" i="39"/>
  <c r="U184" i="39"/>
  <c r="V184" i="39"/>
  <c r="T184" i="39"/>
  <c r="Q184" i="39"/>
  <c r="V178" i="39"/>
  <c r="U178" i="39"/>
  <c r="T178" i="39"/>
  <c r="Q178" i="39"/>
  <c r="V174" i="39"/>
  <c r="U174" i="39"/>
  <c r="T174" i="39"/>
  <c r="Q174" i="39"/>
  <c r="V170" i="39"/>
  <c r="U170" i="39"/>
  <c r="T170" i="39"/>
  <c r="Q170" i="39"/>
  <c r="U166" i="39"/>
  <c r="V166" i="39"/>
  <c r="T166" i="39"/>
  <c r="Q166" i="39"/>
  <c r="U162" i="39"/>
  <c r="V162" i="39"/>
  <c r="T162" i="39"/>
  <c r="Q162" i="39"/>
  <c r="V158" i="39"/>
  <c r="U158" i="39"/>
  <c r="T158" i="39"/>
  <c r="Q158" i="39"/>
  <c r="V154" i="39"/>
  <c r="U154" i="39"/>
  <c r="T154" i="39"/>
  <c r="Q154" i="39"/>
  <c r="V93" i="39"/>
  <c r="U93" i="39"/>
  <c r="T93" i="39"/>
  <c r="Q93" i="39"/>
  <c r="U89" i="39"/>
  <c r="V89" i="39"/>
  <c r="T89" i="39"/>
  <c r="Q89" i="39"/>
  <c r="U85" i="39"/>
  <c r="V85" i="39"/>
  <c r="T85" i="39"/>
  <c r="Q85" i="39"/>
  <c r="V81" i="39"/>
  <c r="U81" i="39"/>
  <c r="T81" i="39"/>
  <c r="Q81" i="39"/>
  <c r="V77" i="39"/>
  <c r="U77" i="39"/>
  <c r="T77" i="39"/>
  <c r="Q77" i="39"/>
  <c r="U73" i="39"/>
  <c r="V73" i="39"/>
  <c r="T73" i="39"/>
  <c r="Q73" i="39"/>
  <c r="U69" i="39"/>
  <c r="V69" i="39"/>
  <c r="T69" i="39"/>
  <c r="Q69" i="39"/>
  <c r="V65" i="39"/>
  <c r="U65" i="39"/>
  <c r="T65" i="39"/>
  <c r="Q65" i="39"/>
  <c r="S61" i="61"/>
  <c r="R61" i="61"/>
  <c r="Q61" i="61"/>
  <c r="N61" i="61"/>
  <c r="S60" i="61"/>
  <c r="R60" i="61"/>
  <c r="Q60" i="61"/>
  <c r="N60" i="61"/>
  <c r="S53" i="63"/>
  <c r="R53" i="63"/>
  <c r="Q53" i="63"/>
  <c r="N53" i="63"/>
  <c r="R46" i="63"/>
  <c r="S46" i="63"/>
  <c r="Q46" i="63"/>
  <c r="N46" i="63"/>
  <c r="R42" i="63"/>
  <c r="S42" i="63"/>
  <c r="Q42" i="63"/>
  <c r="N42" i="63"/>
  <c r="S38" i="63"/>
  <c r="R38" i="63"/>
  <c r="Q38" i="63"/>
  <c r="N38" i="63"/>
  <c r="R34" i="63"/>
  <c r="S34" i="63"/>
  <c r="Q34" i="63"/>
  <c r="N34" i="63"/>
  <c r="R30" i="63"/>
  <c r="S30" i="63"/>
  <c r="Q30" i="63"/>
  <c r="N30" i="63"/>
  <c r="R26" i="63"/>
  <c r="S26" i="63"/>
  <c r="Q26" i="63"/>
  <c r="N26" i="63"/>
  <c r="S22" i="63"/>
  <c r="R22" i="63"/>
  <c r="Q22" i="63"/>
  <c r="N22" i="63"/>
  <c r="S18" i="63"/>
  <c r="R18" i="63"/>
  <c r="Q18" i="63"/>
  <c r="N18" i="63"/>
  <c r="R12" i="63"/>
  <c r="S12" i="63"/>
  <c r="Q12" i="63"/>
  <c r="N12" i="63"/>
  <c r="R8" i="63"/>
  <c r="S8" i="63"/>
  <c r="Q8" i="63"/>
  <c r="N8" i="63"/>
  <c r="R49" i="63"/>
  <c r="S49" i="63"/>
  <c r="Q49" i="63"/>
  <c r="N49" i="63"/>
  <c r="S45" i="63"/>
  <c r="R45" i="63"/>
  <c r="Q45" i="63"/>
  <c r="N45" i="63"/>
  <c r="S41" i="63"/>
  <c r="R41" i="63"/>
  <c r="Q41" i="63"/>
  <c r="N41" i="63"/>
  <c r="R37" i="63"/>
  <c r="S37" i="63"/>
  <c r="Q37" i="63"/>
  <c r="N37" i="63"/>
  <c r="R33" i="63"/>
  <c r="S33" i="63"/>
  <c r="Q33" i="63"/>
  <c r="N33" i="63"/>
  <c r="S29" i="63"/>
  <c r="R29" i="63"/>
  <c r="Q29" i="63"/>
  <c r="N29" i="63"/>
  <c r="S25" i="63"/>
  <c r="R25" i="63"/>
  <c r="Q25" i="63"/>
  <c r="N25" i="63"/>
  <c r="R21" i="63"/>
  <c r="S21" i="63"/>
  <c r="Q21" i="63"/>
  <c r="N21" i="63"/>
  <c r="R17" i="63"/>
  <c r="S17" i="63"/>
  <c r="Q17" i="63"/>
  <c r="N17" i="63"/>
  <c r="S11" i="63"/>
  <c r="R11" i="63"/>
  <c r="Q11" i="63"/>
  <c r="N11" i="63"/>
  <c r="S7" i="63"/>
  <c r="R7" i="63"/>
  <c r="Q7" i="63"/>
  <c r="N7" i="63"/>
  <c r="R48" i="63"/>
  <c r="S48" i="63"/>
  <c r="Q48" i="63"/>
  <c r="N48" i="63"/>
  <c r="S44" i="63"/>
  <c r="R44" i="63"/>
  <c r="Q44" i="63"/>
  <c r="N44" i="63"/>
  <c r="S40" i="63"/>
  <c r="R40" i="63"/>
  <c r="Q40" i="63"/>
  <c r="N40" i="63"/>
  <c r="R36" i="63"/>
  <c r="S36" i="63"/>
  <c r="Q36" i="63"/>
  <c r="N36" i="63"/>
  <c r="R32" i="63"/>
  <c r="S32" i="63"/>
  <c r="Q32" i="63"/>
  <c r="N32" i="63"/>
  <c r="S28" i="63"/>
  <c r="R28" i="63"/>
  <c r="Q28" i="63"/>
  <c r="N28" i="63"/>
  <c r="S24" i="63"/>
  <c r="R24" i="63"/>
  <c r="Q24" i="63"/>
  <c r="N24" i="63"/>
  <c r="R20" i="63"/>
  <c r="S20" i="63"/>
  <c r="Q20" i="63"/>
  <c r="N20" i="63"/>
  <c r="R14" i="63"/>
  <c r="S14" i="63"/>
  <c r="Q14" i="63"/>
  <c r="N14" i="63"/>
  <c r="S10" i="63"/>
  <c r="R10" i="63"/>
  <c r="Q10" i="63"/>
  <c r="N10" i="63"/>
  <c r="S6" i="63"/>
  <c r="R6" i="63"/>
  <c r="Q6" i="63"/>
  <c r="N6" i="63"/>
  <c r="R47" i="63"/>
  <c r="S47" i="63"/>
  <c r="Q47" i="63"/>
  <c r="N47" i="63"/>
  <c r="R43" i="63"/>
  <c r="S43" i="63"/>
  <c r="Q43" i="63"/>
  <c r="N43" i="63"/>
  <c r="S39" i="63"/>
  <c r="R39" i="63"/>
  <c r="Q39" i="63"/>
  <c r="N39" i="63"/>
  <c r="S35" i="63"/>
  <c r="R35" i="63"/>
  <c r="Q35" i="63"/>
  <c r="N35" i="63"/>
  <c r="R31" i="63"/>
  <c r="S31" i="63"/>
  <c r="Q31" i="63"/>
  <c r="N31" i="63"/>
  <c r="R27" i="63"/>
  <c r="S27" i="63"/>
  <c r="Q27" i="63"/>
  <c r="N27" i="63"/>
  <c r="S23" i="63"/>
  <c r="R23" i="63"/>
  <c r="Q23" i="63"/>
  <c r="N23" i="63"/>
  <c r="S19" i="63"/>
  <c r="R19" i="63"/>
  <c r="Q19" i="63"/>
  <c r="N19" i="63"/>
  <c r="R13" i="63"/>
  <c r="S13" i="63"/>
  <c r="Q13" i="63"/>
  <c r="N13" i="63"/>
  <c r="R9" i="63"/>
  <c r="S9" i="63"/>
  <c r="Q9" i="63"/>
  <c r="N9" i="63"/>
  <c r="S5" i="63"/>
  <c r="R5" i="63"/>
  <c r="Q5" i="63"/>
  <c r="N5" i="63"/>
  <c r="Q90" i="33"/>
  <c r="R90" i="33"/>
  <c r="P90" i="33"/>
  <c r="M90" i="33"/>
  <c r="Q89" i="33"/>
  <c r="R89" i="33"/>
  <c r="P89" i="33"/>
  <c r="M89" i="33"/>
  <c r="R88" i="33"/>
  <c r="Q88" i="33"/>
  <c r="P88" i="33"/>
  <c r="M88" i="33"/>
  <c r="R86" i="33"/>
  <c r="Q86" i="33"/>
  <c r="P86" i="33"/>
  <c r="M86" i="33"/>
  <c r="Q85" i="33"/>
  <c r="R85" i="33"/>
  <c r="P85" i="33"/>
  <c r="M85" i="33"/>
  <c r="Q84" i="33"/>
  <c r="R84" i="33"/>
  <c r="P84" i="33"/>
  <c r="M84" i="33"/>
  <c r="U216" i="26"/>
  <c r="T216" i="26"/>
  <c r="S216" i="26"/>
  <c r="T204" i="26"/>
  <c r="U204" i="26"/>
  <c r="S204" i="26"/>
  <c r="U185" i="26"/>
  <c r="T185" i="26"/>
  <c r="S185" i="26"/>
  <c r="T168" i="26"/>
  <c r="U168" i="26"/>
  <c r="S168" i="26"/>
  <c r="T196" i="26"/>
  <c r="U196" i="26"/>
  <c r="S196" i="26"/>
  <c r="U184" i="26"/>
  <c r="T184" i="26"/>
  <c r="S184" i="26"/>
  <c r="T218" i="26"/>
  <c r="U218" i="26"/>
  <c r="S218" i="26"/>
  <c r="U214" i="26"/>
  <c r="T214" i="26"/>
  <c r="S214" i="26"/>
  <c r="T210" i="26"/>
  <c r="U210" i="26"/>
  <c r="S210" i="26"/>
  <c r="T199" i="26"/>
  <c r="U199" i="26"/>
  <c r="S199" i="26"/>
  <c r="T195" i="26"/>
  <c r="U195" i="26"/>
  <c r="S195" i="26"/>
  <c r="T183" i="26"/>
  <c r="U183" i="26"/>
  <c r="S183" i="26"/>
  <c r="U175" i="26"/>
  <c r="T175" i="26"/>
  <c r="S175" i="26"/>
  <c r="T170" i="26"/>
  <c r="U170" i="26"/>
  <c r="S170" i="26"/>
  <c r="U217" i="26"/>
  <c r="T217" i="26"/>
  <c r="S217" i="26"/>
  <c r="U213" i="26"/>
  <c r="T213" i="26"/>
  <c r="S213" i="26"/>
  <c r="U209" i="26"/>
  <c r="T209" i="26"/>
  <c r="S209" i="26"/>
  <c r="U205" i="26"/>
  <c r="T205" i="26"/>
  <c r="S205" i="26"/>
  <c r="T198" i="26"/>
  <c r="U198" i="26"/>
  <c r="S198" i="26"/>
  <c r="T189" i="26"/>
  <c r="U189" i="26"/>
  <c r="S189" i="26"/>
  <c r="T182" i="26"/>
  <c r="U182" i="26"/>
  <c r="S182" i="26"/>
  <c r="T174" i="26"/>
  <c r="U174" i="26"/>
  <c r="S174" i="26"/>
  <c r="U169" i="26"/>
  <c r="T169" i="26"/>
  <c r="S169" i="26"/>
  <c r="U165" i="26"/>
  <c r="T165" i="26"/>
  <c r="S165" i="26"/>
  <c r="T161" i="26"/>
  <c r="U161" i="26"/>
  <c r="S161" i="26"/>
  <c r="U157" i="26"/>
  <c r="T157" i="26"/>
  <c r="S157" i="26"/>
  <c r="T153" i="26"/>
  <c r="U153" i="26"/>
  <c r="S153" i="26"/>
  <c r="U149" i="26"/>
  <c r="T149" i="26"/>
  <c r="S149" i="26"/>
  <c r="T145" i="26"/>
  <c r="U145" i="26"/>
  <c r="S145" i="26"/>
  <c r="U141" i="26"/>
  <c r="T141" i="26"/>
  <c r="S141" i="26"/>
  <c r="U137" i="26"/>
  <c r="T137" i="26"/>
  <c r="S137" i="26"/>
  <c r="U133" i="26"/>
  <c r="T133" i="26"/>
  <c r="S133" i="26"/>
  <c r="T129" i="26"/>
  <c r="U129" i="26"/>
  <c r="S129" i="26"/>
  <c r="T125" i="26"/>
  <c r="U125" i="26"/>
  <c r="S125" i="26"/>
  <c r="T121" i="26"/>
  <c r="U121" i="26"/>
  <c r="S121" i="26"/>
  <c r="U117" i="26"/>
  <c r="T117" i="26"/>
  <c r="S117" i="26"/>
  <c r="T113" i="26"/>
  <c r="U113" i="26"/>
  <c r="S113" i="26"/>
  <c r="T109" i="26"/>
  <c r="U109" i="26"/>
  <c r="S109" i="26"/>
  <c r="U105" i="26"/>
  <c r="T105" i="26"/>
  <c r="S105" i="26"/>
  <c r="U83" i="26"/>
  <c r="T83" i="26"/>
  <c r="S83" i="26"/>
  <c r="T79" i="26"/>
  <c r="U79" i="26"/>
  <c r="S79" i="26"/>
  <c r="U75" i="26"/>
  <c r="T75" i="26"/>
  <c r="S75" i="26"/>
  <c r="T71" i="26"/>
  <c r="U71" i="26"/>
  <c r="S71" i="26"/>
  <c r="U67" i="26"/>
  <c r="T67" i="26"/>
  <c r="S67" i="26"/>
  <c r="T63" i="26"/>
  <c r="U63" i="26"/>
  <c r="S63" i="26"/>
  <c r="U59" i="26"/>
  <c r="T59" i="26"/>
  <c r="S59" i="26"/>
  <c r="U55" i="26"/>
  <c r="T55" i="26"/>
  <c r="S55" i="26"/>
  <c r="U51" i="26"/>
  <c r="T51" i="26"/>
  <c r="S51" i="26"/>
  <c r="T44" i="26"/>
  <c r="U44" i="26"/>
  <c r="S44" i="26"/>
  <c r="T40" i="26"/>
  <c r="U40" i="26"/>
  <c r="S40" i="26"/>
  <c r="T37" i="26"/>
  <c r="U37" i="26"/>
  <c r="S37" i="26"/>
  <c r="U32" i="26"/>
  <c r="T32" i="26"/>
  <c r="S32" i="26"/>
  <c r="T26" i="26"/>
  <c r="U26" i="26"/>
  <c r="S26" i="26"/>
  <c r="T18" i="26"/>
  <c r="U18" i="26"/>
  <c r="S18" i="26"/>
  <c r="U14" i="26"/>
  <c r="T14" i="26"/>
  <c r="S14" i="26"/>
  <c r="U208" i="26"/>
  <c r="T208" i="26"/>
  <c r="S208" i="26"/>
  <c r="U188" i="26"/>
  <c r="T188" i="26"/>
  <c r="S188" i="26"/>
  <c r="U172" i="26"/>
  <c r="T172" i="26"/>
  <c r="S172" i="26"/>
  <c r="U164" i="26"/>
  <c r="T164" i="26"/>
  <c r="S164" i="26"/>
  <c r="T160" i="26"/>
  <c r="U160" i="26"/>
  <c r="S160" i="26"/>
  <c r="U156" i="26"/>
  <c r="T156" i="26"/>
  <c r="S156" i="26"/>
  <c r="U152" i="26"/>
  <c r="T152" i="26"/>
  <c r="S152" i="26"/>
  <c r="U148" i="26"/>
  <c r="T148" i="26"/>
  <c r="S148" i="26"/>
  <c r="U144" i="26"/>
  <c r="T144" i="26"/>
  <c r="S144" i="26"/>
  <c r="T140" i="26"/>
  <c r="U140" i="26"/>
  <c r="S140" i="26"/>
  <c r="T136" i="26"/>
  <c r="U136" i="26"/>
  <c r="S136" i="26"/>
  <c r="U132" i="26"/>
  <c r="T132" i="26"/>
  <c r="S132" i="26"/>
  <c r="U128" i="26"/>
  <c r="T128" i="26"/>
  <c r="S128" i="26"/>
  <c r="T124" i="26"/>
  <c r="U124" i="26"/>
  <c r="S124" i="26"/>
  <c r="U120" i="26"/>
  <c r="T120" i="26"/>
  <c r="S120" i="26"/>
  <c r="U116" i="26"/>
  <c r="T116" i="26"/>
  <c r="S116" i="26"/>
  <c r="T112" i="26"/>
  <c r="U112" i="26"/>
  <c r="S112" i="26"/>
  <c r="U108" i="26"/>
  <c r="T108" i="26"/>
  <c r="S108" i="26"/>
  <c r="T104" i="26"/>
  <c r="U104" i="26"/>
  <c r="S104" i="26"/>
  <c r="T82" i="26"/>
  <c r="U82" i="26"/>
  <c r="S82" i="26"/>
  <c r="T78" i="26"/>
  <c r="U78" i="26"/>
  <c r="S78" i="26"/>
  <c r="U74" i="26"/>
  <c r="T74" i="26"/>
  <c r="S74" i="26"/>
  <c r="U70" i="26"/>
  <c r="T70" i="26"/>
  <c r="S70" i="26"/>
  <c r="U66" i="26"/>
  <c r="T66" i="26"/>
  <c r="S66" i="26"/>
  <c r="U62" i="26"/>
  <c r="T62" i="26"/>
  <c r="S62" i="26"/>
  <c r="T58" i="26"/>
  <c r="U58" i="26"/>
  <c r="S58" i="26"/>
  <c r="T54" i="26"/>
  <c r="U54" i="26"/>
  <c r="S54" i="26"/>
  <c r="U47" i="26"/>
  <c r="T47" i="26"/>
  <c r="S47" i="26"/>
  <c r="U43" i="26"/>
  <c r="T43" i="26"/>
  <c r="S43" i="26"/>
  <c r="T39" i="26"/>
  <c r="U39" i="26"/>
  <c r="S39" i="26"/>
  <c r="T36" i="26"/>
  <c r="U36" i="26"/>
  <c r="S36" i="26"/>
  <c r="U25" i="26"/>
  <c r="T25" i="26"/>
  <c r="S25" i="26"/>
  <c r="U21" i="26"/>
  <c r="T21" i="26"/>
  <c r="S21" i="26"/>
  <c r="T17" i="26"/>
  <c r="U17" i="26"/>
  <c r="S17" i="26"/>
  <c r="U13" i="26"/>
  <c r="T13" i="26"/>
  <c r="S13" i="26"/>
  <c r="T212" i="26"/>
  <c r="U212" i="26"/>
  <c r="S212" i="26"/>
  <c r="T197" i="26"/>
  <c r="U197" i="26"/>
  <c r="S197" i="26"/>
  <c r="T181" i="26"/>
  <c r="U181" i="26"/>
  <c r="S181" i="26"/>
  <c r="U219" i="26"/>
  <c r="T219" i="26"/>
  <c r="S219" i="26"/>
  <c r="T215" i="26"/>
  <c r="U215" i="26"/>
  <c r="S215" i="26"/>
  <c r="U187" i="26"/>
  <c r="T187" i="26"/>
  <c r="S187" i="26"/>
  <c r="T171" i="26"/>
  <c r="U171" i="26"/>
  <c r="S171" i="26"/>
  <c r="U167" i="26"/>
  <c r="T167" i="26"/>
  <c r="S167" i="26"/>
  <c r="U163" i="26"/>
  <c r="T163" i="26"/>
  <c r="S163" i="26"/>
  <c r="U159" i="26"/>
  <c r="T159" i="26"/>
  <c r="S159" i="26"/>
  <c r="T155" i="26"/>
  <c r="U155" i="26"/>
  <c r="S155" i="26"/>
  <c r="U151" i="26"/>
  <c r="T151" i="26"/>
  <c r="S151" i="26"/>
  <c r="U147" i="26"/>
  <c r="T147" i="26"/>
  <c r="S147" i="26"/>
  <c r="U143" i="26"/>
  <c r="T143" i="26"/>
  <c r="S143" i="26"/>
  <c r="T139" i="26"/>
  <c r="U139" i="26"/>
  <c r="S139" i="26"/>
  <c r="U135" i="26"/>
  <c r="T135" i="26"/>
  <c r="S135" i="26"/>
  <c r="U131" i="26"/>
  <c r="T131" i="26"/>
  <c r="S131" i="26"/>
  <c r="U127" i="26"/>
  <c r="T127" i="26"/>
  <c r="S127" i="26"/>
  <c r="T123" i="26"/>
  <c r="U123" i="26"/>
  <c r="S123" i="26"/>
  <c r="U119" i="26"/>
  <c r="T119" i="26"/>
  <c r="S119" i="26"/>
  <c r="U115" i="26"/>
  <c r="T115" i="26"/>
  <c r="S115" i="26"/>
  <c r="U111" i="26"/>
  <c r="T111" i="26"/>
  <c r="S111" i="26"/>
  <c r="T107" i="26"/>
  <c r="U107" i="26"/>
  <c r="S107" i="26"/>
  <c r="U85" i="26"/>
  <c r="T85" i="26"/>
  <c r="S85" i="26"/>
  <c r="U81" i="26"/>
  <c r="T81" i="26"/>
  <c r="S81" i="26"/>
  <c r="U77" i="26"/>
  <c r="T77" i="26"/>
  <c r="S77" i="26"/>
  <c r="T73" i="26"/>
  <c r="U73" i="26"/>
  <c r="S73" i="26"/>
  <c r="U69" i="26"/>
  <c r="T69" i="26"/>
  <c r="S69" i="26"/>
  <c r="U65" i="26"/>
  <c r="T65" i="26"/>
  <c r="S65" i="26"/>
  <c r="U61" i="26"/>
  <c r="T61" i="26"/>
  <c r="S61" i="26"/>
  <c r="T57" i="26"/>
  <c r="U57" i="26"/>
  <c r="S57" i="26"/>
  <c r="U53" i="26"/>
  <c r="T53" i="26"/>
  <c r="S53" i="26"/>
  <c r="U46" i="26"/>
  <c r="T46" i="26"/>
  <c r="S46" i="26"/>
  <c r="U42" i="26"/>
  <c r="T42" i="26"/>
  <c r="S42" i="26"/>
  <c r="T38" i="26"/>
  <c r="U38" i="26"/>
  <c r="S38" i="26"/>
  <c r="U29" i="26"/>
  <c r="T29" i="26"/>
  <c r="S29" i="26"/>
  <c r="U31" i="26"/>
  <c r="T31" i="26"/>
  <c r="S31" i="26"/>
  <c r="U24" i="26"/>
  <c r="T24" i="26"/>
  <c r="S24" i="26"/>
  <c r="T20" i="26"/>
  <c r="U20" i="26"/>
  <c r="S20" i="26"/>
  <c r="U16" i="26"/>
  <c r="T16" i="26"/>
  <c r="S16" i="26"/>
  <c r="T211" i="26"/>
  <c r="U211" i="26"/>
  <c r="S211" i="26"/>
  <c r="U207" i="26"/>
  <c r="T207" i="26"/>
  <c r="S207" i="26"/>
  <c r="U200" i="26"/>
  <c r="T200" i="26"/>
  <c r="S200" i="26"/>
  <c r="T206" i="26"/>
  <c r="U206" i="26"/>
  <c r="S206" i="26"/>
  <c r="U186" i="26"/>
  <c r="T186" i="26"/>
  <c r="S186" i="26"/>
  <c r="U166" i="26"/>
  <c r="T166" i="26"/>
  <c r="S166" i="26"/>
  <c r="T162" i="26"/>
  <c r="U162" i="26"/>
  <c r="S162" i="26"/>
  <c r="T158" i="26"/>
  <c r="U158" i="26"/>
  <c r="S158" i="26"/>
  <c r="T154" i="26"/>
  <c r="U154" i="26"/>
  <c r="S154" i="26"/>
  <c r="U150" i="26"/>
  <c r="T150" i="26"/>
  <c r="S150" i="26"/>
  <c r="T146" i="26"/>
  <c r="U146" i="26"/>
  <c r="S146" i="26"/>
  <c r="T142" i="26"/>
  <c r="U142" i="26"/>
  <c r="S142" i="26"/>
  <c r="T138" i="26"/>
  <c r="U138" i="26"/>
  <c r="S138" i="26"/>
  <c r="T134" i="26"/>
  <c r="U134" i="26"/>
  <c r="S134" i="26"/>
  <c r="T130" i="26"/>
  <c r="U130" i="26"/>
  <c r="S130" i="26"/>
  <c r="T126" i="26"/>
  <c r="U126" i="26"/>
  <c r="S126" i="26"/>
  <c r="T122" i="26"/>
  <c r="U122" i="26"/>
  <c r="S122" i="26"/>
  <c r="U118" i="26"/>
  <c r="T118" i="26"/>
  <c r="S118" i="26"/>
  <c r="T114" i="26"/>
  <c r="U114" i="26"/>
  <c r="S114" i="26"/>
  <c r="T110" i="26"/>
  <c r="U110" i="26"/>
  <c r="S110" i="26"/>
  <c r="T106" i="26"/>
  <c r="U106" i="26"/>
  <c r="S106" i="26"/>
  <c r="U84" i="26"/>
  <c r="T84" i="26"/>
  <c r="S84" i="26"/>
  <c r="T80" i="26"/>
  <c r="U80" i="26"/>
  <c r="S80" i="26"/>
  <c r="T76" i="26"/>
  <c r="U76" i="26"/>
  <c r="S76" i="26"/>
  <c r="T72" i="26"/>
  <c r="U72" i="26"/>
  <c r="S72" i="26"/>
  <c r="U68" i="26"/>
  <c r="T68" i="26"/>
  <c r="S68" i="26"/>
  <c r="T64" i="26"/>
  <c r="U64" i="26"/>
  <c r="S64" i="26"/>
  <c r="T60" i="26"/>
  <c r="U60" i="26"/>
  <c r="S60" i="26"/>
  <c r="T56" i="26"/>
  <c r="U56" i="26"/>
  <c r="S56" i="26"/>
  <c r="T52" i="26"/>
  <c r="U52" i="26"/>
  <c r="S52" i="26"/>
  <c r="T45" i="26"/>
  <c r="U45" i="26"/>
  <c r="S45" i="26"/>
  <c r="T41" i="26"/>
  <c r="U41" i="26"/>
  <c r="S41" i="26"/>
  <c r="T30" i="26"/>
  <c r="U30" i="26"/>
  <c r="S30" i="26"/>
  <c r="U33" i="26"/>
  <c r="T33" i="26"/>
  <c r="S33" i="26"/>
  <c r="T28" i="26"/>
  <c r="U28" i="26"/>
  <c r="S28" i="26"/>
  <c r="T19" i="26"/>
  <c r="U19" i="26"/>
  <c r="S19" i="26"/>
  <c r="U15" i="26"/>
  <c r="T15" i="26"/>
  <c r="S15" i="26"/>
  <c r="U176" i="26"/>
  <c r="T176" i="26"/>
  <c r="S176" i="26"/>
  <c r="P13" i="26"/>
  <c r="P208" i="26"/>
  <c r="P196" i="26"/>
  <c r="P218" i="26"/>
  <c r="P214" i="26"/>
  <c r="P210" i="26"/>
  <c r="P217" i="26"/>
  <c r="P213" i="26"/>
  <c r="P209" i="26"/>
  <c r="P205" i="26"/>
  <c r="P198" i="26"/>
  <c r="P189" i="26"/>
  <c r="P182" i="26"/>
  <c r="P174" i="26"/>
  <c r="P169" i="26"/>
  <c r="P165" i="26"/>
  <c r="P161" i="26"/>
  <c r="P157" i="26"/>
  <c r="P153" i="26"/>
  <c r="P149" i="26"/>
  <c r="P145" i="26"/>
  <c r="P141" i="26"/>
  <c r="P137" i="26"/>
  <c r="P133" i="26"/>
  <c r="P129" i="26"/>
  <c r="P125" i="26"/>
  <c r="P121" i="26"/>
  <c r="P117" i="26"/>
  <c r="P113" i="26"/>
  <c r="P109" i="26"/>
  <c r="P105" i="26"/>
  <c r="P83" i="26"/>
  <c r="P79" i="26"/>
  <c r="P75" i="26"/>
  <c r="P71" i="26"/>
  <c r="P67" i="26"/>
  <c r="P63" i="26"/>
  <c r="P59" i="26"/>
  <c r="P55" i="26"/>
  <c r="P51" i="26"/>
  <c r="P44" i="26"/>
  <c r="P40" i="26"/>
  <c r="P37" i="26"/>
  <c r="P32" i="26"/>
  <c r="P26" i="26"/>
  <c r="P18" i="26"/>
  <c r="P14" i="26"/>
  <c r="P216" i="26"/>
  <c r="P204" i="26"/>
  <c r="P197" i="26"/>
  <c r="P188" i="26"/>
  <c r="P185" i="26"/>
  <c r="P181" i="26"/>
  <c r="P172" i="26"/>
  <c r="P168" i="26"/>
  <c r="P164" i="26"/>
  <c r="P160" i="26"/>
  <c r="P156" i="26"/>
  <c r="P152" i="26"/>
  <c r="P148" i="26"/>
  <c r="P144" i="26"/>
  <c r="P140" i="26"/>
  <c r="P136" i="26"/>
  <c r="P132" i="26"/>
  <c r="P128" i="26"/>
  <c r="P124" i="26"/>
  <c r="P120" i="26"/>
  <c r="P116" i="26"/>
  <c r="P112" i="26"/>
  <c r="P108" i="26"/>
  <c r="P104" i="26"/>
  <c r="P82" i="26"/>
  <c r="P78" i="26"/>
  <c r="P74" i="26"/>
  <c r="P70" i="26"/>
  <c r="P66" i="26"/>
  <c r="P62" i="26"/>
  <c r="P58" i="26"/>
  <c r="P54" i="26"/>
  <c r="P47" i="26"/>
  <c r="P43" i="26"/>
  <c r="P39" i="26"/>
  <c r="P36" i="26"/>
  <c r="P25" i="26"/>
  <c r="P21" i="26"/>
  <c r="P17" i="26"/>
  <c r="P212" i="26"/>
  <c r="P219" i="26"/>
  <c r="P215" i="26"/>
  <c r="P207" i="26"/>
  <c r="P187" i="26"/>
  <c r="P184" i="26"/>
  <c r="P176" i="26"/>
  <c r="P171" i="26"/>
  <c r="P167" i="26"/>
  <c r="P163" i="26"/>
  <c r="P159" i="26"/>
  <c r="P155" i="26"/>
  <c r="P151" i="26"/>
  <c r="P147" i="26"/>
  <c r="P143" i="26"/>
  <c r="P139" i="26"/>
  <c r="P135" i="26"/>
  <c r="P131" i="26"/>
  <c r="P127" i="26"/>
  <c r="P123" i="26"/>
  <c r="P119" i="26"/>
  <c r="P115" i="26"/>
  <c r="P111" i="26"/>
  <c r="P107" i="26"/>
  <c r="P85" i="26"/>
  <c r="P81" i="26"/>
  <c r="P77" i="26"/>
  <c r="P73" i="26"/>
  <c r="P69" i="26"/>
  <c r="P65" i="26"/>
  <c r="P61" i="26"/>
  <c r="P57" i="26"/>
  <c r="P53" i="26"/>
  <c r="P46" i="26"/>
  <c r="P42" i="26"/>
  <c r="P38" i="26"/>
  <c r="P29" i="26"/>
  <c r="P31" i="26"/>
  <c r="P24" i="26"/>
  <c r="P20" i="26"/>
  <c r="P16" i="26"/>
  <c r="P211" i="26"/>
  <c r="P200" i="26"/>
  <c r="P206" i="26"/>
  <c r="P199" i="26"/>
  <c r="P195" i="26"/>
  <c r="P186" i="26"/>
  <c r="P183" i="26"/>
  <c r="P175" i="26"/>
  <c r="P170" i="26"/>
  <c r="P166" i="26"/>
  <c r="P162" i="26"/>
  <c r="P158" i="26"/>
  <c r="P154" i="26"/>
  <c r="P150" i="26"/>
  <c r="P146" i="26"/>
  <c r="P142" i="26"/>
  <c r="P138" i="26"/>
  <c r="P134" i="26"/>
  <c r="P130" i="26"/>
  <c r="P126" i="26"/>
  <c r="P122" i="26"/>
  <c r="P118" i="26"/>
  <c r="P114" i="26"/>
  <c r="P110" i="26"/>
  <c r="P106" i="26"/>
  <c r="P84" i="26"/>
  <c r="P80" i="26"/>
  <c r="P76" i="26"/>
  <c r="P72" i="26"/>
  <c r="P68" i="26"/>
  <c r="P64" i="26"/>
  <c r="P60" i="26"/>
  <c r="P56" i="26"/>
  <c r="P52" i="26"/>
  <c r="P45" i="26"/>
  <c r="P41" i="26"/>
  <c r="P30" i="26"/>
  <c r="P33" i="26"/>
  <c r="P28" i="26"/>
  <c r="P19" i="26"/>
  <c r="P15" i="26"/>
  <c r="J6" i="51"/>
  <c r="K6" i="51" s="1"/>
  <c r="L6" i="51" s="1"/>
  <c r="M6" i="51" s="1"/>
  <c r="J7" i="51"/>
  <c r="K7" i="51" s="1"/>
  <c r="L7" i="51" s="1"/>
  <c r="M7" i="51" s="1"/>
  <c r="J8" i="51"/>
  <c r="K8" i="51" s="1"/>
  <c r="L8" i="51" s="1"/>
  <c r="M8" i="51" s="1"/>
  <c r="J9" i="51"/>
  <c r="K9" i="51" s="1"/>
  <c r="L9" i="51" s="1"/>
  <c r="M9" i="51" s="1"/>
  <c r="J10" i="51"/>
  <c r="K10" i="51" s="1"/>
  <c r="L10" i="51" s="1"/>
  <c r="M10" i="51" s="1"/>
  <c r="J11" i="51"/>
  <c r="K11" i="51" s="1"/>
  <c r="L11" i="51" s="1"/>
  <c r="M11" i="51" s="1"/>
  <c r="J12" i="51"/>
  <c r="K12" i="51" s="1"/>
  <c r="L12" i="51" s="1"/>
  <c r="M12" i="51" s="1"/>
  <c r="J13" i="51"/>
  <c r="K13" i="51" s="1"/>
  <c r="L13" i="51" s="1"/>
  <c r="M13" i="51" s="1"/>
  <c r="J14" i="51"/>
  <c r="K14" i="51" s="1"/>
  <c r="L14" i="51" s="1"/>
  <c r="M14" i="51" s="1"/>
  <c r="J15" i="51"/>
  <c r="K15" i="51" s="1"/>
  <c r="L15" i="51" s="1"/>
  <c r="M15" i="51" s="1"/>
  <c r="J16" i="51"/>
  <c r="K16" i="51" s="1"/>
  <c r="L16" i="51" s="1"/>
  <c r="M16" i="51" s="1"/>
  <c r="J17" i="51"/>
  <c r="K17" i="51" s="1"/>
  <c r="L17" i="51" s="1"/>
  <c r="M17" i="51" s="1"/>
  <c r="J19" i="51"/>
  <c r="K19" i="51" s="1"/>
  <c r="L19" i="51" s="1"/>
  <c r="M19" i="51" s="1"/>
  <c r="J20" i="51"/>
  <c r="K20" i="51" s="1"/>
  <c r="L20" i="51" s="1"/>
  <c r="M20" i="51" s="1"/>
  <c r="J21" i="51"/>
  <c r="K21" i="51" s="1"/>
  <c r="L21" i="51" s="1"/>
  <c r="M21" i="51" s="1"/>
  <c r="J22" i="51"/>
  <c r="K22" i="51" s="1"/>
  <c r="L22" i="51" s="1"/>
  <c r="M22" i="51" s="1"/>
  <c r="J24" i="51"/>
  <c r="K24" i="51" s="1"/>
  <c r="L24" i="51" s="1"/>
  <c r="M24" i="51" s="1"/>
  <c r="J25" i="51"/>
  <c r="K25" i="51" s="1"/>
  <c r="L25" i="51" s="1"/>
  <c r="M25" i="51" s="1"/>
  <c r="J26" i="51"/>
  <c r="K26" i="51" s="1"/>
  <c r="L26" i="51" s="1"/>
  <c r="M26" i="51" s="1"/>
  <c r="J27" i="51"/>
  <c r="K27" i="51" s="1"/>
  <c r="L27" i="51" s="1"/>
  <c r="M27" i="51" s="1"/>
  <c r="J32" i="51"/>
  <c r="K32" i="51" s="1"/>
  <c r="L32" i="51" s="1"/>
  <c r="M32" i="51" s="1"/>
  <c r="J33" i="51"/>
  <c r="K33" i="51" s="1"/>
  <c r="L33" i="51" s="1"/>
  <c r="M33" i="51" s="1"/>
  <c r="J34" i="51"/>
  <c r="K34" i="51" s="1"/>
  <c r="L34" i="51" s="1"/>
  <c r="M34" i="51" s="1"/>
  <c r="J35" i="51"/>
  <c r="K35" i="51" s="1"/>
  <c r="L35" i="51" s="1"/>
  <c r="M35" i="51" s="1"/>
  <c r="J36" i="51"/>
  <c r="K36" i="51" s="1"/>
  <c r="L36" i="51" s="1"/>
  <c r="M36" i="51" s="1"/>
  <c r="J37" i="51"/>
  <c r="K37" i="51" s="1"/>
  <c r="L37" i="51" s="1"/>
  <c r="M37" i="51" s="1"/>
  <c r="J38" i="51"/>
  <c r="K38" i="51" s="1"/>
  <c r="L38" i="51" s="1"/>
  <c r="M38" i="51" s="1"/>
  <c r="J39" i="51"/>
  <c r="K39" i="51" s="1"/>
  <c r="L39" i="51" s="1"/>
  <c r="M39" i="51" s="1"/>
  <c r="J40" i="51"/>
  <c r="K40" i="51" s="1"/>
  <c r="L40" i="51" s="1"/>
  <c r="M40" i="51" s="1"/>
  <c r="J41" i="51"/>
  <c r="K41" i="51" s="1"/>
  <c r="L41" i="51" s="1"/>
  <c r="M41" i="51" s="1"/>
  <c r="J42" i="51"/>
  <c r="K42" i="51" s="1"/>
  <c r="L42" i="51" s="1"/>
  <c r="M42" i="51" s="1"/>
  <c r="J43" i="51"/>
  <c r="K43" i="51" s="1"/>
  <c r="L43" i="51" s="1"/>
  <c r="M43" i="51" s="1"/>
  <c r="J44" i="51"/>
  <c r="K44" i="51" s="1"/>
  <c r="L44" i="51" s="1"/>
  <c r="M44" i="51" s="1"/>
  <c r="J45" i="51"/>
  <c r="K45" i="51" s="1"/>
  <c r="L45" i="51" s="1"/>
  <c r="M45" i="51" s="1"/>
  <c r="J46" i="51"/>
  <c r="K46" i="51" s="1"/>
  <c r="L46" i="51" s="1"/>
  <c r="M46" i="51" s="1"/>
  <c r="J47" i="51"/>
  <c r="K47" i="51" s="1"/>
  <c r="L47" i="51" s="1"/>
  <c r="M47" i="51" s="1"/>
  <c r="J49" i="51"/>
  <c r="K49" i="51" s="1"/>
  <c r="L49" i="51" s="1"/>
  <c r="M49" i="51" s="1"/>
  <c r="J50" i="51"/>
  <c r="K50" i="51" s="1"/>
  <c r="L50" i="51" s="1"/>
  <c r="M50" i="51" s="1"/>
  <c r="J51" i="51"/>
  <c r="K51" i="51" s="1"/>
  <c r="L51" i="51" s="1"/>
  <c r="M51" i="51" s="1"/>
  <c r="J52" i="51"/>
  <c r="K52" i="51" s="1"/>
  <c r="L52" i="51" s="1"/>
  <c r="M52" i="51" s="1"/>
  <c r="J53" i="51"/>
  <c r="K53" i="51" s="1"/>
  <c r="L53" i="51" s="1"/>
  <c r="M53" i="51" s="1"/>
  <c r="J54" i="51"/>
  <c r="K54" i="51" s="1"/>
  <c r="L54" i="51" s="1"/>
  <c r="M54" i="51" s="1"/>
  <c r="J63" i="51"/>
  <c r="K63" i="51" s="1"/>
  <c r="L63" i="51" s="1"/>
  <c r="M63" i="51" s="1"/>
  <c r="J64" i="51"/>
  <c r="K64" i="51" s="1"/>
  <c r="L64" i="51" s="1"/>
  <c r="M64" i="51" s="1"/>
  <c r="J65" i="51"/>
  <c r="K65" i="51" s="1"/>
  <c r="L65" i="51" s="1"/>
  <c r="M65" i="51" s="1"/>
  <c r="J66" i="51"/>
  <c r="K66" i="51" s="1"/>
  <c r="L66" i="51" s="1"/>
  <c r="M66" i="51" s="1"/>
  <c r="J67" i="51"/>
  <c r="K67" i="51" s="1"/>
  <c r="L67" i="51" s="1"/>
  <c r="M67" i="51" s="1"/>
  <c r="J68" i="51"/>
  <c r="K68" i="51" s="1"/>
  <c r="L68" i="51" s="1"/>
  <c r="M68" i="51" s="1"/>
  <c r="J69" i="51"/>
  <c r="K69" i="51" s="1"/>
  <c r="L69" i="51" s="1"/>
  <c r="M69" i="51" s="1"/>
  <c r="J70" i="51"/>
  <c r="K70" i="51" s="1"/>
  <c r="L70" i="51" s="1"/>
  <c r="M70" i="51" s="1"/>
  <c r="J71" i="51"/>
  <c r="K71" i="51" s="1"/>
  <c r="L71" i="51" s="1"/>
  <c r="M71" i="51" s="1"/>
  <c r="J72" i="51"/>
  <c r="K72" i="51" s="1"/>
  <c r="L72" i="51" s="1"/>
  <c r="M72" i="51" s="1"/>
  <c r="J73" i="51"/>
  <c r="K73" i="51" s="1"/>
  <c r="L73" i="51" s="1"/>
  <c r="M73" i="51" s="1"/>
  <c r="J74" i="51"/>
  <c r="K74" i="51" s="1"/>
  <c r="L74" i="51" s="1"/>
  <c r="M74" i="51" s="1"/>
  <c r="J75" i="51"/>
  <c r="K75" i="51" s="1"/>
  <c r="L75" i="51" s="1"/>
  <c r="M75" i="51" s="1"/>
  <c r="J76" i="51"/>
  <c r="K76" i="51" s="1"/>
  <c r="L76" i="51" s="1"/>
  <c r="M76" i="51" s="1"/>
  <c r="J77" i="51"/>
  <c r="K77" i="51" s="1"/>
  <c r="L77" i="51" s="1"/>
  <c r="M77" i="51" s="1"/>
  <c r="J78" i="51"/>
  <c r="K78" i="51" s="1"/>
  <c r="L78" i="51" s="1"/>
  <c r="M78" i="51" s="1"/>
  <c r="J79" i="51"/>
  <c r="K79" i="51" s="1"/>
  <c r="L79" i="51" s="1"/>
  <c r="M79" i="51" s="1"/>
  <c r="J80" i="51"/>
  <c r="K80" i="51" s="1"/>
  <c r="L80" i="51" s="1"/>
  <c r="M80" i="51" s="1"/>
  <c r="J81" i="51"/>
  <c r="K81" i="51" s="1"/>
  <c r="L81" i="51" s="1"/>
  <c r="M81" i="51" s="1"/>
  <c r="J82" i="51"/>
  <c r="K82" i="51" s="1"/>
  <c r="L82" i="51" s="1"/>
  <c r="M82" i="51" s="1"/>
  <c r="J83" i="51"/>
  <c r="K83" i="51" s="1"/>
  <c r="L83" i="51" s="1"/>
  <c r="M83" i="51" s="1"/>
  <c r="J84" i="51"/>
  <c r="K84" i="51" s="1"/>
  <c r="L84" i="51" s="1"/>
  <c r="M84" i="51" s="1"/>
  <c r="J85" i="51"/>
  <c r="K85" i="51" s="1"/>
  <c r="L85" i="51" s="1"/>
  <c r="M85" i="51" s="1"/>
  <c r="J86" i="51"/>
  <c r="K86" i="51" s="1"/>
  <c r="L86" i="51" s="1"/>
  <c r="M86" i="51" s="1"/>
  <c r="J87" i="51"/>
  <c r="K87" i="51" s="1"/>
  <c r="L87" i="51" s="1"/>
  <c r="M87" i="51" s="1"/>
  <c r="J88" i="51"/>
  <c r="K88" i="51" s="1"/>
  <c r="L88" i="51" s="1"/>
  <c r="M88" i="51" s="1"/>
  <c r="J89" i="51"/>
  <c r="K89" i="51" s="1"/>
  <c r="L89" i="51" s="1"/>
  <c r="M89" i="51" s="1"/>
  <c r="J90" i="51"/>
  <c r="K90" i="51" s="1"/>
  <c r="L90" i="51" s="1"/>
  <c r="M90" i="51" s="1"/>
  <c r="J91" i="51"/>
  <c r="K91" i="51" s="1"/>
  <c r="L91" i="51" s="1"/>
  <c r="M91" i="51" s="1"/>
  <c r="J92" i="51"/>
  <c r="K92" i="51" s="1"/>
  <c r="L92" i="51" s="1"/>
  <c r="M92" i="51" s="1"/>
  <c r="J93" i="51"/>
  <c r="K93" i="51" s="1"/>
  <c r="L93" i="51" s="1"/>
  <c r="M93" i="51" s="1"/>
  <c r="J94" i="51"/>
  <c r="K94" i="51" s="1"/>
  <c r="L94" i="51" s="1"/>
  <c r="M94" i="51" s="1"/>
  <c r="J95" i="51"/>
  <c r="K95" i="51" s="1"/>
  <c r="L95" i="51" s="1"/>
  <c r="M95" i="51" s="1"/>
  <c r="J96" i="51"/>
  <c r="K96" i="51" s="1"/>
  <c r="L96" i="51" s="1"/>
  <c r="M96" i="51" s="1"/>
  <c r="J97" i="51"/>
  <c r="K97" i="51" s="1"/>
  <c r="L97" i="51" s="1"/>
  <c r="M97" i="51" s="1"/>
  <c r="J98" i="51"/>
  <c r="K98" i="51" s="1"/>
  <c r="L98" i="51" s="1"/>
  <c r="M98" i="51" s="1"/>
  <c r="J99" i="51"/>
  <c r="K99" i="51" s="1"/>
  <c r="L99" i="51" s="1"/>
  <c r="M99" i="51" s="1"/>
  <c r="J100" i="51"/>
  <c r="K100" i="51" s="1"/>
  <c r="L100" i="51" s="1"/>
  <c r="M100" i="51" s="1"/>
  <c r="J101" i="51"/>
  <c r="K101" i="51" s="1"/>
  <c r="L101" i="51" s="1"/>
  <c r="M101" i="51" s="1"/>
  <c r="J102" i="51"/>
  <c r="K102" i="51" s="1"/>
  <c r="L102" i="51" s="1"/>
  <c r="M102" i="51" s="1"/>
  <c r="J103" i="51"/>
  <c r="K103" i="51" s="1"/>
  <c r="L103" i="51" s="1"/>
  <c r="M103" i="51" s="1"/>
  <c r="J104" i="51"/>
  <c r="K104" i="51" s="1"/>
  <c r="L104" i="51" s="1"/>
  <c r="M104" i="51" s="1"/>
  <c r="J105" i="51"/>
  <c r="K105" i="51" s="1"/>
  <c r="L105" i="51" s="1"/>
  <c r="M105" i="51" s="1"/>
  <c r="J106" i="51"/>
  <c r="K106" i="51" s="1"/>
  <c r="L106" i="51" s="1"/>
  <c r="M106" i="51" s="1"/>
  <c r="J107" i="51"/>
  <c r="K107" i="51" s="1"/>
  <c r="L107" i="51" s="1"/>
  <c r="M107" i="51" s="1"/>
  <c r="J108" i="51"/>
  <c r="K108" i="51" s="1"/>
  <c r="L108" i="51" s="1"/>
  <c r="M108" i="51" s="1"/>
  <c r="J5" i="51"/>
  <c r="K5" i="51" s="1"/>
  <c r="L5" i="51" s="1"/>
  <c r="M5" i="51" s="1"/>
  <c r="J4" i="51"/>
  <c r="K4" i="51" s="1"/>
  <c r="L4" i="51" s="1"/>
  <c r="M4" i="51" s="1"/>
  <c r="R56" i="42"/>
  <c r="S56" i="42" s="1"/>
  <c r="T56" i="42" s="1"/>
  <c r="R57" i="42"/>
  <c r="S57" i="42" s="1"/>
  <c r="T57" i="42" s="1"/>
  <c r="R58" i="42"/>
  <c r="S58" i="42" s="1"/>
  <c r="T58" i="42" s="1"/>
  <c r="R62" i="42"/>
  <c r="S62" i="42" s="1"/>
  <c r="T62" i="42" s="1"/>
  <c r="R63" i="42"/>
  <c r="S63" i="42" s="1"/>
  <c r="T63" i="42" s="1"/>
  <c r="R64" i="42"/>
  <c r="S64" i="42" s="1"/>
  <c r="T64" i="42" s="1"/>
  <c r="R65" i="42"/>
  <c r="S65" i="42" s="1"/>
  <c r="T65" i="42" s="1"/>
  <c r="R66" i="42"/>
  <c r="S66" i="42" s="1"/>
  <c r="T66" i="42" s="1"/>
  <c r="R67" i="42"/>
  <c r="S67" i="42" s="1"/>
  <c r="T67" i="42" s="1"/>
  <c r="R68" i="42"/>
  <c r="S68" i="42" s="1"/>
  <c r="T68" i="42" s="1"/>
  <c r="R69" i="42"/>
  <c r="S69" i="42" s="1"/>
  <c r="T69" i="42" s="1"/>
  <c r="R70" i="42"/>
  <c r="S70" i="42" s="1"/>
  <c r="T70" i="42" s="1"/>
  <c r="R71" i="42"/>
  <c r="S71" i="42" s="1"/>
  <c r="T71" i="42" s="1"/>
  <c r="R72" i="42"/>
  <c r="S72" i="42" s="1"/>
  <c r="T72" i="42" s="1"/>
  <c r="R73" i="42"/>
  <c r="S73" i="42" s="1"/>
  <c r="T73" i="42" s="1"/>
  <c r="R74" i="42"/>
  <c r="S74" i="42" s="1"/>
  <c r="T74" i="42" s="1"/>
  <c r="R75" i="42"/>
  <c r="S75" i="42" s="1"/>
  <c r="T75" i="42" s="1"/>
  <c r="R76" i="42"/>
  <c r="S76" i="42" s="1"/>
  <c r="T76" i="42" s="1"/>
  <c r="R77" i="42"/>
  <c r="S77" i="42" s="1"/>
  <c r="T77" i="42" s="1"/>
  <c r="R78" i="42"/>
  <c r="S78" i="42" s="1"/>
  <c r="T78" i="42" s="1"/>
  <c r="R79" i="42"/>
  <c r="S79" i="42" s="1"/>
  <c r="T79" i="42" s="1"/>
  <c r="R80" i="42"/>
  <c r="S80" i="42" s="1"/>
  <c r="T80" i="42" s="1"/>
  <c r="R81" i="42"/>
  <c r="S81" i="42" s="1"/>
  <c r="T81" i="42" s="1"/>
  <c r="R82" i="42"/>
  <c r="S82" i="42" s="1"/>
  <c r="T82" i="42" s="1"/>
  <c r="R83" i="42"/>
  <c r="S83" i="42" s="1"/>
  <c r="T83" i="42" s="1"/>
  <c r="R84" i="42"/>
  <c r="S84" i="42" s="1"/>
  <c r="T84" i="42" s="1"/>
  <c r="R85" i="42"/>
  <c r="S85" i="42" s="1"/>
  <c r="T85" i="42" s="1"/>
  <c r="R86" i="42"/>
  <c r="S86" i="42" s="1"/>
  <c r="T86" i="42" s="1"/>
  <c r="R87" i="42"/>
  <c r="S87" i="42" s="1"/>
  <c r="T87" i="42" s="1"/>
  <c r="R88" i="42"/>
  <c r="S88" i="42" s="1"/>
  <c r="T88" i="42" s="1"/>
  <c r="R89" i="42"/>
  <c r="S89" i="42" s="1"/>
  <c r="T89" i="42" s="1"/>
  <c r="R90" i="42"/>
  <c r="S90" i="42" s="1"/>
  <c r="T90" i="42" s="1"/>
  <c r="R91" i="42"/>
  <c r="S91" i="42" s="1"/>
  <c r="T91" i="42" s="1"/>
  <c r="R92" i="42"/>
  <c r="S92" i="42" s="1"/>
  <c r="T92" i="42" s="1"/>
  <c r="R93" i="42"/>
  <c r="S93" i="42" s="1"/>
  <c r="T93" i="42" s="1"/>
  <c r="R94" i="42"/>
  <c r="S94" i="42" s="1"/>
  <c r="T94" i="42" s="1"/>
  <c r="R95" i="42"/>
  <c r="S95" i="42" s="1"/>
  <c r="T95" i="42" s="1"/>
  <c r="R96" i="42"/>
  <c r="S96" i="42" s="1"/>
  <c r="T96" i="42" s="1"/>
  <c r="R97" i="42"/>
  <c r="S97" i="42" s="1"/>
  <c r="T97" i="42" s="1"/>
  <c r="R98" i="42"/>
  <c r="S98" i="42" s="1"/>
  <c r="T98" i="42" s="1"/>
  <c r="R99" i="42"/>
  <c r="S99" i="42" s="1"/>
  <c r="T99" i="42" s="1"/>
  <c r="R100" i="42"/>
  <c r="S100" i="42" s="1"/>
  <c r="T100" i="42" s="1"/>
  <c r="R101" i="42"/>
  <c r="S101" i="42" s="1"/>
  <c r="T101" i="42" s="1"/>
  <c r="R102" i="42"/>
  <c r="S102" i="42" s="1"/>
  <c r="T102" i="42" s="1"/>
  <c r="R103" i="42"/>
  <c r="S103" i="42" s="1"/>
  <c r="T103" i="42" s="1"/>
  <c r="R104" i="42"/>
  <c r="S104" i="42" s="1"/>
  <c r="T104" i="42" s="1"/>
  <c r="R105" i="42"/>
  <c r="S105" i="42" s="1"/>
  <c r="T105" i="42" s="1"/>
  <c r="R106" i="42"/>
  <c r="S106" i="42" s="1"/>
  <c r="T106" i="42" s="1"/>
  <c r="R107" i="42"/>
  <c r="S107" i="42" s="1"/>
  <c r="T107" i="42" s="1"/>
  <c r="R108" i="42"/>
  <c r="S108" i="42" s="1"/>
  <c r="T108" i="42" s="1"/>
  <c r="R109" i="42"/>
  <c r="S109" i="42" s="1"/>
  <c r="T109" i="42" s="1"/>
  <c r="R110" i="42"/>
  <c r="S110" i="42" s="1"/>
  <c r="T110" i="42" s="1"/>
  <c r="R111" i="42"/>
  <c r="S111" i="42" s="1"/>
  <c r="T111" i="42" s="1"/>
  <c r="R112" i="42"/>
  <c r="S112" i="42" s="1"/>
  <c r="T112" i="42" s="1"/>
  <c r="R113" i="42"/>
  <c r="S113" i="42" s="1"/>
  <c r="T113" i="42" s="1"/>
  <c r="R114" i="42"/>
  <c r="S114" i="42" s="1"/>
  <c r="T114" i="42" s="1"/>
  <c r="R115" i="42"/>
  <c r="S115" i="42" s="1"/>
  <c r="T115" i="42" s="1"/>
  <c r="R116" i="42"/>
  <c r="S116" i="42" s="1"/>
  <c r="T116" i="42" s="1"/>
  <c r="R117" i="42"/>
  <c r="S117" i="42" s="1"/>
  <c r="T117" i="42" s="1"/>
  <c r="R118" i="42"/>
  <c r="S118" i="42" s="1"/>
  <c r="T118" i="42" s="1"/>
  <c r="R119" i="42"/>
  <c r="S119" i="42" s="1"/>
  <c r="T119" i="42" s="1"/>
  <c r="R120" i="42"/>
  <c r="S120" i="42" s="1"/>
  <c r="T120" i="42" s="1"/>
  <c r="R121" i="42"/>
  <c r="S121" i="42" s="1"/>
  <c r="T121" i="42" s="1"/>
  <c r="R122" i="42"/>
  <c r="S122" i="42" s="1"/>
  <c r="T122" i="42" s="1"/>
  <c r="R123" i="42"/>
  <c r="S123" i="42" s="1"/>
  <c r="T123" i="42" s="1"/>
  <c r="R124" i="42"/>
  <c r="S124" i="42" s="1"/>
  <c r="T124" i="42" s="1"/>
  <c r="R125" i="42"/>
  <c r="S125" i="42" s="1"/>
  <c r="T125" i="42" s="1"/>
  <c r="R126" i="42"/>
  <c r="S126" i="42" s="1"/>
  <c r="T126" i="42" s="1"/>
  <c r="R127" i="42"/>
  <c r="S127" i="42" s="1"/>
  <c r="T127" i="42" s="1"/>
  <c r="R128" i="42"/>
  <c r="S128" i="42" s="1"/>
  <c r="T128" i="42" s="1"/>
  <c r="R129" i="42"/>
  <c r="S129" i="42" s="1"/>
  <c r="T129" i="42" s="1"/>
  <c r="R130" i="42"/>
  <c r="S130" i="42" s="1"/>
  <c r="T130" i="42" s="1"/>
  <c r="R131" i="42"/>
  <c r="S131" i="42" s="1"/>
  <c r="T131" i="42" s="1"/>
  <c r="R132" i="42"/>
  <c r="S132" i="42" s="1"/>
  <c r="T132" i="42" s="1"/>
  <c r="R133" i="42"/>
  <c r="S133" i="42" s="1"/>
  <c r="T133" i="42" s="1"/>
  <c r="R134" i="42"/>
  <c r="S134" i="42" s="1"/>
  <c r="T134" i="42" s="1"/>
  <c r="R135" i="42"/>
  <c r="S135" i="42" s="1"/>
  <c r="T135" i="42" s="1"/>
  <c r="R136" i="42"/>
  <c r="S136" i="42" s="1"/>
  <c r="T136" i="42" s="1"/>
  <c r="R137" i="42"/>
  <c r="S137" i="42" s="1"/>
  <c r="T137" i="42" s="1"/>
  <c r="R138" i="42"/>
  <c r="S138" i="42" s="1"/>
  <c r="T138" i="42" s="1"/>
  <c r="R139" i="42"/>
  <c r="S139" i="42" s="1"/>
  <c r="T139" i="42" s="1"/>
  <c r="R140" i="42"/>
  <c r="S140" i="42" s="1"/>
  <c r="T140" i="42" s="1"/>
  <c r="R141" i="42"/>
  <c r="S141" i="42" s="1"/>
  <c r="T141" i="42" s="1"/>
  <c r="R142" i="42"/>
  <c r="S142" i="42" s="1"/>
  <c r="T142" i="42" s="1"/>
  <c r="R143" i="42"/>
  <c r="S143" i="42" s="1"/>
  <c r="T143" i="42" s="1"/>
  <c r="R144" i="42"/>
  <c r="S144" i="42" s="1"/>
  <c r="T144" i="42" s="1"/>
  <c r="R145" i="42"/>
  <c r="S145" i="42" s="1"/>
  <c r="T145" i="42" s="1"/>
  <c r="R146" i="42"/>
  <c r="S146" i="42" s="1"/>
  <c r="T146" i="42" s="1"/>
  <c r="R147" i="42"/>
  <c r="S147" i="42" s="1"/>
  <c r="T147" i="42" s="1"/>
  <c r="R148" i="42"/>
  <c r="S148" i="42" s="1"/>
  <c r="T148" i="42" s="1"/>
  <c r="R149" i="42"/>
  <c r="S149" i="42" s="1"/>
  <c r="T149" i="42" s="1"/>
  <c r="R150" i="42"/>
  <c r="S150" i="42" s="1"/>
  <c r="T150" i="42" s="1"/>
  <c r="R151" i="42"/>
  <c r="S151" i="42" s="1"/>
  <c r="T151" i="42" s="1"/>
  <c r="R152" i="42"/>
  <c r="S152" i="42" s="1"/>
  <c r="T152" i="42" s="1"/>
  <c r="R153" i="42"/>
  <c r="S153" i="42" s="1"/>
  <c r="T153" i="42" s="1"/>
  <c r="R154" i="42"/>
  <c r="S154" i="42" s="1"/>
  <c r="T154" i="42" s="1"/>
  <c r="R155" i="42"/>
  <c r="S155" i="42" s="1"/>
  <c r="T155" i="42" s="1"/>
  <c r="R156" i="42"/>
  <c r="S156" i="42" s="1"/>
  <c r="T156" i="42" s="1"/>
  <c r="R157" i="42"/>
  <c r="S157" i="42" s="1"/>
  <c r="T157" i="42" s="1"/>
  <c r="R158" i="42"/>
  <c r="S158" i="42" s="1"/>
  <c r="T158" i="42" s="1"/>
  <c r="R159" i="42"/>
  <c r="S159" i="42" s="1"/>
  <c r="T159" i="42" s="1"/>
  <c r="R160" i="42"/>
  <c r="S160" i="42" s="1"/>
  <c r="T160" i="42" s="1"/>
  <c r="R161" i="42"/>
  <c r="S161" i="42" s="1"/>
  <c r="T161" i="42" s="1"/>
  <c r="R162" i="42"/>
  <c r="S162" i="42" s="1"/>
  <c r="T162" i="42" s="1"/>
  <c r="R163" i="42"/>
  <c r="S163" i="42" s="1"/>
  <c r="T163" i="42" s="1"/>
  <c r="R164" i="42"/>
  <c r="S164" i="42" s="1"/>
  <c r="T164" i="42" s="1"/>
  <c r="R165" i="42"/>
  <c r="S165" i="42" s="1"/>
  <c r="T165" i="42" s="1"/>
  <c r="R166" i="42"/>
  <c r="S166" i="42" s="1"/>
  <c r="T166" i="42" s="1"/>
  <c r="R167" i="42"/>
  <c r="S167" i="42" s="1"/>
  <c r="T167" i="42" s="1"/>
  <c r="R168" i="42"/>
  <c r="S168" i="42" s="1"/>
  <c r="T168" i="42" s="1"/>
  <c r="R169" i="42"/>
  <c r="S169" i="42" s="1"/>
  <c r="T169" i="42" s="1"/>
  <c r="R170" i="42"/>
  <c r="S170" i="42" s="1"/>
  <c r="T170" i="42" s="1"/>
  <c r="R171" i="42"/>
  <c r="S171" i="42" s="1"/>
  <c r="T171" i="42" s="1"/>
  <c r="R177" i="42"/>
  <c r="S177" i="42" s="1"/>
  <c r="T177" i="42" s="1"/>
  <c r="R178" i="42"/>
  <c r="S178" i="42" s="1"/>
  <c r="T178" i="42" s="1"/>
  <c r="R179" i="42"/>
  <c r="S179" i="42" s="1"/>
  <c r="T179" i="42" s="1"/>
  <c r="R180" i="42"/>
  <c r="S180" i="42" s="1"/>
  <c r="T180" i="42" s="1"/>
  <c r="R181" i="42"/>
  <c r="S181" i="42" s="1"/>
  <c r="T181" i="42" s="1"/>
  <c r="R182" i="42"/>
  <c r="S182" i="42" s="1"/>
  <c r="T182" i="42" s="1"/>
  <c r="R183" i="42"/>
  <c r="S183" i="42" s="1"/>
  <c r="T183" i="42" s="1"/>
  <c r="R184" i="42"/>
  <c r="S184" i="42" s="1"/>
  <c r="T184" i="42" s="1"/>
  <c r="R185" i="42"/>
  <c r="S185" i="42" s="1"/>
  <c r="T185" i="42" s="1"/>
  <c r="R186" i="42"/>
  <c r="S186" i="42" s="1"/>
  <c r="T186" i="42" s="1"/>
  <c r="R187" i="42"/>
  <c r="S187" i="42" s="1"/>
  <c r="T187" i="42" s="1"/>
  <c r="R188" i="42"/>
  <c r="S188" i="42" s="1"/>
  <c r="T188" i="42" s="1"/>
  <c r="R189" i="42"/>
  <c r="S189" i="42" s="1"/>
  <c r="T189" i="42" s="1"/>
  <c r="R190" i="42"/>
  <c r="S190" i="42" s="1"/>
  <c r="T190" i="42" s="1"/>
  <c r="R191" i="42"/>
  <c r="S191" i="42" s="1"/>
  <c r="T191" i="42" s="1"/>
  <c r="R192" i="42"/>
  <c r="S192" i="42" s="1"/>
  <c r="T192" i="42" s="1"/>
  <c r="R193" i="42"/>
  <c r="S193" i="42" s="1"/>
  <c r="T193" i="42" s="1"/>
  <c r="R194" i="42"/>
  <c r="S194" i="42" s="1"/>
  <c r="T194" i="42" s="1"/>
  <c r="R195" i="42"/>
  <c r="S195" i="42" s="1"/>
  <c r="T195" i="42" s="1"/>
  <c r="R196" i="42"/>
  <c r="S196" i="42" s="1"/>
  <c r="T196" i="42" s="1"/>
  <c r="R197" i="42"/>
  <c r="S197" i="42" s="1"/>
  <c r="T197" i="42" s="1"/>
  <c r="R198" i="42"/>
  <c r="S198" i="42" s="1"/>
  <c r="T198" i="42" s="1"/>
  <c r="R199" i="42"/>
  <c r="S199" i="42" s="1"/>
  <c r="T199" i="42" s="1"/>
  <c r="R200" i="42"/>
  <c r="S200" i="42" s="1"/>
  <c r="T200" i="42" s="1"/>
  <c r="R201" i="42"/>
  <c r="S201" i="42" s="1"/>
  <c r="T201" i="42" s="1"/>
  <c r="R202" i="42"/>
  <c r="S202" i="42" s="1"/>
  <c r="T202" i="42" s="1"/>
  <c r="R203" i="42"/>
  <c r="S203" i="42" s="1"/>
  <c r="T203" i="42" s="1"/>
  <c r="R204" i="42"/>
  <c r="S204" i="42" s="1"/>
  <c r="T204" i="42" s="1"/>
  <c r="R205" i="42"/>
  <c r="S205" i="42" s="1"/>
  <c r="T205" i="42" s="1"/>
  <c r="R206" i="42"/>
  <c r="S206" i="42" s="1"/>
  <c r="T206" i="42" s="1"/>
  <c r="R207" i="42"/>
  <c r="S207" i="42" s="1"/>
  <c r="T207" i="42" s="1"/>
  <c r="R208" i="42"/>
  <c r="S208" i="42" s="1"/>
  <c r="T208" i="42" s="1"/>
  <c r="R209" i="42"/>
  <c r="S209" i="42" s="1"/>
  <c r="T209" i="42" s="1"/>
  <c r="R210" i="42"/>
  <c r="S210" i="42" s="1"/>
  <c r="T210" i="42" s="1"/>
  <c r="R211" i="42"/>
  <c r="S211" i="42" s="1"/>
  <c r="T211" i="42" s="1"/>
  <c r="R212" i="42"/>
  <c r="S212" i="42" s="1"/>
  <c r="T212" i="42" s="1"/>
  <c r="R213" i="42"/>
  <c r="S213" i="42" s="1"/>
  <c r="T213" i="42" s="1"/>
  <c r="R214" i="42"/>
  <c r="S214" i="42" s="1"/>
  <c r="T214" i="42" s="1"/>
  <c r="R215" i="42"/>
  <c r="S215" i="42" s="1"/>
  <c r="T215" i="42" s="1"/>
  <c r="R216" i="42"/>
  <c r="S216" i="42" s="1"/>
  <c r="T216" i="42" s="1"/>
  <c r="R217" i="42"/>
  <c r="S217" i="42" s="1"/>
  <c r="T217" i="42" s="1"/>
  <c r="R218" i="42"/>
  <c r="S218" i="42" s="1"/>
  <c r="T218" i="42" s="1"/>
  <c r="R219" i="42"/>
  <c r="S219" i="42" s="1"/>
  <c r="T219" i="42" s="1"/>
  <c r="R220" i="42"/>
  <c r="S220" i="42" s="1"/>
  <c r="T220" i="42" s="1"/>
  <c r="R221" i="42"/>
  <c r="S221" i="42" s="1"/>
  <c r="T221" i="42" s="1"/>
  <c r="R222" i="42"/>
  <c r="S222" i="42" s="1"/>
  <c r="T222" i="42" s="1"/>
  <c r="R223" i="42"/>
  <c r="S223" i="42" s="1"/>
  <c r="T223" i="42" s="1"/>
  <c r="R224" i="42"/>
  <c r="S224" i="42" s="1"/>
  <c r="T224" i="42" s="1"/>
  <c r="R225" i="42"/>
  <c r="S225" i="42" s="1"/>
  <c r="T225" i="42" s="1"/>
  <c r="R226" i="42"/>
  <c r="S226" i="42" s="1"/>
  <c r="T226" i="42" s="1"/>
  <c r="R227" i="42"/>
  <c r="S227" i="42" s="1"/>
  <c r="T227" i="42" s="1"/>
  <c r="R228" i="42"/>
  <c r="S228" i="42" s="1"/>
  <c r="T228" i="42" s="1"/>
  <c r="R229" i="42"/>
  <c r="S229" i="42" s="1"/>
  <c r="T229" i="42" s="1"/>
  <c r="R230" i="42"/>
  <c r="S230" i="42" s="1"/>
  <c r="T230" i="42" s="1"/>
  <c r="R231" i="42"/>
  <c r="S231" i="42" s="1"/>
  <c r="T231" i="42" s="1"/>
  <c r="R232" i="42"/>
  <c r="S232" i="42" s="1"/>
  <c r="T232" i="42" s="1"/>
  <c r="R233" i="42"/>
  <c r="S233" i="42" s="1"/>
  <c r="T233" i="42" s="1"/>
  <c r="R234" i="42"/>
  <c r="S234" i="42" s="1"/>
  <c r="T234" i="42" s="1"/>
  <c r="R235" i="42"/>
  <c r="S235" i="42" s="1"/>
  <c r="T235" i="42" s="1"/>
  <c r="R236" i="42"/>
  <c r="S236" i="42" s="1"/>
  <c r="T236" i="42" s="1"/>
  <c r="R237" i="42"/>
  <c r="S237" i="42" s="1"/>
  <c r="T237" i="42" s="1"/>
  <c r="R238" i="42"/>
  <c r="S238" i="42" s="1"/>
  <c r="T238" i="42" s="1"/>
  <c r="R239" i="42"/>
  <c r="S239" i="42" s="1"/>
  <c r="T239" i="42" s="1"/>
  <c r="R240" i="42"/>
  <c r="S240" i="42" s="1"/>
  <c r="T240" i="42" s="1"/>
  <c r="R241" i="42"/>
  <c r="S241" i="42" s="1"/>
  <c r="T241" i="42" s="1"/>
  <c r="R242" i="42"/>
  <c r="S242" i="42" s="1"/>
  <c r="T242" i="42" s="1"/>
  <c r="R243" i="42"/>
  <c r="S243" i="42" s="1"/>
  <c r="T243" i="42" s="1"/>
  <c r="R244" i="42"/>
  <c r="S244" i="42" s="1"/>
  <c r="T244" i="42" s="1"/>
  <c r="R245" i="42"/>
  <c r="S245" i="42" s="1"/>
  <c r="T245" i="42" s="1"/>
  <c r="R246" i="42"/>
  <c r="S246" i="42" s="1"/>
  <c r="T246" i="42" s="1"/>
  <c r="R247" i="42"/>
  <c r="S247" i="42" s="1"/>
  <c r="T247" i="42" s="1"/>
  <c r="R248" i="42"/>
  <c r="S248" i="42" s="1"/>
  <c r="T248" i="42" s="1"/>
  <c r="R249" i="42"/>
  <c r="S249" i="42" s="1"/>
  <c r="T249" i="42" s="1"/>
  <c r="R250" i="42"/>
  <c r="S250" i="42" s="1"/>
  <c r="T250" i="42" s="1"/>
  <c r="R251" i="42"/>
  <c r="S251" i="42" s="1"/>
  <c r="T251" i="42" s="1"/>
  <c r="R252" i="42"/>
  <c r="S252" i="42" s="1"/>
  <c r="T252" i="42" s="1"/>
  <c r="R253" i="42"/>
  <c r="S253" i="42" s="1"/>
  <c r="T253" i="42" s="1"/>
  <c r="R254" i="42"/>
  <c r="S254" i="42" s="1"/>
  <c r="T254" i="42" s="1"/>
  <c r="R255" i="42"/>
  <c r="S255" i="42" s="1"/>
  <c r="T255" i="42" s="1"/>
  <c r="R256" i="42"/>
  <c r="S256" i="42" s="1"/>
  <c r="T256" i="42" s="1"/>
  <c r="R257" i="42"/>
  <c r="S257" i="42" s="1"/>
  <c r="T257" i="42" s="1"/>
  <c r="R258" i="42"/>
  <c r="S258" i="42" s="1"/>
  <c r="T258" i="42" s="1"/>
  <c r="R259" i="42"/>
  <c r="S259" i="42" s="1"/>
  <c r="T259" i="42" s="1"/>
  <c r="R260" i="42"/>
  <c r="S260" i="42" s="1"/>
  <c r="T260" i="42" s="1"/>
  <c r="R261" i="42"/>
  <c r="S261" i="42" s="1"/>
  <c r="T261" i="42" s="1"/>
  <c r="R262" i="42"/>
  <c r="S262" i="42" s="1"/>
  <c r="T262" i="42" s="1"/>
  <c r="R263" i="42"/>
  <c r="S263" i="42" s="1"/>
  <c r="T263" i="42" s="1"/>
  <c r="R264" i="42"/>
  <c r="S264" i="42" s="1"/>
  <c r="T264" i="42" s="1"/>
  <c r="R265" i="42"/>
  <c r="S265" i="42" s="1"/>
  <c r="T265" i="42" s="1"/>
  <c r="R266" i="42"/>
  <c r="S266" i="42" s="1"/>
  <c r="T266" i="42" s="1"/>
  <c r="R267" i="42"/>
  <c r="S267" i="42" s="1"/>
  <c r="T267" i="42" s="1"/>
  <c r="R268" i="42"/>
  <c r="S268" i="42" s="1"/>
  <c r="T268" i="42" s="1"/>
  <c r="R269" i="42"/>
  <c r="S269" i="42" s="1"/>
  <c r="T269" i="42" s="1"/>
  <c r="R270" i="42"/>
  <c r="S270" i="42" s="1"/>
  <c r="T270" i="42" s="1"/>
  <c r="R271" i="42"/>
  <c r="S271" i="42" s="1"/>
  <c r="T271" i="42" s="1"/>
  <c r="R272" i="42"/>
  <c r="S272" i="42" s="1"/>
  <c r="T272" i="42" s="1"/>
  <c r="R273" i="42"/>
  <c r="S273" i="42" s="1"/>
  <c r="T273" i="42" s="1"/>
  <c r="R274" i="42"/>
  <c r="S274" i="42" s="1"/>
  <c r="T274" i="42" s="1"/>
  <c r="R276" i="42"/>
  <c r="S276" i="42" s="1"/>
  <c r="T276" i="42" s="1"/>
  <c r="R279" i="42"/>
  <c r="S279" i="42" s="1"/>
  <c r="T279" i="42" s="1"/>
  <c r="R280" i="42"/>
  <c r="S280" i="42" s="1"/>
  <c r="T280" i="42" s="1"/>
  <c r="R281" i="42"/>
  <c r="S281" i="42" s="1"/>
  <c r="T281" i="42" s="1"/>
  <c r="R282" i="42"/>
  <c r="S282" i="42" s="1"/>
  <c r="T282" i="42" s="1"/>
  <c r="R283" i="42"/>
  <c r="S283" i="42" s="1"/>
  <c r="T283" i="42" s="1"/>
  <c r="R284" i="42"/>
  <c r="S284" i="42" s="1"/>
  <c r="T284" i="42" s="1"/>
  <c r="R285" i="42"/>
  <c r="S285" i="42" s="1"/>
  <c r="T285" i="42" s="1"/>
  <c r="R286" i="42"/>
  <c r="S286" i="42" s="1"/>
  <c r="T286" i="42" s="1"/>
  <c r="R287" i="42"/>
  <c r="S287" i="42" s="1"/>
  <c r="T287" i="42" s="1"/>
  <c r="R288" i="42"/>
  <c r="S288" i="42" s="1"/>
  <c r="T288" i="42" s="1"/>
  <c r="R289" i="42"/>
  <c r="S289" i="42" s="1"/>
  <c r="T289" i="42" s="1"/>
  <c r="R290" i="42"/>
  <c r="S290" i="42" s="1"/>
  <c r="T290" i="42" s="1"/>
  <c r="R291" i="42"/>
  <c r="S291" i="42" s="1"/>
  <c r="T291" i="42" s="1"/>
  <c r="R292" i="42"/>
  <c r="S292" i="42" s="1"/>
  <c r="T292" i="42" s="1"/>
  <c r="R293" i="42"/>
  <c r="S293" i="42" s="1"/>
  <c r="T293" i="42" s="1"/>
  <c r="R294" i="42"/>
  <c r="S294" i="42" s="1"/>
  <c r="T294" i="42" s="1"/>
  <c r="R295" i="42"/>
  <c r="S295" i="42" s="1"/>
  <c r="T295" i="42" s="1"/>
  <c r="R296" i="42"/>
  <c r="S296" i="42" s="1"/>
  <c r="T296" i="42" s="1"/>
  <c r="R297" i="42"/>
  <c r="S297" i="42" s="1"/>
  <c r="T297" i="42" s="1"/>
  <c r="R298" i="42"/>
  <c r="S298" i="42" s="1"/>
  <c r="T298" i="42" s="1"/>
  <c r="R299" i="42"/>
  <c r="S299" i="42" s="1"/>
  <c r="T299" i="42" s="1"/>
  <c r="R300" i="42"/>
  <c r="S300" i="42" s="1"/>
  <c r="T300" i="42" s="1"/>
  <c r="R301" i="42"/>
  <c r="S301" i="42" s="1"/>
  <c r="T301" i="42" s="1"/>
  <c r="R302" i="42"/>
  <c r="S302" i="42" s="1"/>
  <c r="T302" i="42" s="1"/>
  <c r="R303" i="42"/>
  <c r="S303" i="42" s="1"/>
  <c r="T303" i="42" s="1"/>
  <c r="R304" i="42"/>
  <c r="S304" i="42" s="1"/>
  <c r="T304" i="42" s="1"/>
  <c r="R305" i="42"/>
  <c r="S305" i="42" s="1"/>
  <c r="T305" i="42" s="1"/>
  <c r="R306" i="42"/>
  <c r="S306" i="42" s="1"/>
  <c r="T306" i="42" s="1"/>
  <c r="R307" i="42"/>
  <c r="S307" i="42" s="1"/>
  <c r="T307" i="42" s="1"/>
  <c r="R308" i="42"/>
  <c r="S308" i="42" s="1"/>
  <c r="T308" i="42" s="1"/>
  <c r="R309" i="42"/>
  <c r="S309" i="42" s="1"/>
  <c r="T309" i="42" s="1"/>
  <c r="R310" i="42"/>
  <c r="S310" i="42" s="1"/>
  <c r="T310" i="42" s="1"/>
  <c r="R311" i="42"/>
  <c r="S311" i="42" s="1"/>
  <c r="T311" i="42" s="1"/>
  <c r="R312" i="42"/>
  <c r="S312" i="42" s="1"/>
  <c r="T312" i="42" s="1"/>
  <c r="R313" i="42"/>
  <c r="S313" i="42" s="1"/>
  <c r="T313" i="42" s="1"/>
  <c r="R314" i="42"/>
  <c r="S314" i="42" s="1"/>
  <c r="T314" i="42" s="1"/>
  <c r="R315" i="42"/>
  <c r="S315" i="42" s="1"/>
  <c r="T315" i="42" s="1"/>
  <c r="R316" i="42"/>
  <c r="S316" i="42" s="1"/>
  <c r="T316" i="42" s="1"/>
  <c r="R317" i="42"/>
  <c r="S317" i="42" s="1"/>
  <c r="T317" i="42" s="1"/>
  <c r="R318" i="42"/>
  <c r="S318" i="42" s="1"/>
  <c r="T318" i="42" s="1"/>
  <c r="R319" i="42"/>
  <c r="S319" i="42" s="1"/>
  <c r="T319" i="42" s="1"/>
  <c r="R320" i="42"/>
  <c r="S320" i="42" s="1"/>
  <c r="T320" i="42" s="1"/>
  <c r="R321" i="42"/>
  <c r="S321" i="42" s="1"/>
  <c r="T321" i="42" s="1"/>
  <c r="R322" i="42"/>
  <c r="S322" i="42" s="1"/>
  <c r="T322" i="42" s="1"/>
  <c r="R323" i="42"/>
  <c r="S323" i="42" s="1"/>
  <c r="T323" i="42" s="1"/>
  <c r="R324" i="42"/>
  <c r="S324" i="42" s="1"/>
  <c r="T324" i="42" s="1"/>
  <c r="R325" i="42"/>
  <c r="S325" i="42" s="1"/>
  <c r="T325" i="42" s="1"/>
  <c r="R326" i="42"/>
  <c r="S326" i="42" s="1"/>
  <c r="T326" i="42" s="1"/>
  <c r="R327" i="42"/>
  <c r="S327" i="42" s="1"/>
  <c r="T327" i="42" s="1"/>
  <c r="R328" i="42"/>
  <c r="S328" i="42" s="1"/>
  <c r="T328" i="42" s="1"/>
  <c r="R329" i="42"/>
  <c r="S329" i="42" s="1"/>
  <c r="T329" i="42" s="1"/>
  <c r="R330" i="42"/>
  <c r="S330" i="42" s="1"/>
  <c r="T330" i="42" s="1"/>
  <c r="R331" i="42"/>
  <c r="S331" i="42" s="1"/>
  <c r="T331" i="42" s="1"/>
  <c r="R332" i="42"/>
  <c r="S332" i="42" s="1"/>
  <c r="T332" i="42" s="1"/>
  <c r="R333" i="42"/>
  <c r="S333" i="42" s="1"/>
  <c r="T333" i="42" s="1"/>
  <c r="R334" i="42"/>
  <c r="S334" i="42" s="1"/>
  <c r="T334" i="42" s="1"/>
  <c r="R335" i="42"/>
  <c r="S335" i="42" s="1"/>
  <c r="T335" i="42" s="1"/>
  <c r="R336" i="42"/>
  <c r="S336" i="42" s="1"/>
  <c r="T336" i="42" s="1"/>
  <c r="R337" i="42"/>
  <c r="S337" i="42" s="1"/>
  <c r="T337" i="42" s="1"/>
  <c r="R338" i="42"/>
  <c r="S338" i="42" s="1"/>
  <c r="T338" i="42" s="1"/>
  <c r="R339" i="42"/>
  <c r="S339" i="42" s="1"/>
  <c r="T339" i="42" s="1"/>
  <c r="R340" i="42"/>
  <c r="S340" i="42" s="1"/>
  <c r="T340" i="42" s="1"/>
  <c r="R341" i="42"/>
  <c r="S341" i="42" s="1"/>
  <c r="T341" i="42" s="1"/>
  <c r="R342" i="42"/>
  <c r="S342" i="42" s="1"/>
  <c r="T342" i="42" s="1"/>
  <c r="R343" i="42"/>
  <c r="S343" i="42" s="1"/>
  <c r="T343" i="42" s="1"/>
  <c r="R344" i="42"/>
  <c r="S344" i="42" s="1"/>
  <c r="T344" i="42" s="1"/>
  <c r="R345" i="42"/>
  <c r="S345" i="42" s="1"/>
  <c r="T345" i="42" s="1"/>
  <c r="R346" i="42"/>
  <c r="S346" i="42" s="1"/>
  <c r="T346" i="42" s="1"/>
  <c r="R347" i="42"/>
  <c r="S347" i="42" s="1"/>
  <c r="T347" i="42" s="1"/>
  <c r="R348" i="42"/>
  <c r="S348" i="42" s="1"/>
  <c r="T348" i="42" s="1"/>
  <c r="R349" i="42"/>
  <c r="S349" i="42" s="1"/>
  <c r="T349" i="42" s="1"/>
  <c r="R350" i="42"/>
  <c r="S350" i="42" s="1"/>
  <c r="T350" i="42" s="1"/>
  <c r="R351" i="42"/>
  <c r="S351" i="42" s="1"/>
  <c r="T351" i="42" s="1"/>
  <c r="R352" i="42"/>
  <c r="S352" i="42" s="1"/>
  <c r="T352" i="42" s="1"/>
  <c r="R353" i="42"/>
  <c r="S353" i="42" s="1"/>
  <c r="T353" i="42" s="1"/>
  <c r="R354" i="42"/>
  <c r="S354" i="42" s="1"/>
  <c r="T354" i="42" s="1"/>
  <c r="R355" i="42"/>
  <c r="S355" i="42" s="1"/>
  <c r="T355" i="42" s="1"/>
  <c r="R356" i="42"/>
  <c r="S356" i="42" s="1"/>
  <c r="T356" i="42" s="1"/>
  <c r="R357" i="42"/>
  <c r="S357" i="42" s="1"/>
  <c r="T357" i="42" s="1"/>
  <c r="R358" i="42"/>
  <c r="S358" i="42" s="1"/>
  <c r="T358" i="42" s="1"/>
  <c r="R359" i="42"/>
  <c r="S359" i="42" s="1"/>
  <c r="T359" i="42" s="1"/>
  <c r="R360" i="42"/>
  <c r="S360" i="42" s="1"/>
  <c r="T360" i="42" s="1"/>
  <c r="R361" i="42"/>
  <c r="S361" i="42" s="1"/>
  <c r="T361" i="42" s="1"/>
  <c r="R362" i="42"/>
  <c r="S362" i="42" s="1"/>
  <c r="T362" i="42" s="1"/>
  <c r="R363" i="42"/>
  <c r="S363" i="42" s="1"/>
  <c r="T363" i="42" s="1"/>
  <c r="R364" i="42"/>
  <c r="S364" i="42" s="1"/>
  <c r="T364" i="42" s="1"/>
  <c r="R365" i="42"/>
  <c r="S365" i="42" s="1"/>
  <c r="T365" i="42" s="1"/>
  <c r="R366" i="42"/>
  <c r="S366" i="42" s="1"/>
  <c r="T366" i="42" s="1"/>
  <c r="R367" i="42"/>
  <c r="S367" i="42" s="1"/>
  <c r="T367" i="42" s="1"/>
  <c r="R368" i="42"/>
  <c r="S368" i="42" s="1"/>
  <c r="T368" i="42" s="1"/>
  <c r="R369" i="42"/>
  <c r="S369" i="42" s="1"/>
  <c r="T369" i="42" s="1"/>
  <c r="R370" i="42"/>
  <c r="S370" i="42" s="1"/>
  <c r="T370" i="42" s="1"/>
  <c r="R371" i="42"/>
  <c r="S371" i="42" s="1"/>
  <c r="T371" i="42" s="1"/>
  <c r="R372" i="42"/>
  <c r="S372" i="42" s="1"/>
  <c r="T372" i="42" s="1"/>
  <c r="R373" i="42"/>
  <c r="S373" i="42" s="1"/>
  <c r="T373" i="42" s="1"/>
  <c r="R374" i="42"/>
  <c r="S374" i="42" s="1"/>
  <c r="T374" i="42" s="1"/>
  <c r="R375" i="42"/>
  <c r="S375" i="42" s="1"/>
  <c r="T375" i="42" s="1"/>
  <c r="R376" i="42"/>
  <c r="S376" i="42" s="1"/>
  <c r="T376" i="42" s="1"/>
  <c r="R377" i="42"/>
  <c r="S377" i="42" s="1"/>
  <c r="T377" i="42" s="1"/>
  <c r="R378" i="42"/>
  <c r="S378" i="42" s="1"/>
  <c r="T378" i="42" s="1"/>
  <c r="R379" i="42"/>
  <c r="S379" i="42" s="1"/>
  <c r="T379" i="42" s="1"/>
  <c r="R380" i="42"/>
  <c r="S380" i="42" s="1"/>
  <c r="T380" i="42" s="1"/>
  <c r="R381" i="42"/>
  <c r="S381" i="42" s="1"/>
  <c r="T381" i="42" s="1"/>
  <c r="R382" i="42"/>
  <c r="S382" i="42" s="1"/>
  <c r="T382" i="42" s="1"/>
  <c r="R383" i="42"/>
  <c r="S383" i="42" s="1"/>
  <c r="T383" i="42" s="1"/>
  <c r="R384" i="42"/>
  <c r="S384" i="42" s="1"/>
  <c r="T384" i="42" s="1"/>
  <c r="R385" i="42"/>
  <c r="S385" i="42" s="1"/>
  <c r="T385" i="42" s="1"/>
  <c r="R386" i="42"/>
  <c r="S386" i="42" s="1"/>
  <c r="T386" i="42" s="1"/>
  <c r="R387" i="42"/>
  <c r="S387" i="42" s="1"/>
  <c r="T387" i="42" s="1"/>
  <c r="R388" i="42"/>
  <c r="S388" i="42" s="1"/>
  <c r="T388" i="42" s="1"/>
  <c r="R389" i="42"/>
  <c r="S389" i="42" s="1"/>
  <c r="T389" i="42" s="1"/>
  <c r="R390" i="42"/>
  <c r="S390" i="42" s="1"/>
  <c r="T390" i="42" s="1"/>
  <c r="R391" i="42"/>
  <c r="S391" i="42" s="1"/>
  <c r="T391" i="42" s="1"/>
  <c r="R392" i="42"/>
  <c r="S392" i="42" s="1"/>
  <c r="T392" i="42" s="1"/>
  <c r="R393" i="42"/>
  <c r="S393" i="42" s="1"/>
  <c r="T393" i="42" s="1"/>
  <c r="R394" i="42"/>
  <c r="S394" i="42" s="1"/>
  <c r="T394" i="42" s="1"/>
  <c r="R395" i="42"/>
  <c r="S395" i="42" s="1"/>
  <c r="T395" i="42" s="1"/>
  <c r="R396" i="42"/>
  <c r="S396" i="42" s="1"/>
  <c r="T396" i="42" s="1"/>
  <c r="R397" i="42"/>
  <c r="S397" i="42" s="1"/>
  <c r="T397" i="42" s="1"/>
  <c r="R398" i="42"/>
  <c r="S398" i="42" s="1"/>
  <c r="T398" i="42" s="1"/>
  <c r="R399" i="42"/>
  <c r="S399" i="42" s="1"/>
  <c r="T399" i="42" s="1"/>
  <c r="R400" i="42"/>
  <c r="S400" i="42" s="1"/>
  <c r="T400" i="42" s="1"/>
  <c r="R401" i="42"/>
  <c r="S401" i="42" s="1"/>
  <c r="T401" i="42" s="1"/>
  <c r="R402" i="42"/>
  <c r="S402" i="42" s="1"/>
  <c r="T402" i="42" s="1"/>
  <c r="R403" i="42"/>
  <c r="S403" i="42" s="1"/>
  <c r="T403" i="42" s="1"/>
  <c r="R404" i="42"/>
  <c r="S404" i="42" s="1"/>
  <c r="T404" i="42" s="1"/>
  <c r="R405" i="42"/>
  <c r="S405" i="42" s="1"/>
  <c r="T405" i="42" s="1"/>
  <c r="R406" i="42"/>
  <c r="S406" i="42" s="1"/>
  <c r="T406" i="42" s="1"/>
  <c r="R407" i="42"/>
  <c r="S407" i="42" s="1"/>
  <c r="T407" i="42" s="1"/>
  <c r="R408" i="42"/>
  <c r="S408" i="42" s="1"/>
  <c r="T408" i="42" s="1"/>
  <c r="R409" i="42"/>
  <c r="S409" i="42" s="1"/>
  <c r="T409" i="42" s="1"/>
  <c r="R410" i="42"/>
  <c r="S410" i="42" s="1"/>
  <c r="T410" i="42" s="1"/>
  <c r="Q48" i="42"/>
  <c r="R48" i="42" s="1"/>
  <c r="S48" i="42" s="1"/>
  <c r="T48" i="42" s="1"/>
  <c r="Q49" i="42"/>
  <c r="R49" i="42" s="1"/>
  <c r="S49" i="42" s="1"/>
  <c r="T49" i="42" s="1"/>
  <c r="Q50" i="42"/>
  <c r="R50" i="42" s="1"/>
  <c r="S50" i="42" s="1"/>
  <c r="T50" i="42" s="1"/>
  <c r="Q53" i="42"/>
  <c r="R53" i="42" s="1"/>
  <c r="S53" i="42" s="1"/>
  <c r="T53" i="42" s="1"/>
  <c r="Q54" i="42"/>
  <c r="R54" i="42" s="1"/>
  <c r="S54" i="42" s="1"/>
  <c r="T54" i="42" s="1"/>
  <c r="Q55" i="42"/>
  <c r="R55" i="42" s="1"/>
  <c r="S55" i="42" s="1"/>
  <c r="T55" i="42" s="1"/>
  <c r="Q21" i="42"/>
  <c r="R21" i="42" s="1"/>
  <c r="S21" i="42" s="1"/>
  <c r="T21" i="42" s="1"/>
  <c r="P120" i="23"/>
  <c r="Q120" i="23" s="1"/>
  <c r="R120" i="23" s="1"/>
  <c r="P121" i="23"/>
  <c r="Q121" i="23" s="1"/>
  <c r="R121" i="23" s="1"/>
  <c r="P122" i="23"/>
  <c r="Q122" i="23" s="1"/>
  <c r="R122" i="23" s="1"/>
  <c r="P123" i="23"/>
  <c r="Q123" i="23" s="1"/>
  <c r="R123" i="23" s="1"/>
  <c r="P124" i="23"/>
  <c r="Q124" i="23" s="1"/>
  <c r="R124" i="23" s="1"/>
  <c r="P125" i="23"/>
  <c r="Q125" i="23" s="1"/>
  <c r="R125" i="23" s="1"/>
  <c r="P126" i="23"/>
  <c r="Q126" i="23" s="1"/>
  <c r="R126" i="23" s="1"/>
  <c r="P127" i="23"/>
  <c r="Q127" i="23" s="1"/>
  <c r="R127" i="23" s="1"/>
  <c r="P128" i="23"/>
  <c r="Q128" i="23" s="1"/>
  <c r="R128" i="23" s="1"/>
  <c r="P129" i="23"/>
  <c r="Q129" i="23" s="1"/>
  <c r="R129" i="23" s="1"/>
  <c r="P130" i="23"/>
  <c r="Q130" i="23" s="1"/>
  <c r="R130" i="23" s="1"/>
  <c r="P131" i="23"/>
  <c r="Q131" i="23" s="1"/>
  <c r="R131" i="23" s="1"/>
  <c r="P132" i="23"/>
  <c r="Q132" i="23" s="1"/>
  <c r="R132" i="23" s="1"/>
  <c r="P133" i="23"/>
  <c r="Q133" i="23" s="1"/>
  <c r="R133" i="23" s="1"/>
  <c r="P134" i="23"/>
  <c r="Q134" i="23" s="1"/>
  <c r="R134" i="23" s="1"/>
  <c r="P135" i="23"/>
  <c r="Q135" i="23" s="1"/>
  <c r="R135" i="23" s="1"/>
  <c r="P136" i="23"/>
  <c r="Q136" i="23" s="1"/>
  <c r="R136" i="23" s="1"/>
  <c r="P137" i="23"/>
  <c r="Q137" i="23" s="1"/>
  <c r="R137" i="23" s="1"/>
  <c r="P138" i="23"/>
  <c r="Q138" i="23" s="1"/>
  <c r="R138" i="23" s="1"/>
  <c r="P139" i="23"/>
  <c r="Q139" i="23" s="1"/>
  <c r="R139" i="23" s="1"/>
  <c r="P140" i="23"/>
  <c r="Q140" i="23" s="1"/>
  <c r="R140" i="23" s="1"/>
  <c r="P141" i="23"/>
  <c r="Q141" i="23" s="1"/>
  <c r="R141" i="23" s="1"/>
  <c r="P149" i="23"/>
  <c r="Q149" i="23" s="1"/>
  <c r="R149" i="23" s="1"/>
  <c r="P150" i="23"/>
  <c r="Q150" i="23" s="1"/>
  <c r="R150" i="23" s="1"/>
  <c r="P151" i="23"/>
  <c r="Q151" i="23" s="1"/>
  <c r="R151" i="23" s="1"/>
  <c r="P152" i="23"/>
  <c r="Q152" i="23" s="1"/>
  <c r="R152" i="23" s="1"/>
  <c r="P153" i="23"/>
  <c r="Q153" i="23" s="1"/>
  <c r="R153" i="23" s="1"/>
  <c r="P154" i="23"/>
  <c r="Q154" i="23" s="1"/>
  <c r="R154" i="23" s="1"/>
  <c r="P155" i="23"/>
  <c r="Q155" i="23" s="1"/>
  <c r="R155" i="23" s="1"/>
  <c r="P156" i="23"/>
  <c r="Q156" i="23" s="1"/>
  <c r="R156" i="23" s="1"/>
  <c r="P157" i="23"/>
  <c r="Q157" i="23" s="1"/>
  <c r="R157" i="23" s="1"/>
  <c r="P158" i="23"/>
  <c r="Q158" i="23" s="1"/>
  <c r="R158" i="23" s="1"/>
  <c r="P159" i="23"/>
  <c r="Q159" i="23" s="1"/>
  <c r="R159" i="23" s="1"/>
  <c r="P160" i="23"/>
  <c r="Q160" i="23" s="1"/>
  <c r="R160" i="23" s="1"/>
  <c r="P161" i="23"/>
  <c r="Q161" i="23" s="1"/>
  <c r="R161" i="23" s="1"/>
  <c r="P162" i="23"/>
  <c r="Q162" i="23" s="1"/>
  <c r="R162" i="23" s="1"/>
  <c r="P163" i="23"/>
  <c r="Q163" i="23" s="1"/>
  <c r="R163" i="23" s="1"/>
  <c r="P164" i="23"/>
  <c r="Q164" i="23" s="1"/>
  <c r="R164" i="23" s="1"/>
  <c r="P165" i="23"/>
  <c r="Q165" i="23" s="1"/>
  <c r="R165" i="23" s="1"/>
  <c r="P166" i="23"/>
  <c r="Q166" i="23" s="1"/>
  <c r="R166" i="23" s="1"/>
  <c r="P167" i="23"/>
  <c r="Q167" i="23" s="1"/>
  <c r="R167" i="23" s="1"/>
  <c r="P168" i="23"/>
  <c r="Q168" i="23" s="1"/>
  <c r="R168" i="23" s="1"/>
  <c r="P169" i="23"/>
  <c r="Q169" i="23" s="1"/>
  <c r="R169" i="23" s="1"/>
  <c r="P170" i="23"/>
  <c r="Q170" i="23" s="1"/>
  <c r="R170" i="23" s="1"/>
  <c r="P171" i="23"/>
  <c r="Q171" i="23" s="1"/>
  <c r="R171" i="23" s="1"/>
  <c r="P172" i="23"/>
  <c r="Q172" i="23" s="1"/>
  <c r="R172" i="23" s="1"/>
  <c r="P173" i="23"/>
  <c r="Q173" i="23" s="1"/>
  <c r="R173" i="23" s="1"/>
  <c r="P174" i="23"/>
  <c r="Q174" i="23" s="1"/>
  <c r="R174" i="23" s="1"/>
  <c r="P175" i="23"/>
  <c r="Q175" i="23" s="1"/>
  <c r="R175" i="23" s="1"/>
  <c r="P176" i="23"/>
  <c r="Q176" i="23" s="1"/>
  <c r="R176" i="23" s="1"/>
  <c r="P177" i="23"/>
  <c r="Q177" i="23" s="1"/>
  <c r="R177" i="23" s="1"/>
  <c r="P178" i="23"/>
  <c r="Q178" i="23" s="1"/>
  <c r="R178" i="23" s="1"/>
  <c r="P179" i="23"/>
  <c r="Q179" i="23" s="1"/>
  <c r="R179" i="23" s="1"/>
  <c r="P180" i="23"/>
  <c r="Q180" i="23" s="1"/>
  <c r="R180" i="23" s="1"/>
  <c r="P181" i="23"/>
  <c r="Q181" i="23" s="1"/>
  <c r="R181" i="23" s="1"/>
  <c r="P182" i="23"/>
  <c r="Q182" i="23" s="1"/>
  <c r="R182" i="23" s="1"/>
  <c r="P184" i="23"/>
  <c r="Q184" i="23" s="1"/>
  <c r="R184" i="23" s="1"/>
  <c r="P185" i="23"/>
  <c r="Q185" i="23" s="1"/>
  <c r="R185" i="23" s="1"/>
  <c r="P186" i="23"/>
  <c r="Q186" i="23" s="1"/>
  <c r="R186" i="23" s="1"/>
  <c r="P187" i="23"/>
  <c r="Q187" i="23" s="1"/>
  <c r="R187" i="23" s="1"/>
  <c r="P188" i="23"/>
  <c r="Q188" i="23" s="1"/>
  <c r="R188" i="23" s="1"/>
  <c r="P189" i="23"/>
  <c r="Q189" i="23" s="1"/>
  <c r="R189" i="23" s="1"/>
  <c r="P190" i="23"/>
  <c r="Q190" i="23" s="1"/>
  <c r="R190" i="23" s="1"/>
  <c r="P191" i="23"/>
  <c r="Q191" i="23" s="1"/>
  <c r="R191" i="23" s="1"/>
  <c r="P192" i="23"/>
  <c r="Q192" i="23" s="1"/>
  <c r="R192" i="23" s="1"/>
  <c r="P193" i="23"/>
  <c r="Q193" i="23" s="1"/>
  <c r="R193" i="23" s="1"/>
  <c r="P194" i="23"/>
  <c r="Q194" i="23" s="1"/>
  <c r="R194" i="23" s="1"/>
  <c r="P200" i="23"/>
  <c r="Q200" i="23" s="1"/>
  <c r="R200" i="23" s="1"/>
  <c r="P201" i="23"/>
  <c r="Q201" i="23" s="1"/>
  <c r="R201" i="23" s="1"/>
  <c r="P202" i="23"/>
  <c r="Q202" i="23" s="1"/>
  <c r="R202" i="23" s="1"/>
  <c r="P203" i="23"/>
  <c r="Q203" i="23" s="1"/>
  <c r="R203" i="23" s="1"/>
  <c r="P204" i="23"/>
  <c r="Q204" i="23" s="1"/>
  <c r="R204" i="23" s="1"/>
  <c r="P205" i="23"/>
  <c r="Q205" i="23" s="1"/>
  <c r="R205" i="23" s="1"/>
  <c r="P206" i="23"/>
  <c r="Q206" i="23" s="1"/>
  <c r="R206" i="23" s="1"/>
  <c r="P207" i="23"/>
  <c r="Q207" i="23" s="1"/>
  <c r="R207" i="23" s="1"/>
  <c r="P208" i="23"/>
  <c r="Q208" i="23" s="1"/>
  <c r="R208" i="23" s="1"/>
  <c r="P209" i="23"/>
  <c r="Q209" i="23" s="1"/>
  <c r="R209" i="23" s="1"/>
  <c r="P210" i="23"/>
  <c r="Q210" i="23" s="1"/>
  <c r="R210" i="23" s="1"/>
  <c r="P211" i="23"/>
  <c r="Q211" i="23" s="1"/>
  <c r="R211" i="23" s="1"/>
  <c r="P215" i="23"/>
  <c r="Q215" i="23" s="1"/>
  <c r="R215" i="23" s="1"/>
  <c r="P216" i="23"/>
  <c r="Q216" i="23" s="1"/>
  <c r="R216" i="23" s="1"/>
  <c r="P217" i="23"/>
  <c r="Q217" i="23" s="1"/>
  <c r="R217" i="23" s="1"/>
  <c r="P218" i="23"/>
  <c r="Q218" i="23" s="1"/>
  <c r="R218" i="23" s="1"/>
  <c r="P219" i="23"/>
  <c r="Q219" i="23" s="1"/>
  <c r="R219" i="23" s="1"/>
  <c r="P220" i="23"/>
  <c r="Q220" i="23" s="1"/>
  <c r="R220" i="23" s="1"/>
  <c r="P221" i="23"/>
  <c r="Q221" i="23" s="1"/>
  <c r="R221" i="23" s="1"/>
  <c r="P222" i="23"/>
  <c r="Q222" i="23" s="1"/>
  <c r="R222" i="23" s="1"/>
  <c r="P223" i="23"/>
  <c r="Q223" i="23" s="1"/>
  <c r="R223" i="23" s="1"/>
  <c r="P224" i="23"/>
  <c r="Q224" i="23" s="1"/>
  <c r="R224" i="23" s="1"/>
  <c r="P225" i="23"/>
  <c r="Q225" i="23" s="1"/>
  <c r="R225" i="23" s="1"/>
  <c r="P226" i="23"/>
  <c r="Q226" i="23" s="1"/>
  <c r="R226" i="23" s="1"/>
  <c r="P227" i="23"/>
  <c r="Q227" i="23" s="1"/>
  <c r="R227" i="23" s="1"/>
  <c r="P228" i="23"/>
  <c r="Q228" i="23" s="1"/>
  <c r="R228" i="23" s="1"/>
  <c r="P229" i="23"/>
  <c r="Q229" i="23" s="1"/>
  <c r="R229" i="23" s="1"/>
  <c r="P230" i="23"/>
  <c r="Q230" i="23" s="1"/>
  <c r="R230" i="23" s="1"/>
  <c r="P231" i="23"/>
  <c r="Q231" i="23" s="1"/>
  <c r="R231" i="23" s="1"/>
  <c r="P232" i="23"/>
  <c r="Q232" i="23" s="1"/>
  <c r="R232" i="23" s="1"/>
  <c r="P233" i="23"/>
  <c r="Q233" i="23" s="1"/>
  <c r="R233" i="23" s="1"/>
  <c r="P234" i="23"/>
  <c r="Q234" i="23" s="1"/>
  <c r="R234" i="23" s="1"/>
  <c r="P235" i="23"/>
  <c r="Q235" i="23" s="1"/>
  <c r="R235" i="23" s="1"/>
  <c r="P236" i="23"/>
  <c r="Q236" i="23" s="1"/>
  <c r="R236" i="23" s="1"/>
  <c r="P237" i="23"/>
  <c r="Q237" i="23" s="1"/>
  <c r="R237" i="23" s="1"/>
  <c r="P238" i="23"/>
  <c r="Q238" i="23" s="1"/>
  <c r="R238" i="23" s="1"/>
  <c r="P239" i="23"/>
  <c r="Q239" i="23" s="1"/>
  <c r="R239" i="23" s="1"/>
  <c r="P240" i="23"/>
  <c r="Q240" i="23" s="1"/>
  <c r="R240" i="23" s="1"/>
  <c r="P241" i="23"/>
  <c r="Q241" i="23" s="1"/>
  <c r="R241" i="23" s="1"/>
  <c r="P242" i="23"/>
  <c r="Q242" i="23" s="1"/>
  <c r="R242" i="23" s="1"/>
  <c r="P243" i="23"/>
  <c r="Q243" i="23" s="1"/>
  <c r="R243" i="23" s="1"/>
  <c r="P244" i="23"/>
  <c r="Q244" i="23" s="1"/>
  <c r="R244" i="23" s="1"/>
  <c r="P245" i="23"/>
  <c r="Q245" i="23" s="1"/>
  <c r="R245" i="23" s="1"/>
  <c r="P246" i="23"/>
  <c r="Q246" i="23" s="1"/>
  <c r="R246" i="23" s="1"/>
  <c r="P247" i="23"/>
  <c r="Q247" i="23" s="1"/>
  <c r="R247" i="23" s="1"/>
  <c r="P248" i="23"/>
  <c r="Q248" i="23" s="1"/>
  <c r="R248" i="23" s="1"/>
  <c r="P249" i="23"/>
  <c r="Q249" i="23" s="1"/>
  <c r="R249" i="23" s="1"/>
  <c r="P250" i="23"/>
  <c r="Q250" i="23" s="1"/>
  <c r="R250" i="23" s="1"/>
  <c r="P251" i="23"/>
  <c r="Q251" i="23" s="1"/>
  <c r="R251" i="23" s="1"/>
  <c r="P252" i="23"/>
  <c r="Q252" i="23" s="1"/>
  <c r="R252" i="23" s="1"/>
  <c r="P253" i="23"/>
  <c r="Q253" i="23" s="1"/>
  <c r="R253" i="23" s="1"/>
  <c r="P254" i="23"/>
  <c r="Q254" i="23" s="1"/>
  <c r="R254" i="23" s="1"/>
  <c r="P255" i="23"/>
  <c r="Q255" i="23" s="1"/>
  <c r="R255" i="23" s="1"/>
  <c r="P256" i="23"/>
  <c r="Q256" i="23" s="1"/>
  <c r="R256" i="23" s="1"/>
  <c r="P257" i="23"/>
  <c r="Q257" i="23" s="1"/>
  <c r="R257" i="23" s="1"/>
  <c r="P258" i="23"/>
  <c r="Q258" i="23" s="1"/>
  <c r="R258" i="23" s="1"/>
  <c r="P259" i="23"/>
  <c r="Q259" i="23" s="1"/>
  <c r="R259" i="23" s="1"/>
  <c r="P260" i="23"/>
  <c r="Q260" i="23" s="1"/>
  <c r="R260" i="23" s="1"/>
  <c r="P261" i="23"/>
  <c r="Q261" i="23" s="1"/>
  <c r="R261" i="23" s="1"/>
  <c r="P262" i="23"/>
  <c r="Q262" i="23" s="1"/>
  <c r="R262" i="23" s="1"/>
  <c r="P263" i="23"/>
  <c r="Q263" i="23" s="1"/>
  <c r="R263" i="23" s="1"/>
  <c r="P264" i="23"/>
  <c r="Q264" i="23" s="1"/>
  <c r="R264" i="23" s="1"/>
  <c r="P265" i="23"/>
  <c r="Q265" i="23" s="1"/>
  <c r="R265" i="23" s="1"/>
  <c r="P266" i="23"/>
  <c r="Q266" i="23" s="1"/>
  <c r="R266" i="23" s="1"/>
  <c r="O6" i="23"/>
  <c r="P6" i="23" s="1"/>
  <c r="Q6" i="23" s="1"/>
  <c r="R6" i="23" s="1"/>
  <c r="O7" i="23"/>
  <c r="P7" i="23" s="1"/>
  <c r="Q7" i="23" s="1"/>
  <c r="R7" i="23" s="1"/>
  <c r="O8" i="23"/>
  <c r="P8" i="23" s="1"/>
  <c r="Q8" i="23" s="1"/>
  <c r="R8" i="23" s="1"/>
  <c r="O9" i="23"/>
  <c r="P9" i="23" s="1"/>
  <c r="Q9" i="23" s="1"/>
  <c r="R9" i="23" s="1"/>
  <c r="O10" i="23"/>
  <c r="P10" i="23" s="1"/>
  <c r="Q10" i="23" s="1"/>
  <c r="R10" i="23" s="1"/>
  <c r="O11" i="23"/>
  <c r="P11" i="23" s="1"/>
  <c r="Q11" i="23" s="1"/>
  <c r="R11" i="23" s="1"/>
  <c r="O12" i="23"/>
  <c r="P12" i="23" s="1"/>
  <c r="Q12" i="23" s="1"/>
  <c r="R12" i="23" s="1"/>
  <c r="O13" i="23"/>
  <c r="P13" i="23" s="1"/>
  <c r="Q13" i="23" s="1"/>
  <c r="R13" i="23" s="1"/>
  <c r="O14" i="23"/>
  <c r="P14" i="23" s="1"/>
  <c r="Q14" i="23" s="1"/>
  <c r="R14" i="23" s="1"/>
  <c r="O15" i="23"/>
  <c r="P15" i="23" s="1"/>
  <c r="Q15" i="23" s="1"/>
  <c r="R15" i="23" s="1"/>
  <c r="O16" i="23"/>
  <c r="P16" i="23" s="1"/>
  <c r="Q16" i="23" s="1"/>
  <c r="R16" i="23" s="1"/>
  <c r="O17" i="23"/>
  <c r="P17" i="23" s="1"/>
  <c r="Q17" i="23" s="1"/>
  <c r="R17" i="23" s="1"/>
  <c r="O18" i="23"/>
  <c r="P18" i="23" s="1"/>
  <c r="Q18" i="23" s="1"/>
  <c r="R18" i="23" s="1"/>
  <c r="O19" i="23"/>
  <c r="P19" i="23" s="1"/>
  <c r="Q19" i="23" s="1"/>
  <c r="R19" i="23" s="1"/>
  <c r="O20" i="23"/>
  <c r="P20" i="23" s="1"/>
  <c r="Q20" i="23" s="1"/>
  <c r="R20" i="23" s="1"/>
  <c r="O21" i="23"/>
  <c r="P21" i="23" s="1"/>
  <c r="Q21" i="23" s="1"/>
  <c r="R21" i="23" s="1"/>
  <c r="O22" i="23"/>
  <c r="P22" i="23" s="1"/>
  <c r="Q22" i="23" s="1"/>
  <c r="R22" i="23" s="1"/>
  <c r="O23" i="23"/>
  <c r="P23" i="23" s="1"/>
  <c r="Q23" i="23" s="1"/>
  <c r="R23" i="23" s="1"/>
  <c r="O24" i="23"/>
  <c r="P24" i="23" s="1"/>
  <c r="Q24" i="23" s="1"/>
  <c r="R24" i="23" s="1"/>
  <c r="O25" i="23"/>
  <c r="P25" i="23" s="1"/>
  <c r="Q25" i="23" s="1"/>
  <c r="R25" i="23" s="1"/>
  <c r="O26" i="23"/>
  <c r="P26" i="23" s="1"/>
  <c r="Q26" i="23" s="1"/>
  <c r="R26" i="23" s="1"/>
  <c r="O27" i="23"/>
  <c r="P27" i="23" s="1"/>
  <c r="Q27" i="23" s="1"/>
  <c r="R27" i="23" s="1"/>
  <c r="O28" i="23"/>
  <c r="P28" i="23" s="1"/>
  <c r="Q28" i="23" s="1"/>
  <c r="R28" i="23" s="1"/>
  <c r="O29" i="23"/>
  <c r="P29" i="23" s="1"/>
  <c r="Q29" i="23" s="1"/>
  <c r="R29" i="23" s="1"/>
  <c r="O30" i="23"/>
  <c r="P30" i="23" s="1"/>
  <c r="Q30" i="23" s="1"/>
  <c r="R30" i="23" s="1"/>
  <c r="O31" i="23"/>
  <c r="P31" i="23" s="1"/>
  <c r="Q31" i="23" s="1"/>
  <c r="R31" i="23" s="1"/>
  <c r="O32" i="23"/>
  <c r="P32" i="23" s="1"/>
  <c r="Q32" i="23" s="1"/>
  <c r="R32" i="23" s="1"/>
  <c r="O33" i="23"/>
  <c r="P33" i="23" s="1"/>
  <c r="Q33" i="23" s="1"/>
  <c r="R33" i="23" s="1"/>
  <c r="O34" i="23"/>
  <c r="P34" i="23" s="1"/>
  <c r="Q34" i="23" s="1"/>
  <c r="R34" i="23" s="1"/>
  <c r="O35" i="23"/>
  <c r="P35" i="23" s="1"/>
  <c r="Q35" i="23" s="1"/>
  <c r="R35" i="23" s="1"/>
  <c r="O36" i="23"/>
  <c r="P36" i="23" s="1"/>
  <c r="Q36" i="23" s="1"/>
  <c r="R36" i="23" s="1"/>
  <c r="O37" i="23"/>
  <c r="P37" i="23" s="1"/>
  <c r="Q37" i="23" s="1"/>
  <c r="R37" i="23" s="1"/>
  <c r="O38" i="23"/>
  <c r="P38" i="23" s="1"/>
  <c r="Q38" i="23" s="1"/>
  <c r="R38" i="23" s="1"/>
  <c r="O39" i="23"/>
  <c r="P39" i="23" s="1"/>
  <c r="Q39" i="23" s="1"/>
  <c r="R39" i="23" s="1"/>
  <c r="O40" i="23"/>
  <c r="P40" i="23" s="1"/>
  <c r="Q40" i="23" s="1"/>
  <c r="R40" i="23" s="1"/>
  <c r="O41" i="23"/>
  <c r="P41" i="23" s="1"/>
  <c r="Q41" i="23" s="1"/>
  <c r="R41" i="23" s="1"/>
  <c r="O42" i="23"/>
  <c r="P42" i="23" s="1"/>
  <c r="Q42" i="23" s="1"/>
  <c r="R42" i="23" s="1"/>
  <c r="O43" i="23"/>
  <c r="P43" i="23" s="1"/>
  <c r="Q43" i="23" s="1"/>
  <c r="R43" i="23" s="1"/>
  <c r="O44" i="23"/>
  <c r="P44" i="23" s="1"/>
  <c r="Q44" i="23" s="1"/>
  <c r="R44" i="23" s="1"/>
  <c r="O45" i="23"/>
  <c r="P45" i="23" s="1"/>
  <c r="Q45" i="23" s="1"/>
  <c r="R45" i="23" s="1"/>
  <c r="O46" i="23"/>
  <c r="P46" i="23" s="1"/>
  <c r="Q46" i="23" s="1"/>
  <c r="R46" i="23" s="1"/>
  <c r="O47" i="23"/>
  <c r="P47" i="23" s="1"/>
  <c r="Q47" i="23" s="1"/>
  <c r="R47" i="23" s="1"/>
  <c r="O48" i="23"/>
  <c r="P48" i="23" s="1"/>
  <c r="Q48" i="23" s="1"/>
  <c r="R48" i="23" s="1"/>
  <c r="O49" i="23"/>
  <c r="P49" i="23" s="1"/>
  <c r="Q49" i="23" s="1"/>
  <c r="R49" i="23" s="1"/>
  <c r="O50" i="23"/>
  <c r="P50" i="23" s="1"/>
  <c r="Q50" i="23" s="1"/>
  <c r="R50" i="23" s="1"/>
  <c r="O51" i="23"/>
  <c r="P51" i="23" s="1"/>
  <c r="Q51" i="23" s="1"/>
  <c r="R51" i="23" s="1"/>
  <c r="O52" i="23"/>
  <c r="P52" i="23" s="1"/>
  <c r="Q52" i="23" s="1"/>
  <c r="R52" i="23" s="1"/>
  <c r="O53" i="23"/>
  <c r="P53" i="23" s="1"/>
  <c r="Q53" i="23" s="1"/>
  <c r="R53" i="23" s="1"/>
  <c r="O54" i="23"/>
  <c r="P54" i="23" s="1"/>
  <c r="Q54" i="23" s="1"/>
  <c r="R54" i="23" s="1"/>
  <c r="O55" i="23"/>
  <c r="P55" i="23" s="1"/>
  <c r="Q55" i="23" s="1"/>
  <c r="R55" i="23" s="1"/>
  <c r="O56" i="23"/>
  <c r="P56" i="23" s="1"/>
  <c r="Q56" i="23" s="1"/>
  <c r="R56" i="23" s="1"/>
  <c r="O68" i="23"/>
  <c r="P68" i="23" s="1"/>
  <c r="Q68" i="23" s="1"/>
  <c r="R68" i="23" s="1"/>
  <c r="O69" i="23"/>
  <c r="P69" i="23" s="1"/>
  <c r="Q69" i="23" s="1"/>
  <c r="R69" i="23" s="1"/>
  <c r="O70" i="23"/>
  <c r="P70" i="23" s="1"/>
  <c r="Q70" i="23" s="1"/>
  <c r="R70" i="23" s="1"/>
  <c r="O71" i="23"/>
  <c r="P71" i="23" s="1"/>
  <c r="Q71" i="23" s="1"/>
  <c r="R71" i="23" s="1"/>
  <c r="O72" i="23"/>
  <c r="P72" i="23" s="1"/>
  <c r="Q72" i="23" s="1"/>
  <c r="R72" i="23" s="1"/>
  <c r="O73" i="23"/>
  <c r="P73" i="23" s="1"/>
  <c r="Q73" i="23" s="1"/>
  <c r="R73" i="23" s="1"/>
  <c r="O74" i="23"/>
  <c r="P74" i="23" s="1"/>
  <c r="Q74" i="23" s="1"/>
  <c r="R74" i="23" s="1"/>
  <c r="O75" i="23"/>
  <c r="P75" i="23" s="1"/>
  <c r="Q75" i="23" s="1"/>
  <c r="R75" i="23" s="1"/>
  <c r="O76" i="23"/>
  <c r="P76" i="23" s="1"/>
  <c r="Q76" i="23" s="1"/>
  <c r="R76" i="23" s="1"/>
  <c r="O77" i="23"/>
  <c r="P77" i="23" s="1"/>
  <c r="Q77" i="23" s="1"/>
  <c r="R77" i="23" s="1"/>
  <c r="O78" i="23"/>
  <c r="P78" i="23" s="1"/>
  <c r="Q78" i="23" s="1"/>
  <c r="R78" i="23" s="1"/>
  <c r="O79" i="23"/>
  <c r="P79" i="23" s="1"/>
  <c r="Q79" i="23" s="1"/>
  <c r="R79" i="23" s="1"/>
  <c r="O80" i="23"/>
  <c r="P80" i="23" s="1"/>
  <c r="Q80" i="23" s="1"/>
  <c r="R80" i="23" s="1"/>
  <c r="O81" i="23"/>
  <c r="P81" i="23" s="1"/>
  <c r="Q81" i="23" s="1"/>
  <c r="R81" i="23" s="1"/>
  <c r="O82" i="23"/>
  <c r="P82" i="23" s="1"/>
  <c r="Q82" i="23" s="1"/>
  <c r="R82" i="23" s="1"/>
  <c r="O83" i="23"/>
  <c r="P83" i="23" s="1"/>
  <c r="Q83" i="23" s="1"/>
  <c r="R83" i="23" s="1"/>
  <c r="O84" i="23"/>
  <c r="P84" i="23" s="1"/>
  <c r="Q84" i="23" s="1"/>
  <c r="R84" i="23" s="1"/>
  <c r="O85" i="23"/>
  <c r="P85" i="23" s="1"/>
  <c r="Q85" i="23" s="1"/>
  <c r="R85" i="23" s="1"/>
  <c r="O86" i="23"/>
  <c r="P86" i="23" s="1"/>
  <c r="Q86" i="23" s="1"/>
  <c r="R86" i="23" s="1"/>
  <c r="O87" i="23"/>
  <c r="P87" i="23" s="1"/>
  <c r="Q87" i="23" s="1"/>
  <c r="R87" i="23" s="1"/>
  <c r="O88" i="23"/>
  <c r="P88" i="23" s="1"/>
  <c r="Q88" i="23" s="1"/>
  <c r="R88" i="23" s="1"/>
  <c r="O89" i="23"/>
  <c r="P89" i="23" s="1"/>
  <c r="Q89" i="23" s="1"/>
  <c r="R89" i="23" s="1"/>
  <c r="O90" i="23"/>
  <c r="P90" i="23" s="1"/>
  <c r="Q90" i="23" s="1"/>
  <c r="R90" i="23" s="1"/>
  <c r="O91" i="23"/>
  <c r="P91" i="23" s="1"/>
  <c r="Q91" i="23" s="1"/>
  <c r="R91" i="23" s="1"/>
  <c r="O92" i="23"/>
  <c r="P92" i="23" s="1"/>
  <c r="Q92" i="23" s="1"/>
  <c r="R92" i="23" s="1"/>
  <c r="O93" i="23"/>
  <c r="P93" i="23" s="1"/>
  <c r="Q93" i="23" s="1"/>
  <c r="R93" i="23" s="1"/>
  <c r="O94" i="23"/>
  <c r="P94" i="23" s="1"/>
  <c r="Q94" i="23" s="1"/>
  <c r="R94" i="23" s="1"/>
  <c r="O102" i="23"/>
  <c r="P102" i="23" s="1"/>
  <c r="Q102" i="23" s="1"/>
  <c r="R102" i="23" s="1"/>
  <c r="O103" i="23"/>
  <c r="P103" i="23" s="1"/>
  <c r="Q103" i="23" s="1"/>
  <c r="R103" i="23" s="1"/>
  <c r="O104" i="23"/>
  <c r="P104" i="23" s="1"/>
  <c r="Q104" i="23" s="1"/>
  <c r="R104" i="23" s="1"/>
  <c r="O105" i="23"/>
  <c r="P105" i="23" s="1"/>
  <c r="Q105" i="23" s="1"/>
  <c r="R105" i="23" s="1"/>
  <c r="O106" i="23"/>
  <c r="P106" i="23" s="1"/>
  <c r="Q106" i="23" s="1"/>
  <c r="R106" i="23" s="1"/>
  <c r="O107" i="23"/>
  <c r="P107" i="23" s="1"/>
  <c r="Q107" i="23" s="1"/>
  <c r="R107" i="23" s="1"/>
  <c r="O108" i="23"/>
  <c r="P108" i="23" s="1"/>
  <c r="Q108" i="23" s="1"/>
  <c r="R108" i="23" s="1"/>
  <c r="O109" i="23"/>
  <c r="P109" i="23" s="1"/>
  <c r="Q109" i="23" s="1"/>
  <c r="R109" i="23" s="1"/>
  <c r="O110" i="23"/>
  <c r="P110" i="23" s="1"/>
  <c r="Q110" i="23" s="1"/>
  <c r="R110" i="23" s="1"/>
  <c r="O111" i="23"/>
  <c r="P111" i="23" s="1"/>
  <c r="Q111" i="23" s="1"/>
  <c r="R111" i="23" s="1"/>
  <c r="O112" i="23"/>
  <c r="P112" i="23" s="1"/>
  <c r="Q112" i="23" s="1"/>
  <c r="R112" i="23" s="1"/>
  <c r="O113" i="23"/>
  <c r="P113" i="23" s="1"/>
  <c r="Q113" i="23" s="1"/>
  <c r="R113" i="23" s="1"/>
  <c r="O114" i="23"/>
  <c r="P114" i="23" s="1"/>
  <c r="Q114" i="23" s="1"/>
  <c r="R114" i="23" s="1"/>
  <c r="O115" i="23"/>
  <c r="P115" i="23" s="1"/>
  <c r="Q115" i="23" s="1"/>
  <c r="R115" i="23" s="1"/>
  <c r="O116" i="23"/>
  <c r="P116" i="23" s="1"/>
  <c r="Q116" i="23" s="1"/>
  <c r="R116" i="23" s="1"/>
  <c r="O117" i="23"/>
  <c r="P117" i="23" s="1"/>
  <c r="Q117" i="23" s="1"/>
  <c r="R117" i="23" s="1"/>
  <c r="O118" i="23"/>
  <c r="P118" i="23" s="1"/>
  <c r="Q118" i="23" s="1"/>
  <c r="R118" i="23" s="1"/>
  <c r="O119" i="23"/>
  <c r="P119" i="23" s="1"/>
  <c r="Q119" i="23" s="1"/>
  <c r="R119" i="23" s="1"/>
  <c r="O5" i="23"/>
  <c r="P5" i="23" s="1"/>
  <c r="O4" i="23"/>
  <c r="P4" i="23" s="1"/>
  <c r="Q4" i="23" s="1"/>
  <c r="R4" i="23" s="1"/>
  <c r="L5" i="60"/>
  <c r="M5" i="60" s="1"/>
  <c r="N5" i="60" s="1"/>
  <c r="O5" i="60" s="1"/>
  <c r="L6" i="60"/>
  <c r="M6" i="60" s="1"/>
  <c r="N6" i="60" s="1"/>
  <c r="O6" i="60" s="1"/>
  <c r="L7" i="60"/>
  <c r="M7" i="60" s="1"/>
  <c r="N7" i="60" s="1"/>
  <c r="O7" i="60" s="1"/>
  <c r="L8" i="60"/>
  <c r="M8" i="60" s="1"/>
  <c r="N8" i="60" s="1"/>
  <c r="O8" i="60" s="1"/>
  <c r="L9" i="60"/>
  <c r="M9" i="60" s="1"/>
  <c r="N9" i="60" s="1"/>
  <c r="O9" i="60" s="1"/>
  <c r="L17" i="60"/>
  <c r="M17" i="60" s="1"/>
  <c r="N17" i="60" s="1"/>
  <c r="O17" i="60" s="1"/>
  <c r="L18" i="60"/>
  <c r="M18" i="60" s="1"/>
  <c r="N18" i="60" s="1"/>
  <c r="O18" i="60" s="1"/>
  <c r="L19" i="60"/>
  <c r="M19" i="60" s="1"/>
  <c r="N19" i="60" s="1"/>
  <c r="O19" i="60" s="1"/>
  <c r="L20" i="60"/>
  <c r="M20" i="60" s="1"/>
  <c r="N20" i="60" s="1"/>
  <c r="O20" i="60" s="1"/>
  <c r="L21" i="60"/>
  <c r="M21" i="60" s="1"/>
  <c r="N21" i="60" s="1"/>
  <c r="O21" i="60" s="1"/>
  <c r="L22" i="60"/>
  <c r="M22" i="60" s="1"/>
  <c r="N22" i="60" s="1"/>
  <c r="O22" i="60" s="1"/>
  <c r="L23" i="60"/>
  <c r="M23" i="60" s="1"/>
  <c r="N23" i="60" s="1"/>
  <c r="O23" i="60" s="1"/>
  <c r="L24" i="60"/>
  <c r="M24" i="60" s="1"/>
  <c r="N24" i="60" s="1"/>
  <c r="O24" i="60" s="1"/>
  <c r="L25" i="60"/>
  <c r="M25" i="60" s="1"/>
  <c r="N25" i="60" s="1"/>
  <c r="O25" i="60" s="1"/>
  <c r="L26" i="60"/>
  <c r="M26" i="60" s="1"/>
  <c r="N26" i="60" s="1"/>
  <c r="O26" i="60" s="1"/>
  <c r="L27" i="60"/>
  <c r="M27" i="60" s="1"/>
  <c r="N27" i="60" s="1"/>
  <c r="O27" i="60" s="1"/>
  <c r="L28" i="60"/>
  <c r="M28" i="60" s="1"/>
  <c r="N28" i="60" s="1"/>
  <c r="O28" i="60" s="1"/>
  <c r="L29" i="60"/>
  <c r="M29" i="60" s="1"/>
  <c r="N29" i="60" s="1"/>
  <c r="O29" i="60" s="1"/>
  <c r="L30" i="60"/>
  <c r="M30" i="60" s="1"/>
  <c r="N30" i="60" s="1"/>
  <c r="O30" i="60" s="1"/>
  <c r="L31" i="60"/>
  <c r="M31" i="60" s="1"/>
  <c r="N31" i="60" s="1"/>
  <c r="O31" i="60" s="1"/>
  <c r="L32" i="60"/>
  <c r="M32" i="60" s="1"/>
  <c r="N32" i="60" s="1"/>
  <c r="O32" i="60" s="1"/>
  <c r="L34" i="60"/>
  <c r="M34" i="60" s="1"/>
  <c r="N34" i="60" s="1"/>
  <c r="O34" i="60" s="1"/>
  <c r="L35" i="60"/>
  <c r="M35" i="60" s="1"/>
  <c r="N35" i="60" s="1"/>
  <c r="O35" i="60" s="1"/>
  <c r="L36" i="60"/>
  <c r="M36" i="60" s="1"/>
  <c r="N36" i="60" s="1"/>
  <c r="O36" i="60" s="1"/>
  <c r="L37" i="60"/>
  <c r="M37" i="60" s="1"/>
  <c r="N37" i="60" s="1"/>
  <c r="O37" i="60" s="1"/>
  <c r="L38" i="60"/>
  <c r="M38" i="60" s="1"/>
  <c r="N38" i="60" s="1"/>
  <c r="O38" i="60" s="1"/>
  <c r="L39" i="60"/>
  <c r="M39" i="60" s="1"/>
  <c r="N39" i="60" s="1"/>
  <c r="O39" i="60" s="1"/>
  <c r="L40" i="60"/>
  <c r="M40" i="60" s="1"/>
  <c r="N40" i="60" s="1"/>
  <c r="O40" i="60" s="1"/>
  <c r="L41" i="60"/>
  <c r="M41" i="60" s="1"/>
  <c r="N41" i="60" s="1"/>
  <c r="O41" i="60" s="1"/>
  <c r="L42" i="60"/>
  <c r="M42" i="60" s="1"/>
  <c r="N42" i="60" s="1"/>
  <c r="O42" i="60" s="1"/>
  <c r="L43" i="60"/>
  <c r="M43" i="60" s="1"/>
  <c r="N43" i="60" s="1"/>
  <c r="O43" i="60" s="1"/>
  <c r="L44" i="60"/>
  <c r="M44" i="60" s="1"/>
  <c r="N44" i="60" s="1"/>
  <c r="O44" i="60" s="1"/>
  <c r="L45" i="60"/>
  <c r="M45" i="60" s="1"/>
  <c r="N45" i="60" s="1"/>
  <c r="O45" i="60" s="1"/>
  <c r="L46" i="60"/>
  <c r="M46" i="60" s="1"/>
  <c r="N46" i="60" s="1"/>
  <c r="O46" i="60" s="1"/>
  <c r="L47" i="60"/>
  <c r="M47" i="60" s="1"/>
  <c r="N47" i="60" s="1"/>
  <c r="O47" i="60" s="1"/>
  <c r="L48" i="60"/>
  <c r="M48" i="60" s="1"/>
  <c r="N48" i="60" s="1"/>
  <c r="O48" i="60" s="1"/>
  <c r="L49" i="60"/>
  <c r="M49" i="60" s="1"/>
  <c r="N49" i="60" s="1"/>
  <c r="O49" i="60" s="1"/>
  <c r="L50" i="60"/>
  <c r="M50" i="60" s="1"/>
  <c r="N50" i="60" s="1"/>
  <c r="O50" i="60" s="1"/>
  <c r="L51" i="60"/>
  <c r="M51" i="60" s="1"/>
  <c r="N51" i="60" s="1"/>
  <c r="O51" i="60" s="1"/>
  <c r="L53" i="60"/>
  <c r="M53" i="60" s="1"/>
  <c r="N53" i="60" s="1"/>
  <c r="O53" i="60" s="1"/>
  <c r="L54" i="60"/>
  <c r="M54" i="60" s="1"/>
  <c r="N54" i="60" s="1"/>
  <c r="O54" i="60" s="1"/>
  <c r="L55" i="60"/>
  <c r="M55" i="60" s="1"/>
  <c r="N55" i="60" s="1"/>
  <c r="O55" i="60" s="1"/>
  <c r="L56" i="60"/>
  <c r="M56" i="60" s="1"/>
  <c r="N56" i="60" s="1"/>
  <c r="O56" i="60" s="1"/>
  <c r="L57" i="60"/>
  <c r="M57" i="60" s="1"/>
  <c r="N57" i="60" s="1"/>
  <c r="O57" i="60" s="1"/>
  <c r="L58" i="60"/>
  <c r="M58" i="60" s="1"/>
  <c r="N58" i="60" s="1"/>
  <c r="O58" i="60" s="1"/>
  <c r="L59" i="60"/>
  <c r="M59" i="60" s="1"/>
  <c r="N59" i="60" s="1"/>
  <c r="O59" i="60" s="1"/>
  <c r="L60" i="60"/>
  <c r="M60" i="60" s="1"/>
  <c r="N60" i="60" s="1"/>
  <c r="O60" i="60" s="1"/>
  <c r="L61" i="60"/>
  <c r="M61" i="60" s="1"/>
  <c r="N61" i="60" s="1"/>
  <c r="O61" i="60" s="1"/>
  <c r="L65" i="60"/>
  <c r="M65" i="60" s="1"/>
  <c r="N65" i="60" s="1"/>
  <c r="O65" i="60" s="1"/>
  <c r="L66" i="60"/>
  <c r="M66" i="60" s="1"/>
  <c r="N66" i="60" s="1"/>
  <c r="O66" i="60" s="1"/>
  <c r="L67" i="60"/>
  <c r="M67" i="60" s="1"/>
  <c r="N67" i="60" s="1"/>
  <c r="O67" i="60" s="1"/>
  <c r="L68" i="60"/>
  <c r="M68" i="60" s="1"/>
  <c r="N68" i="60" s="1"/>
  <c r="O68" i="60" s="1"/>
  <c r="L69" i="60"/>
  <c r="M69" i="60" s="1"/>
  <c r="N69" i="60" s="1"/>
  <c r="O69" i="60" s="1"/>
  <c r="L70" i="60"/>
  <c r="M70" i="60" s="1"/>
  <c r="N70" i="60" s="1"/>
  <c r="O70" i="60" s="1"/>
  <c r="L71" i="60"/>
  <c r="M71" i="60" s="1"/>
  <c r="N71" i="60" s="1"/>
  <c r="O71" i="60" s="1"/>
  <c r="L72" i="60"/>
  <c r="M72" i="60" s="1"/>
  <c r="N72" i="60" s="1"/>
  <c r="O72" i="60" s="1"/>
  <c r="L73" i="60"/>
  <c r="M73" i="60" s="1"/>
  <c r="N73" i="60" s="1"/>
  <c r="O73" i="60" s="1"/>
  <c r="L74" i="60"/>
  <c r="M74" i="60" s="1"/>
  <c r="N74" i="60" s="1"/>
  <c r="O74" i="60" s="1"/>
  <c r="L75" i="60"/>
  <c r="M75" i="60" s="1"/>
  <c r="N75" i="60" s="1"/>
  <c r="O75" i="60" s="1"/>
  <c r="L76" i="60"/>
  <c r="M76" i="60" s="1"/>
  <c r="N76" i="60" s="1"/>
  <c r="O76" i="60" s="1"/>
  <c r="L77" i="60"/>
  <c r="M77" i="60" s="1"/>
  <c r="N77" i="60" s="1"/>
  <c r="O77" i="60" s="1"/>
  <c r="L78" i="60"/>
  <c r="M78" i="60" s="1"/>
  <c r="N78" i="60" s="1"/>
  <c r="O78" i="60" s="1"/>
  <c r="L79" i="60"/>
  <c r="M79" i="60" s="1"/>
  <c r="N79" i="60" s="1"/>
  <c r="O79" i="60" s="1"/>
  <c r="L80" i="60"/>
  <c r="M80" i="60" s="1"/>
  <c r="N80" i="60" s="1"/>
  <c r="O80" i="60" s="1"/>
  <c r="L81" i="60"/>
  <c r="M81" i="60" s="1"/>
  <c r="N81" i="60" s="1"/>
  <c r="O81" i="60" s="1"/>
  <c r="L82" i="60"/>
  <c r="M82" i="60" s="1"/>
  <c r="N82" i="60" s="1"/>
  <c r="O82" i="60" s="1"/>
  <c r="L83" i="60"/>
  <c r="M83" i="60" s="1"/>
  <c r="N83" i="60" s="1"/>
  <c r="O83" i="60" s="1"/>
  <c r="L84" i="60"/>
  <c r="M84" i="60" s="1"/>
  <c r="N84" i="60" s="1"/>
  <c r="O84" i="60" s="1"/>
  <c r="L85" i="60"/>
  <c r="M85" i="60" s="1"/>
  <c r="N85" i="60" s="1"/>
  <c r="O85" i="60" s="1"/>
  <c r="L86" i="60"/>
  <c r="M86" i="60" s="1"/>
  <c r="N86" i="60" s="1"/>
  <c r="O86" i="60" s="1"/>
  <c r="L87" i="60"/>
  <c r="M87" i="60" s="1"/>
  <c r="N87" i="60" s="1"/>
  <c r="O87" i="60" s="1"/>
  <c r="L88" i="60"/>
  <c r="M88" i="60" s="1"/>
  <c r="N88" i="60" s="1"/>
  <c r="O88" i="60" s="1"/>
  <c r="L89" i="60"/>
  <c r="M89" i="60" s="1"/>
  <c r="N89" i="60" s="1"/>
  <c r="O89" i="60" s="1"/>
  <c r="L90" i="60"/>
  <c r="M90" i="60" s="1"/>
  <c r="N90" i="60" s="1"/>
  <c r="O90" i="60" s="1"/>
  <c r="L91" i="60"/>
  <c r="M91" i="60" s="1"/>
  <c r="N91" i="60" s="1"/>
  <c r="O91" i="60" s="1"/>
  <c r="L92" i="60"/>
  <c r="M92" i="60" s="1"/>
  <c r="N92" i="60" s="1"/>
  <c r="O92" i="60" s="1"/>
  <c r="L93" i="60"/>
  <c r="M93" i="60" s="1"/>
  <c r="N93" i="60" s="1"/>
  <c r="O93" i="60" s="1"/>
  <c r="L94" i="60"/>
  <c r="M94" i="60" s="1"/>
  <c r="N94" i="60" s="1"/>
  <c r="O94" i="60" s="1"/>
  <c r="L95" i="60"/>
  <c r="M95" i="60" s="1"/>
  <c r="N95" i="60" s="1"/>
  <c r="O95" i="60" s="1"/>
  <c r="L96" i="60"/>
  <c r="M96" i="60" s="1"/>
  <c r="N96" i="60" s="1"/>
  <c r="O96" i="60" s="1"/>
  <c r="L97" i="60"/>
  <c r="M97" i="60" s="1"/>
  <c r="N97" i="60" s="1"/>
  <c r="O97" i="60" s="1"/>
  <c r="L98" i="60"/>
  <c r="M98" i="60" s="1"/>
  <c r="N98" i="60" s="1"/>
  <c r="O98" i="60" s="1"/>
  <c r="L99" i="60"/>
  <c r="M99" i="60" s="1"/>
  <c r="N99" i="60" s="1"/>
  <c r="O99" i="60" s="1"/>
  <c r="L100" i="60"/>
  <c r="M100" i="60" s="1"/>
  <c r="N100" i="60" s="1"/>
  <c r="O100" i="60" s="1"/>
  <c r="L101" i="60"/>
  <c r="M101" i="60" s="1"/>
  <c r="N101" i="60" s="1"/>
  <c r="O101" i="60" s="1"/>
  <c r="L102" i="60"/>
  <c r="M102" i="60" s="1"/>
  <c r="N102" i="60" s="1"/>
  <c r="O102" i="60" s="1"/>
  <c r="L103" i="60"/>
  <c r="M103" i="60" s="1"/>
  <c r="N103" i="60" s="1"/>
  <c r="O103" i="60" s="1"/>
  <c r="L104" i="60"/>
  <c r="M104" i="60" s="1"/>
  <c r="N104" i="60" s="1"/>
  <c r="O104" i="60" s="1"/>
  <c r="L105" i="60"/>
  <c r="M105" i="60" s="1"/>
  <c r="N105" i="60" s="1"/>
  <c r="O105" i="60" s="1"/>
  <c r="L106" i="60"/>
  <c r="M106" i="60" s="1"/>
  <c r="N106" i="60" s="1"/>
  <c r="O106" i="60" s="1"/>
  <c r="L107" i="60"/>
  <c r="M107" i="60" s="1"/>
  <c r="N107" i="60" s="1"/>
  <c r="O107" i="60" s="1"/>
  <c r="L108" i="60"/>
  <c r="M108" i="60" s="1"/>
  <c r="N108" i="60" s="1"/>
  <c r="O108" i="60" s="1"/>
  <c r="L109" i="60"/>
  <c r="M109" i="60" s="1"/>
  <c r="N109" i="60" s="1"/>
  <c r="O109" i="60" s="1"/>
  <c r="L110" i="60"/>
  <c r="M110" i="60" s="1"/>
  <c r="N110" i="60" s="1"/>
  <c r="O110" i="60" s="1"/>
  <c r="L111" i="60"/>
  <c r="M111" i="60" s="1"/>
  <c r="N111" i="60" s="1"/>
  <c r="O111" i="60" s="1"/>
  <c r="L112" i="60"/>
  <c r="M112" i="60" s="1"/>
  <c r="N112" i="60" s="1"/>
  <c r="O112" i="60" s="1"/>
  <c r="L113" i="60"/>
  <c r="M113" i="60" s="1"/>
  <c r="N113" i="60" s="1"/>
  <c r="O113" i="60" s="1"/>
  <c r="L114" i="60"/>
  <c r="M114" i="60" s="1"/>
  <c r="N114" i="60" s="1"/>
  <c r="O114" i="60" s="1"/>
  <c r="L115" i="60"/>
  <c r="M115" i="60" s="1"/>
  <c r="N115" i="60" s="1"/>
  <c r="O115" i="60" s="1"/>
  <c r="L116" i="60"/>
  <c r="M116" i="60" s="1"/>
  <c r="N116" i="60" s="1"/>
  <c r="O116" i="60" s="1"/>
  <c r="L117" i="60"/>
  <c r="M117" i="60" s="1"/>
  <c r="N117" i="60" s="1"/>
  <c r="O117" i="60" s="1"/>
  <c r="L118" i="60"/>
  <c r="M118" i="60" s="1"/>
  <c r="N118" i="60" s="1"/>
  <c r="O118" i="60" s="1"/>
  <c r="L119" i="60"/>
  <c r="M119" i="60" s="1"/>
  <c r="N119" i="60" s="1"/>
  <c r="O119" i="60" s="1"/>
  <c r="L120" i="60"/>
  <c r="M120" i="60" s="1"/>
  <c r="N120" i="60" s="1"/>
  <c r="O120" i="60" s="1"/>
  <c r="L121" i="60"/>
  <c r="M121" i="60" s="1"/>
  <c r="N121" i="60" s="1"/>
  <c r="O121" i="60" s="1"/>
  <c r="L122" i="60"/>
  <c r="M122" i="60" s="1"/>
  <c r="N122" i="60" s="1"/>
  <c r="O122" i="60" s="1"/>
  <c r="L123" i="60"/>
  <c r="M123" i="60" s="1"/>
  <c r="N123" i="60" s="1"/>
  <c r="O123" i="60" s="1"/>
  <c r="L124" i="60"/>
  <c r="M124" i="60" s="1"/>
  <c r="N124" i="60" s="1"/>
  <c r="O124" i="60" s="1"/>
  <c r="L4" i="60"/>
  <c r="M4" i="60" s="1"/>
  <c r="N4" i="60" s="1"/>
  <c r="O4" i="60" s="1"/>
  <c r="W21" i="42" l="1"/>
  <c r="V21" i="42"/>
  <c r="Z397" i="42"/>
  <c r="Y397" i="42"/>
  <c r="X397" i="42"/>
  <c r="W397" i="42"/>
  <c r="V397" i="42"/>
  <c r="U397" i="42"/>
  <c r="Z55" i="42"/>
  <c r="Y55" i="42"/>
  <c r="X55" i="42"/>
  <c r="W55" i="42"/>
  <c r="V55" i="42"/>
  <c r="U55" i="42"/>
  <c r="Z49" i="42"/>
  <c r="Y49" i="42"/>
  <c r="X49" i="42"/>
  <c r="V49" i="42"/>
  <c r="W49" i="42"/>
  <c r="U49" i="42"/>
  <c r="Z408" i="42"/>
  <c r="Y408" i="42"/>
  <c r="X408" i="42"/>
  <c r="W408" i="42"/>
  <c r="U408" i="42"/>
  <c r="V408" i="42"/>
  <c r="Y404" i="42"/>
  <c r="Z404" i="42"/>
  <c r="X404" i="42"/>
  <c r="W404" i="42"/>
  <c r="V404" i="42"/>
  <c r="U404" i="42"/>
  <c r="Z400" i="42"/>
  <c r="Y400" i="42"/>
  <c r="X400" i="42"/>
  <c r="W400" i="42"/>
  <c r="V400" i="42"/>
  <c r="U400" i="42"/>
  <c r="Z396" i="42"/>
  <c r="Y396" i="42"/>
  <c r="X396" i="42"/>
  <c r="W396" i="42"/>
  <c r="V396" i="42"/>
  <c r="U396" i="42"/>
  <c r="Z392" i="42"/>
  <c r="Y392" i="42"/>
  <c r="X392" i="42"/>
  <c r="W392" i="42"/>
  <c r="U392" i="42"/>
  <c r="V392" i="42"/>
  <c r="Y388" i="42"/>
  <c r="Z388" i="42"/>
  <c r="X388" i="42"/>
  <c r="W388" i="42"/>
  <c r="V388" i="42"/>
  <c r="U388" i="42"/>
  <c r="Z384" i="42"/>
  <c r="Y384" i="42"/>
  <c r="X384" i="42"/>
  <c r="W384" i="42"/>
  <c r="V384" i="42"/>
  <c r="U384" i="42"/>
  <c r="Z380" i="42"/>
  <c r="Y380" i="42"/>
  <c r="X380" i="42"/>
  <c r="W380" i="42"/>
  <c r="V380" i="42"/>
  <c r="U380" i="42"/>
  <c r="Y376" i="42"/>
  <c r="Z376" i="42"/>
  <c r="X376" i="42"/>
  <c r="W376" i="42"/>
  <c r="V376" i="42"/>
  <c r="U376" i="42"/>
  <c r="Z372" i="42"/>
  <c r="Y372" i="42"/>
  <c r="X372" i="42"/>
  <c r="W372" i="42"/>
  <c r="V372" i="42"/>
  <c r="U372" i="42"/>
  <c r="Z368" i="42"/>
  <c r="Y368" i="42"/>
  <c r="X368" i="42"/>
  <c r="W368" i="42"/>
  <c r="V368" i="42"/>
  <c r="U368" i="42"/>
  <c r="Z364" i="42"/>
  <c r="Y364" i="42"/>
  <c r="X364" i="42"/>
  <c r="W364" i="42"/>
  <c r="V364" i="42"/>
  <c r="U364" i="42"/>
  <c r="Z360" i="42"/>
  <c r="Y360" i="42"/>
  <c r="X360" i="42"/>
  <c r="W360" i="42"/>
  <c r="V360" i="42"/>
  <c r="U360" i="42"/>
  <c r="Z356" i="42"/>
  <c r="Y356" i="42"/>
  <c r="X356" i="42"/>
  <c r="W356" i="42"/>
  <c r="V356" i="42"/>
  <c r="U356" i="42"/>
  <c r="Z352" i="42"/>
  <c r="Y352" i="42"/>
  <c r="X352" i="42"/>
  <c r="W352" i="42"/>
  <c r="V352" i="42"/>
  <c r="U352" i="42"/>
  <c r="Y348" i="42"/>
  <c r="Z348" i="42"/>
  <c r="X348" i="42"/>
  <c r="W348" i="42"/>
  <c r="V348" i="42"/>
  <c r="U348" i="42"/>
  <c r="Y344" i="42"/>
  <c r="Z344" i="42"/>
  <c r="X344" i="42"/>
  <c r="W344" i="42"/>
  <c r="V344" i="42"/>
  <c r="U344" i="42"/>
  <c r="Z340" i="42"/>
  <c r="Y340" i="42"/>
  <c r="X340" i="42"/>
  <c r="W340" i="42"/>
  <c r="V340" i="42"/>
  <c r="U340" i="42"/>
  <c r="Z336" i="42"/>
  <c r="Y336" i="42"/>
  <c r="X336" i="42"/>
  <c r="W336" i="42"/>
  <c r="V336" i="42"/>
  <c r="U336" i="42"/>
  <c r="Z332" i="42"/>
  <c r="Y332" i="42"/>
  <c r="X332" i="42"/>
  <c r="W332" i="42"/>
  <c r="V332" i="42"/>
  <c r="U332" i="42"/>
  <c r="Z328" i="42"/>
  <c r="Y328" i="42"/>
  <c r="X328" i="42"/>
  <c r="W328" i="42"/>
  <c r="V328" i="42"/>
  <c r="U328" i="42"/>
  <c r="Z324" i="42"/>
  <c r="Y324" i="42"/>
  <c r="X324" i="42"/>
  <c r="W324" i="42"/>
  <c r="V324" i="42"/>
  <c r="U324" i="42"/>
  <c r="Z320" i="42"/>
  <c r="Y320" i="42"/>
  <c r="X320" i="42"/>
  <c r="W320" i="42"/>
  <c r="V320" i="42"/>
  <c r="U320" i="42"/>
  <c r="Z316" i="42"/>
  <c r="Y316" i="42"/>
  <c r="X316" i="42"/>
  <c r="W316" i="42"/>
  <c r="V316" i="42"/>
  <c r="U316" i="42"/>
  <c r="Y312" i="42"/>
  <c r="Z312" i="42"/>
  <c r="X312" i="42"/>
  <c r="W312" i="42"/>
  <c r="V312" i="42"/>
  <c r="U312" i="42"/>
  <c r="Z308" i="42"/>
  <c r="Y308" i="42"/>
  <c r="X308" i="42"/>
  <c r="W308" i="42"/>
  <c r="V308" i="42"/>
  <c r="U308" i="42"/>
  <c r="Z304" i="42"/>
  <c r="Y304" i="42"/>
  <c r="X304" i="42"/>
  <c r="W304" i="42"/>
  <c r="V304" i="42"/>
  <c r="U304" i="42"/>
  <c r="Z300" i="42"/>
  <c r="Y300" i="42"/>
  <c r="X300" i="42"/>
  <c r="W300" i="42"/>
  <c r="V300" i="42"/>
  <c r="U300" i="42"/>
  <c r="Z296" i="42"/>
  <c r="Y296" i="42"/>
  <c r="X296" i="42"/>
  <c r="W296" i="42"/>
  <c r="V296" i="42"/>
  <c r="U296" i="42"/>
  <c r="Y292" i="42"/>
  <c r="Z292" i="42"/>
  <c r="X292" i="42"/>
  <c r="W292" i="42"/>
  <c r="V292" i="42"/>
  <c r="U292" i="42"/>
  <c r="Z288" i="42"/>
  <c r="Y288" i="42"/>
  <c r="X288" i="42"/>
  <c r="W288" i="42"/>
  <c r="V288" i="42"/>
  <c r="U288" i="42"/>
  <c r="Z284" i="42"/>
  <c r="Y284" i="42"/>
  <c r="X284" i="42"/>
  <c r="W284" i="42"/>
  <c r="V284" i="42"/>
  <c r="U284" i="42"/>
  <c r="Y280" i="42"/>
  <c r="Z280" i="42"/>
  <c r="X280" i="42"/>
  <c r="W280" i="42"/>
  <c r="V280" i="42"/>
  <c r="U280" i="42"/>
  <c r="Z269" i="42"/>
  <c r="Y269" i="42"/>
  <c r="X269" i="42"/>
  <c r="W269" i="42"/>
  <c r="V269" i="42"/>
  <c r="U269" i="42"/>
  <c r="Z265" i="42"/>
  <c r="Y265" i="42"/>
  <c r="X265" i="42"/>
  <c r="W265" i="42"/>
  <c r="V265" i="42"/>
  <c r="U265" i="42"/>
  <c r="Z261" i="42"/>
  <c r="Y261" i="42"/>
  <c r="X261" i="42"/>
  <c r="W261" i="42"/>
  <c r="V261" i="42"/>
  <c r="U261" i="42"/>
  <c r="Y257" i="42"/>
  <c r="Z257" i="42"/>
  <c r="X257" i="42"/>
  <c r="W257" i="42"/>
  <c r="V257" i="42"/>
  <c r="U257" i="42"/>
  <c r="Y253" i="42"/>
  <c r="Z253" i="42"/>
  <c r="X253" i="42"/>
  <c r="W253" i="42"/>
  <c r="V253" i="42"/>
  <c r="U253" i="42"/>
  <c r="Z249" i="42"/>
  <c r="Y249" i="42"/>
  <c r="X249" i="42"/>
  <c r="W249" i="42"/>
  <c r="V249" i="42"/>
  <c r="U249" i="42"/>
  <c r="Z245" i="42"/>
  <c r="Y245" i="42"/>
  <c r="X245" i="42"/>
  <c r="W245" i="42"/>
  <c r="V245" i="42"/>
  <c r="U245" i="42"/>
  <c r="Y241" i="42"/>
  <c r="Z241" i="42"/>
  <c r="X241" i="42"/>
  <c r="W241" i="42"/>
  <c r="V241" i="42"/>
  <c r="U241" i="42"/>
  <c r="Z237" i="42"/>
  <c r="Y237" i="42"/>
  <c r="X237" i="42"/>
  <c r="W237" i="42"/>
  <c r="V237" i="42"/>
  <c r="U237" i="42"/>
  <c r="Z233" i="42"/>
  <c r="Y233" i="42"/>
  <c r="X233" i="42"/>
  <c r="W233" i="42"/>
  <c r="V233" i="42"/>
  <c r="U233" i="42"/>
  <c r="Z229" i="42"/>
  <c r="Y229" i="42"/>
  <c r="X229" i="42"/>
  <c r="W229" i="42"/>
  <c r="V229" i="42"/>
  <c r="U229" i="42"/>
  <c r="Z225" i="42"/>
  <c r="Y225" i="42"/>
  <c r="X225" i="42"/>
  <c r="W225" i="42"/>
  <c r="V225" i="42"/>
  <c r="U225" i="42"/>
  <c r="Z221" i="42"/>
  <c r="Y221" i="42"/>
  <c r="X221" i="42"/>
  <c r="W221" i="42"/>
  <c r="V221" i="42"/>
  <c r="U221" i="42"/>
  <c r="Y217" i="42"/>
  <c r="Z217" i="42"/>
  <c r="X217" i="42"/>
  <c r="W217" i="42"/>
  <c r="V217" i="42"/>
  <c r="U217" i="42"/>
  <c r="Y213" i="42"/>
  <c r="Z213" i="42"/>
  <c r="X213" i="42"/>
  <c r="W213" i="42"/>
  <c r="V213" i="42"/>
  <c r="U213" i="42"/>
  <c r="Z209" i="42"/>
  <c r="Y209" i="42"/>
  <c r="X209" i="42"/>
  <c r="W209" i="42"/>
  <c r="V209" i="42"/>
  <c r="U209" i="42"/>
  <c r="Z205" i="42"/>
  <c r="Y205" i="42"/>
  <c r="X205" i="42"/>
  <c r="W205" i="42"/>
  <c r="V205" i="42"/>
  <c r="U205" i="42"/>
  <c r="Z201" i="42"/>
  <c r="Y201" i="42"/>
  <c r="X201" i="42"/>
  <c r="W201" i="42"/>
  <c r="V201" i="42"/>
  <c r="U201" i="42"/>
  <c r="Z197" i="42"/>
  <c r="Y197" i="42"/>
  <c r="X197" i="42"/>
  <c r="W197" i="42"/>
  <c r="V197" i="42"/>
  <c r="U197" i="42"/>
  <c r="Z193" i="42"/>
  <c r="Y193" i="42"/>
  <c r="X193" i="42"/>
  <c r="W193" i="42"/>
  <c r="V193" i="42"/>
  <c r="U193" i="42"/>
  <c r="Y189" i="42"/>
  <c r="Z189" i="42"/>
  <c r="X189" i="42"/>
  <c r="W189" i="42"/>
  <c r="V189" i="42"/>
  <c r="U189" i="42"/>
  <c r="Z185" i="42"/>
  <c r="Y185" i="42"/>
  <c r="X185" i="42"/>
  <c r="W185" i="42"/>
  <c r="V185" i="42"/>
  <c r="U185" i="42"/>
  <c r="W181" i="42"/>
  <c r="V181" i="42"/>
  <c r="W177" i="42"/>
  <c r="V177" i="42"/>
  <c r="Y168" i="42"/>
  <c r="Z168" i="42"/>
  <c r="X168" i="42"/>
  <c r="W168" i="42"/>
  <c r="V168" i="42"/>
  <c r="U168" i="42"/>
  <c r="Z164" i="42"/>
  <c r="Y164" i="42"/>
  <c r="X164" i="42"/>
  <c r="W164" i="42"/>
  <c r="V164" i="42"/>
  <c r="U164" i="42"/>
  <c r="Z160" i="42"/>
  <c r="Y160" i="42"/>
  <c r="X160" i="42"/>
  <c r="W160" i="42"/>
  <c r="V160" i="42"/>
  <c r="U160" i="42"/>
  <c r="Z156" i="42"/>
  <c r="Y156" i="42"/>
  <c r="X156" i="42"/>
  <c r="W156" i="42"/>
  <c r="V156" i="42"/>
  <c r="U156" i="42"/>
  <c r="Z152" i="42"/>
  <c r="Y152" i="42"/>
  <c r="X152" i="42"/>
  <c r="W152" i="42"/>
  <c r="V152" i="42"/>
  <c r="U152" i="42"/>
  <c r="Z148" i="42"/>
  <c r="Y148" i="42"/>
  <c r="X148" i="42"/>
  <c r="W148" i="42"/>
  <c r="V148" i="42"/>
  <c r="U148" i="42"/>
  <c r="Z144" i="42"/>
  <c r="Y144" i="42"/>
  <c r="X144" i="42"/>
  <c r="W144" i="42"/>
  <c r="V144" i="42"/>
  <c r="U144" i="42"/>
  <c r="Z140" i="42"/>
  <c r="Y140" i="42"/>
  <c r="X140" i="42"/>
  <c r="W140" i="42"/>
  <c r="V140" i="42"/>
  <c r="U140" i="42"/>
  <c r="Y136" i="42"/>
  <c r="Z136" i="42"/>
  <c r="X136" i="42"/>
  <c r="W136" i="42"/>
  <c r="V136" i="42"/>
  <c r="U136" i="42"/>
  <c r="Z132" i="42"/>
  <c r="Y132" i="42"/>
  <c r="X132" i="42"/>
  <c r="W132" i="42"/>
  <c r="V132" i="42"/>
  <c r="U132" i="42"/>
  <c r="Z128" i="42"/>
  <c r="Y128" i="42"/>
  <c r="X128" i="42"/>
  <c r="W128" i="42"/>
  <c r="V128" i="42"/>
  <c r="U128" i="42"/>
  <c r="Z124" i="42"/>
  <c r="Y124" i="42"/>
  <c r="X124" i="42"/>
  <c r="W124" i="42"/>
  <c r="V124" i="42"/>
  <c r="U124" i="42"/>
  <c r="Z120" i="42"/>
  <c r="Y120" i="42"/>
  <c r="X120" i="42"/>
  <c r="W120" i="42"/>
  <c r="V120" i="42"/>
  <c r="U120" i="42"/>
  <c r="Y116" i="42"/>
  <c r="Z116" i="42"/>
  <c r="X116" i="42"/>
  <c r="W116" i="42"/>
  <c r="V116" i="42"/>
  <c r="U116" i="42"/>
  <c r="Z112" i="42"/>
  <c r="Y112" i="42"/>
  <c r="X112" i="42"/>
  <c r="W112" i="42"/>
  <c r="V112" i="42"/>
  <c r="U112" i="42"/>
  <c r="Z108" i="42"/>
  <c r="Y108" i="42"/>
  <c r="X108" i="42"/>
  <c r="W108" i="42"/>
  <c r="V108" i="42"/>
  <c r="U108" i="42"/>
  <c r="Z104" i="42"/>
  <c r="Y104" i="42"/>
  <c r="X104" i="42"/>
  <c r="W104" i="42"/>
  <c r="V104" i="42"/>
  <c r="U104" i="42"/>
  <c r="Y100" i="42"/>
  <c r="Z100" i="42"/>
  <c r="X100" i="42"/>
  <c r="W100" i="42"/>
  <c r="V100" i="42"/>
  <c r="U100" i="42"/>
  <c r="Z88" i="42"/>
  <c r="Y88" i="42"/>
  <c r="X88" i="42"/>
  <c r="W88" i="42"/>
  <c r="V88" i="42"/>
  <c r="U88" i="42"/>
  <c r="Z84" i="42"/>
  <c r="Y84" i="42"/>
  <c r="X84" i="42"/>
  <c r="W84" i="42"/>
  <c r="V84" i="42"/>
  <c r="U84" i="42"/>
  <c r="Z80" i="42"/>
  <c r="Y80" i="42"/>
  <c r="X80" i="42"/>
  <c r="W80" i="42"/>
  <c r="V80" i="42"/>
  <c r="U80" i="42"/>
  <c r="Z76" i="42"/>
  <c r="Y76" i="42"/>
  <c r="X76" i="42"/>
  <c r="W76" i="42"/>
  <c r="V76" i="42"/>
  <c r="U76" i="42"/>
  <c r="Z72" i="42"/>
  <c r="Y72" i="42"/>
  <c r="X72" i="42"/>
  <c r="W72" i="42"/>
  <c r="V72" i="42"/>
  <c r="U72" i="42"/>
  <c r="Z68" i="42"/>
  <c r="Y68" i="42"/>
  <c r="X68" i="42"/>
  <c r="V68" i="42"/>
  <c r="W68" i="42"/>
  <c r="U68" i="42"/>
  <c r="Z64" i="42"/>
  <c r="Y64" i="42"/>
  <c r="X64" i="42"/>
  <c r="W64" i="42"/>
  <c r="V64" i="42"/>
  <c r="U64" i="42"/>
  <c r="Y57" i="42"/>
  <c r="Z57" i="42"/>
  <c r="X57" i="42"/>
  <c r="W57" i="42"/>
  <c r="V57" i="42"/>
  <c r="U57" i="42"/>
  <c r="Z54" i="42"/>
  <c r="Y54" i="42"/>
  <c r="X54" i="42"/>
  <c r="W54" i="42"/>
  <c r="V54" i="42"/>
  <c r="U54" i="42"/>
  <c r="Z48" i="42"/>
  <c r="Y48" i="42"/>
  <c r="X48" i="42"/>
  <c r="W48" i="42"/>
  <c r="V48" i="42"/>
  <c r="U48" i="42"/>
  <c r="Z407" i="42"/>
  <c r="Y407" i="42"/>
  <c r="X407" i="42"/>
  <c r="W407" i="42"/>
  <c r="V407" i="42"/>
  <c r="U407" i="42"/>
  <c r="Z403" i="42"/>
  <c r="Y403" i="42"/>
  <c r="X403" i="42"/>
  <c r="W403" i="42"/>
  <c r="V403" i="42"/>
  <c r="U403" i="42"/>
  <c r="Z399" i="42"/>
  <c r="Y399" i="42"/>
  <c r="X399" i="42"/>
  <c r="W399" i="42"/>
  <c r="V399" i="42"/>
  <c r="U399" i="42"/>
  <c r="Z395" i="42"/>
  <c r="Y395" i="42"/>
  <c r="X395" i="42"/>
  <c r="W395" i="42"/>
  <c r="V395" i="42"/>
  <c r="U395" i="42"/>
  <c r="Z391" i="42"/>
  <c r="Y391" i="42"/>
  <c r="X391" i="42"/>
  <c r="W391" i="42"/>
  <c r="V391" i="42"/>
  <c r="U391" i="42"/>
  <c r="Z387" i="42"/>
  <c r="Y387" i="42"/>
  <c r="X387" i="42"/>
  <c r="W387" i="42"/>
  <c r="V387" i="42"/>
  <c r="U387" i="42"/>
  <c r="Z383" i="42"/>
  <c r="Y383" i="42"/>
  <c r="X383" i="42"/>
  <c r="W383" i="42"/>
  <c r="V383" i="42"/>
  <c r="U383" i="42"/>
  <c r="Z379" i="42"/>
  <c r="Y379" i="42"/>
  <c r="X379" i="42"/>
  <c r="W379" i="42"/>
  <c r="V379" i="42"/>
  <c r="U379" i="42"/>
  <c r="Z375" i="42"/>
  <c r="Y375" i="42"/>
  <c r="X375" i="42"/>
  <c r="W375" i="42"/>
  <c r="V375" i="42"/>
  <c r="U375" i="42"/>
  <c r="Z371" i="42"/>
  <c r="Y371" i="42"/>
  <c r="X371" i="42"/>
  <c r="W371" i="42"/>
  <c r="V371" i="42"/>
  <c r="U371" i="42"/>
  <c r="Z367" i="42"/>
  <c r="Y367" i="42"/>
  <c r="X367" i="42"/>
  <c r="W367" i="42"/>
  <c r="V367" i="42"/>
  <c r="U367" i="42"/>
  <c r="Z363" i="42"/>
  <c r="Y363" i="42"/>
  <c r="X363" i="42"/>
  <c r="W363" i="42"/>
  <c r="V363" i="42"/>
  <c r="U363" i="42"/>
  <c r="Z359" i="42"/>
  <c r="Y359" i="42"/>
  <c r="X359" i="42"/>
  <c r="W359" i="42"/>
  <c r="V359" i="42"/>
  <c r="U359" i="42"/>
  <c r="Z355" i="42"/>
  <c r="Y355" i="42"/>
  <c r="X355" i="42"/>
  <c r="W355" i="42"/>
  <c r="V355" i="42"/>
  <c r="U355" i="42"/>
  <c r="Z351" i="42"/>
  <c r="Y351" i="42"/>
  <c r="X351" i="42"/>
  <c r="W351" i="42"/>
  <c r="V351" i="42"/>
  <c r="U351" i="42"/>
  <c r="Z347" i="42"/>
  <c r="Y347" i="42"/>
  <c r="X347" i="42"/>
  <c r="W347" i="42"/>
  <c r="V347" i="42"/>
  <c r="U347" i="42"/>
  <c r="Z343" i="42"/>
  <c r="Y343" i="42"/>
  <c r="X343" i="42"/>
  <c r="W343" i="42"/>
  <c r="V343" i="42"/>
  <c r="U343" i="42"/>
  <c r="Z339" i="42"/>
  <c r="Y339" i="42"/>
  <c r="X339" i="42"/>
  <c r="W339" i="42"/>
  <c r="V339" i="42"/>
  <c r="U339" i="42"/>
  <c r="Z335" i="42"/>
  <c r="Y335" i="42"/>
  <c r="X335" i="42"/>
  <c r="W335" i="42"/>
  <c r="V335" i="42"/>
  <c r="U335" i="42"/>
  <c r="Z331" i="42"/>
  <c r="Y331" i="42"/>
  <c r="X331" i="42"/>
  <c r="W331" i="42"/>
  <c r="V331" i="42"/>
  <c r="U331" i="42"/>
  <c r="Z327" i="42"/>
  <c r="Y327" i="42"/>
  <c r="X327" i="42"/>
  <c r="W327" i="42"/>
  <c r="V327" i="42"/>
  <c r="U327" i="42"/>
  <c r="Z323" i="42"/>
  <c r="Y323" i="42"/>
  <c r="X323" i="42"/>
  <c r="W323" i="42"/>
  <c r="V323" i="42"/>
  <c r="U323" i="42"/>
  <c r="Z319" i="42"/>
  <c r="Y319" i="42"/>
  <c r="X319" i="42"/>
  <c r="W319" i="42"/>
  <c r="V319" i="42"/>
  <c r="U319" i="42"/>
  <c r="Z315" i="42"/>
  <c r="Y315" i="42"/>
  <c r="X315" i="42"/>
  <c r="W315" i="42"/>
  <c r="V315" i="42"/>
  <c r="U315" i="42"/>
  <c r="Z311" i="42"/>
  <c r="Y311" i="42"/>
  <c r="X311" i="42"/>
  <c r="W311" i="42"/>
  <c r="V311" i="42"/>
  <c r="U311" i="42"/>
  <c r="Z307" i="42"/>
  <c r="Y307" i="42"/>
  <c r="X307" i="42"/>
  <c r="W307" i="42"/>
  <c r="V307" i="42"/>
  <c r="U307" i="42"/>
  <c r="Z303" i="42"/>
  <c r="Y303" i="42"/>
  <c r="X303" i="42"/>
  <c r="W303" i="42"/>
  <c r="V303" i="42"/>
  <c r="U303" i="42"/>
  <c r="Y299" i="42"/>
  <c r="Z299" i="42"/>
  <c r="X299" i="42"/>
  <c r="W299" i="42"/>
  <c r="V299" i="42"/>
  <c r="U299" i="42"/>
  <c r="Z295" i="42"/>
  <c r="Y295" i="42"/>
  <c r="X295" i="42"/>
  <c r="W295" i="42"/>
  <c r="V295" i="42"/>
  <c r="U295" i="42"/>
  <c r="Y291" i="42"/>
  <c r="Z291" i="42"/>
  <c r="X291" i="42"/>
  <c r="W291" i="42"/>
  <c r="V291" i="42"/>
  <c r="U291" i="42"/>
  <c r="Z287" i="42"/>
  <c r="Y287" i="42"/>
  <c r="X287" i="42"/>
  <c r="W287" i="42"/>
  <c r="V287" i="42"/>
  <c r="U287" i="42"/>
  <c r="Y283" i="42"/>
  <c r="Z283" i="42"/>
  <c r="X283" i="42"/>
  <c r="W283" i="42"/>
  <c r="V283" i="42"/>
  <c r="U283" i="42"/>
  <c r="Z279" i="42"/>
  <c r="Y279" i="42"/>
  <c r="X279" i="42"/>
  <c r="W279" i="42"/>
  <c r="V279" i="42"/>
  <c r="U279" i="42"/>
  <c r="Z272" i="42"/>
  <c r="Y272" i="42"/>
  <c r="X272" i="42"/>
  <c r="W272" i="42"/>
  <c r="V272" i="42"/>
  <c r="U272" i="42"/>
  <c r="Z268" i="42"/>
  <c r="Y268" i="42"/>
  <c r="X268" i="42"/>
  <c r="W268" i="42"/>
  <c r="V268" i="42"/>
  <c r="U268" i="42"/>
  <c r="Z264" i="42"/>
  <c r="Y264" i="42"/>
  <c r="X264" i="42"/>
  <c r="W264" i="42"/>
  <c r="V264" i="42"/>
  <c r="U264" i="42"/>
  <c r="Z260" i="42"/>
  <c r="Y260" i="42"/>
  <c r="X260" i="42"/>
  <c r="W260" i="42"/>
  <c r="V260" i="42"/>
  <c r="U260" i="42"/>
  <c r="Z256" i="42"/>
  <c r="Y256" i="42"/>
  <c r="X256" i="42"/>
  <c r="W256" i="42"/>
  <c r="V256" i="42"/>
  <c r="U256" i="42"/>
  <c r="Z252" i="42"/>
  <c r="Y252" i="42"/>
  <c r="X252" i="42"/>
  <c r="W252" i="42"/>
  <c r="V252" i="42"/>
  <c r="U252" i="42"/>
  <c r="Z248" i="42"/>
  <c r="Y248" i="42"/>
  <c r="X248" i="42"/>
  <c r="W248" i="42"/>
  <c r="V248" i="42"/>
  <c r="U248" i="42"/>
  <c r="Z244" i="42"/>
  <c r="Y244" i="42"/>
  <c r="X244" i="42"/>
  <c r="W244" i="42"/>
  <c r="V244" i="42"/>
  <c r="U244" i="42"/>
  <c r="Z240" i="42"/>
  <c r="Y240" i="42"/>
  <c r="X240" i="42"/>
  <c r="W240" i="42"/>
  <c r="V240" i="42"/>
  <c r="U240" i="42"/>
  <c r="Z236" i="42"/>
  <c r="Y236" i="42"/>
  <c r="X236" i="42"/>
  <c r="W236" i="42"/>
  <c r="V236" i="42"/>
  <c r="U236" i="42"/>
  <c r="Z228" i="42"/>
  <c r="Y228" i="42"/>
  <c r="X228" i="42"/>
  <c r="W228" i="42"/>
  <c r="V228" i="42"/>
  <c r="U228" i="42"/>
  <c r="Z224" i="42"/>
  <c r="Y224" i="42"/>
  <c r="X224" i="42"/>
  <c r="W224" i="42"/>
  <c r="V224" i="42"/>
  <c r="U224" i="42"/>
  <c r="Y220" i="42"/>
  <c r="Z220" i="42"/>
  <c r="X220" i="42"/>
  <c r="W220" i="42"/>
  <c r="V220" i="42"/>
  <c r="U220" i="42"/>
  <c r="Y216" i="42"/>
  <c r="Z216" i="42"/>
  <c r="X216" i="42"/>
  <c r="W216" i="42"/>
  <c r="V216" i="42"/>
  <c r="U216" i="42"/>
  <c r="Z212" i="42"/>
  <c r="Y212" i="42"/>
  <c r="X212" i="42"/>
  <c r="W212" i="42"/>
  <c r="V212" i="42"/>
  <c r="U212" i="42"/>
  <c r="Z208" i="42"/>
  <c r="Y208" i="42"/>
  <c r="X208" i="42"/>
  <c r="W208" i="42"/>
  <c r="V208" i="42"/>
  <c r="U208" i="42"/>
  <c r="Z204" i="42"/>
  <c r="Y204" i="42"/>
  <c r="X204" i="42"/>
  <c r="W204" i="42"/>
  <c r="V204" i="42"/>
  <c r="U204" i="42"/>
  <c r="Y200" i="42"/>
  <c r="Z200" i="42"/>
  <c r="X200" i="42"/>
  <c r="W200" i="42"/>
  <c r="V200" i="42"/>
  <c r="U200" i="42"/>
  <c r="Z196" i="42"/>
  <c r="Y196" i="42"/>
  <c r="X196" i="42"/>
  <c r="W196" i="42"/>
  <c r="V196" i="42"/>
  <c r="U196" i="42"/>
  <c r="Z192" i="42"/>
  <c r="Y192" i="42"/>
  <c r="X192" i="42"/>
  <c r="W192" i="42"/>
  <c r="V192" i="42"/>
  <c r="U192" i="42"/>
  <c r="Z188" i="42"/>
  <c r="Y188" i="42"/>
  <c r="X188" i="42"/>
  <c r="W188" i="42"/>
  <c r="V188" i="42"/>
  <c r="U188" i="42"/>
  <c r="W184" i="42"/>
  <c r="V184" i="42"/>
  <c r="W180" i="42"/>
  <c r="V180" i="42"/>
  <c r="Y171" i="42"/>
  <c r="Z171" i="42"/>
  <c r="X171" i="42"/>
  <c r="W171" i="42"/>
  <c r="V171" i="42"/>
  <c r="U171" i="42"/>
  <c r="Z167" i="42"/>
  <c r="Y167" i="42"/>
  <c r="X167" i="42"/>
  <c r="W167" i="42"/>
  <c r="V167" i="42"/>
  <c r="U167" i="42"/>
  <c r="Z163" i="42"/>
  <c r="Y163" i="42"/>
  <c r="X163" i="42"/>
  <c r="W163" i="42"/>
  <c r="V163" i="42"/>
  <c r="U163" i="42"/>
  <c r="Z159" i="42"/>
  <c r="Y159" i="42"/>
  <c r="X159" i="42"/>
  <c r="W159" i="42"/>
  <c r="V159" i="42"/>
  <c r="U159" i="42"/>
  <c r="Z155" i="42"/>
  <c r="Y155" i="42"/>
  <c r="X155" i="42"/>
  <c r="W155" i="42"/>
  <c r="V155" i="42"/>
  <c r="U155" i="42"/>
  <c r="Z151" i="42"/>
  <c r="Y151" i="42"/>
  <c r="X151" i="42"/>
  <c r="W151" i="42"/>
  <c r="V151" i="42"/>
  <c r="U151" i="42"/>
  <c r="Z147" i="42"/>
  <c r="Y147" i="42"/>
  <c r="X147" i="42"/>
  <c r="W147" i="42"/>
  <c r="V147" i="42"/>
  <c r="U147" i="42"/>
  <c r="Y143" i="42"/>
  <c r="Z143" i="42"/>
  <c r="X143" i="42"/>
  <c r="W143" i="42"/>
  <c r="V143" i="42"/>
  <c r="U143" i="42"/>
  <c r="Y139" i="42"/>
  <c r="Z139" i="42"/>
  <c r="X139" i="42"/>
  <c r="W139" i="42"/>
  <c r="V139" i="42"/>
  <c r="U139" i="42"/>
  <c r="Z135" i="42"/>
  <c r="Y135" i="42"/>
  <c r="X135" i="42"/>
  <c r="W135" i="42"/>
  <c r="V135" i="42"/>
  <c r="U135" i="42"/>
  <c r="Z131" i="42"/>
  <c r="Y131" i="42"/>
  <c r="X131" i="42"/>
  <c r="W131" i="42"/>
  <c r="V131" i="42"/>
  <c r="U131" i="42"/>
  <c r="Z127" i="42"/>
  <c r="Y127" i="42"/>
  <c r="X127" i="42"/>
  <c r="W127" i="42"/>
  <c r="V127" i="42"/>
  <c r="U127" i="42"/>
  <c r="Y123" i="42"/>
  <c r="Z123" i="42"/>
  <c r="X123" i="42"/>
  <c r="W123" i="42"/>
  <c r="V123" i="42"/>
  <c r="U123" i="42"/>
  <c r="Z119" i="42"/>
  <c r="Y119" i="42"/>
  <c r="X119" i="42"/>
  <c r="W119" i="42"/>
  <c r="V119" i="42"/>
  <c r="U119" i="42"/>
  <c r="Z115" i="42"/>
  <c r="Y115" i="42"/>
  <c r="X115" i="42"/>
  <c r="W115" i="42"/>
  <c r="V115" i="42"/>
  <c r="U115" i="42"/>
  <c r="Z111" i="42"/>
  <c r="Y111" i="42"/>
  <c r="X111" i="42"/>
  <c r="W111" i="42"/>
  <c r="V111" i="42"/>
  <c r="U111" i="42"/>
  <c r="Y107" i="42"/>
  <c r="Z107" i="42"/>
  <c r="X107" i="42"/>
  <c r="W107" i="42"/>
  <c r="V107" i="42"/>
  <c r="U107" i="42"/>
  <c r="Z103" i="42"/>
  <c r="Y103" i="42"/>
  <c r="X103" i="42"/>
  <c r="W103" i="42"/>
  <c r="V103" i="42"/>
  <c r="U103" i="42"/>
  <c r="Z99" i="42"/>
  <c r="Y99" i="42"/>
  <c r="X99" i="42"/>
  <c r="W99" i="42"/>
  <c r="V99" i="42"/>
  <c r="U99" i="42"/>
  <c r="Y91" i="42"/>
  <c r="Z91" i="42"/>
  <c r="X91" i="42"/>
  <c r="W91" i="42"/>
  <c r="V91" i="42"/>
  <c r="U91" i="42"/>
  <c r="Z87" i="42"/>
  <c r="Y87" i="42"/>
  <c r="X87" i="42"/>
  <c r="W87" i="42"/>
  <c r="V87" i="42"/>
  <c r="U87" i="42"/>
  <c r="Z83" i="42"/>
  <c r="Y83" i="42"/>
  <c r="X83" i="42"/>
  <c r="W83" i="42"/>
  <c r="V83" i="42"/>
  <c r="U83" i="42"/>
  <c r="Z79" i="42"/>
  <c r="Y79" i="42"/>
  <c r="X79" i="42"/>
  <c r="W79" i="42"/>
  <c r="V79" i="42"/>
  <c r="U79" i="42"/>
  <c r="Y75" i="42"/>
  <c r="Z75" i="42"/>
  <c r="X75" i="42"/>
  <c r="W75" i="42"/>
  <c r="V75" i="42"/>
  <c r="U75" i="42"/>
  <c r="Z71" i="42"/>
  <c r="Y71" i="42"/>
  <c r="X71" i="42"/>
  <c r="W71" i="42"/>
  <c r="V71" i="42"/>
  <c r="U71" i="42"/>
  <c r="Z67" i="42"/>
  <c r="Y67" i="42"/>
  <c r="X67" i="42"/>
  <c r="W67" i="42"/>
  <c r="V67" i="42"/>
  <c r="U67" i="42"/>
  <c r="Z63" i="42"/>
  <c r="Y63" i="42"/>
  <c r="X63" i="42"/>
  <c r="W63" i="42"/>
  <c r="V63" i="42"/>
  <c r="U63" i="42"/>
  <c r="Y56" i="42"/>
  <c r="Z56" i="42"/>
  <c r="X56" i="42"/>
  <c r="W56" i="42"/>
  <c r="V56" i="42"/>
  <c r="U56" i="42"/>
  <c r="Y53" i="42"/>
  <c r="Z53" i="42"/>
  <c r="X53" i="42"/>
  <c r="W53" i="42"/>
  <c r="V53" i="42"/>
  <c r="U53" i="42"/>
  <c r="Y410" i="42"/>
  <c r="Z410" i="42"/>
  <c r="X410" i="42"/>
  <c r="W410" i="42"/>
  <c r="V410" i="42"/>
  <c r="U410" i="42"/>
  <c r="Y406" i="42"/>
  <c r="Z406" i="42"/>
  <c r="X406" i="42"/>
  <c r="W406" i="42"/>
  <c r="V406" i="42"/>
  <c r="U406" i="42"/>
  <c r="Y402" i="42"/>
  <c r="Z402" i="42"/>
  <c r="X402" i="42"/>
  <c r="W402" i="42"/>
  <c r="V402" i="42"/>
  <c r="U402" i="42"/>
  <c r="Z398" i="42"/>
  <c r="Y398" i="42"/>
  <c r="X398" i="42"/>
  <c r="W398" i="42"/>
  <c r="V398" i="42"/>
  <c r="U398" i="42"/>
  <c r="Y394" i="42"/>
  <c r="Z394" i="42"/>
  <c r="X394" i="42"/>
  <c r="W394" i="42"/>
  <c r="V394" i="42"/>
  <c r="U394" i="42"/>
  <c r="Y390" i="42"/>
  <c r="Z390" i="42"/>
  <c r="X390" i="42"/>
  <c r="W390" i="42"/>
  <c r="V390" i="42"/>
  <c r="U390" i="42"/>
  <c r="Z386" i="42"/>
  <c r="Y386" i="42"/>
  <c r="X386" i="42"/>
  <c r="W386" i="42"/>
  <c r="V386" i="42"/>
  <c r="U386" i="42"/>
  <c r="Y382" i="42"/>
  <c r="Z382" i="42"/>
  <c r="X382" i="42"/>
  <c r="W382" i="42"/>
  <c r="V382" i="42"/>
  <c r="U382" i="42"/>
  <c r="Y378" i="42"/>
  <c r="Z378" i="42"/>
  <c r="X378" i="42"/>
  <c r="W378" i="42"/>
  <c r="V378" i="42"/>
  <c r="U378" i="42"/>
  <c r="Z374" i="42"/>
  <c r="Y374" i="42"/>
  <c r="X374" i="42"/>
  <c r="W374" i="42"/>
  <c r="V374" i="42"/>
  <c r="U374" i="42"/>
  <c r="Z370" i="42"/>
  <c r="Y370" i="42"/>
  <c r="X370" i="42"/>
  <c r="W370" i="42"/>
  <c r="V370" i="42"/>
  <c r="U370" i="42"/>
  <c r="Z366" i="42"/>
  <c r="Y366" i="42"/>
  <c r="X366" i="42"/>
  <c r="W366" i="42"/>
  <c r="V366" i="42"/>
  <c r="U366" i="42"/>
  <c r="Y362" i="42"/>
  <c r="Z362" i="42"/>
  <c r="X362" i="42"/>
  <c r="W362" i="42"/>
  <c r="V362" i="42"/>
  <c r="U362" i="42"/>
  <c r="Y358" i="42"/>
  <c r="Z358" i="42"/>
  <c r="X358" i="42"/>
  <c r="W358" i="42"/>
  <c r="V358" i="42"/>
  <c r="U358" i="42"/>
  <c r="Y354" i="42"/>
  <c r="Z354" i="42"/>
  <c r="X354" i="42"/>
  <c r="W354" i="42"/>
  <c r="V354" i="42"/>
  <c r="U354" i="42"/>
  <c r="Z350" i="42"/>
  <c r="Y350" i="42"/>
  <c r="X350" i="42"/>
  <c r="W350" i="42"/>
  <c r="V350" i="42"/>
  <c r="U350" i="42"/>
  <c r="Z346" i="42"/>
  <c r="Y346" i="42"/>
  <c r="X346" i="42"/>
  <c r="W346" i="42"/>
  <c r="V346" i="42"/>
  <c r="U346" i="42"/>
  <c r="Z342" i="42"/>
  <c r="Y342" i="42"/>
  <c r="X342" i="42"/>
  <c r="W342" i="42"/>
  <c r="V342" i="42"/>
  <c r="U342" i="42"/>
  <c r="Z338" i="42"/>
  <c r="Y338" i="42"/>
  <c r="X338" i="42"/>
  <c r="W338" i="42"/>
  <c r="V338" i="42"/>
  <c r="U338" i="42"/>
  <c r="Z334" i="42"/>
  <c r="Y334" i="42"/>
  <c r="X334" i="42"/>
  <c r="W334" i="42"/>
  <c r="V334" i="42"/>
  <c r="U334" i="42"/>
  <c r="Z330" i="42"/>
  <c r="Y330" i="42"/>
  <c r="X330" i="42"/>
  <c r="W330" i="42"/>
  <c r="V330" i="42"/>
  <c r="U330" i="42"/>
  <c r="Z326" i="42"/>
  <c r="Y326" i="42"/>
  <c r="X326" i="42"/>
  <c r="W326" i="42"/>
  <c r="V326" i="42"/>
  <c r="U326" i="42"/>
  <c r="Z322" i="42"/>
  <c r="Y322" i="42"/>
  <c r="X322" i="42"/>
  <c r="W322" i="42"/>
  <c r="V322" i="42"/>
  <c r="U322" i="42"/>
  <c r="Z318" i="42"/>
  <c r="Y318" i="42"/>
  <c r="X318" i="42"/>
  <c r="W318" i="42"/>
  <c r="V318" i="42"/>
  <c r="U318" i="42"/>
  <c r="Z314" i="42"/>
  <c r="Y314" i="42"/>
  <c r="X314" i="42"/>
  <c r="W314" i="42"/>
  <c r="V314" i="42"/>
  <c r="U314" i="42"/>
  <c r="Z310" i="42"/>
  <c r="Y310" i="42"/>
  <c r="X310" i="42"/>
  <c r="W310" i="42"/>
  <c r="V310" i="42"/>
  <c r="U310" i="42"/>
  <c r="Z306" i="42"/>
  <c r="Y306" i="42"/>
  <c r="X306" i="42"/>
  <c r="W306" i="42"/>
  <c r="V306" i="42"/>
  <c r="U306" i="42"/>
  <c r="Z302" i="42"/>
  <c r="Y302" i="42"/>
  <c r="X302" i="42"/>
  <c r="W302" i="42"/>
  <c r="V302" i="42"/>
  <c r="U302" i="42"/>
  <c r="Y298" i="42"/>
  <c r="Z298" i="42"/>
  <c r="X298" i="42"/>
  <c r="W298" i="42"/>
  <c r="V298" i="42"/>
  <c r="U298" i="42"/>
  <c r="Z294" i="42"/>
  <c r="Y294" i="42"/>
  <c r="X294" i="42"/>
  <c r="W294" i="42"/>
  <c r="V294" i="42"/>
  <c r="U294" i="42"/>
  <c r="Z290" i="42"/>
  <c r="Y290" i="42"/>
  <c r="X290" i="42"/>
  <c r="W290" i="42"/>
  <c r="V290" i="42"/>
  <c r="U290" i="42"/>
  <c r="Z286" i="42"/>
  <c r="Y286" i="42"/>
  <c r="X286" i="42"/>
  <c r="W286" i="42"/>
  <c r="V286" i="42"/>
  <c r="U286" i="42"/>
  <c r="Y282" i="42"/>
  <c r="Z282" i="42"/>
  <c r="X282" i="42"/>
  <c r="W282" i="42"/>
  <c r="V282" i="42"/>
  <c r="U282" i="42"/>
  <c r="Z271" i="42"/>
  <c r="Y271" i="42"/>
  <c r="X271" i="42"/>
  <c r="W271" i="42"/>
  <c r="V271" i="42"/>
  <c r="U271" i="42"/>
  <c r="Z267" i="42"/>
  <c r="Y267" i="42"/>
  <c r="X267" i="42"/>
  <c r="W267" i="42"/>
  <c r="V267" i="42"/>
  <c r="U267" i="42"/>
  <c r="Z263" i="42"/>
  <c r="Y263" i="42"/>
  <c r="X263" i="42"/>
  <c r="W263" i="42"/>
  <c r="V263" i="42"/>
  <c r="U263" i="42"/>
  <c r="Z259" i="42"/>
  <c r="Y259" i="42"/>
  <c r="X259" i="42"/>
  <c r="W259" i="42"/>
  <c r="V259" i="42"/>
  <c r="U259" i="42"/>
  <c r="Z255" i="42"/>
  <c r="Y255" i="42"/>
  <c r="X255" i="42"/>
  <c r="W255" i="42"/>
  <c r="V255" i="42"/>
  <c r="U255" i="42"/>
  <c r="Z251" i="42"/>
  <c r="Y251" i="42"/>
  <c r="X251" i="42"/>
  <c r="W251" i="42"/>
  <c r="V251" i="42"/>
  <c r="U251" i="42"/>
  <c r="Z247" i="42"/>
  <c r="Y247" i="42"/>
  <c r="X247" i="42"/>
  <c r="W247" i="42"/>
  <c r="V247" i="42"/>
  <c r="U247" i="42"/>
  <c r="Z243" i="42"/>
  <c r="Y243" i="42"/>
  <c r="X243" i="42"/>
  <c r="W243" i="42"/>
  <c r="V243" i="42"/>
  <c r="U243" i="42"/>
  <c r="Z239" i="42"/>
  <c r="Y239" i="42"/>
  <c r="X239" i="42"/>
  <c r="W239" i="42"/>
  <c r="V239" i="42"/>
  <c r="U239" i="42"/>
  <c r="Z227" i="42"/>
  <c r="Y227" i="42"/>
  <c r="X227" i="42"/>
  <c r="W227" i="42"/>
  <c r="V227" i="42"/>
  <c r="U227" i="42"/>
  <c r="Z223" i="42"/>
  <c r="Y223" i="42"/>
  <c r="X223" i="42"/>
  <c r="W223" i="42"/>
  <c r="V223" i="42"/>
  <c r="U223" i="42"/>
  <c r="Y219" i="42"/>
  <c r="Z219" i="42"/>
  <c r="X219" i="42"/>
  <c r="W219" i="42"/>
  <c r="V219" i="42"/>
  <c r="U219" i="42"/>
  <c r="Z215" i="42"/>
  <c r="Y215" i="42"/>
  <c r="X215" i="42"/>
  <c r="W215" i="42"/>
  <c r="V215" i="42"/>
  <c r="U215" i="42"/>
  <c r="Z211" i="42"/>
  <c r="Y211" i="42"/>
  <c r="X211" i="42"/>
  <c r="W211" i="42"/>
  <c r="V211" i="42"/>
  <c r="U211" i="42"/>
  <c r="Z207" i="42"/>
  <c r="Y207" i="42"/>
  <c r="X207" i="42"/>
  <c r="W207" i="42"/>
  <c r="V207" i="42"/>
  <c r="U207" i="42"/>
  <c r="Z203" i="42"/>
  <c r="Y203" i="42"/>
  <c r="X203" i="42"/>
  <c r="W203" i="42"/>
  <c r="V203" i="42"/>
  <c r="U203" i="42"/>
  <c r="Z199" i="42"/>
  <c r="Y199" i="42"/>
  <c r="X199" i="42"/>
  <c r="W199" i="42"/>
  <c r="V199" i="42"/>
  <c r="U199" i="42"/>
  <c r="Z195" i="42"/>
  <c r="Y195" i="42"/>
  <c r="X195" i="42"/>
  <c r="W195" i="42"/>
  <c r="V195" i="42"/>
  <c r="U195" i="42"/>
  <c r="Z191" i="42"/>
  <c r="Y191" i="42"/>
  <c r="X191" i="42"/>
  <c r="W191" i="42"/>
  <c r="V191" i="42"/>
  <c r="U191" i="42"/>
  <c r="Z187" i="42"/>
  <c r="Y187" i="42"/>
  <c r="X187" i="42"/>
  <c r="W187" i="42"/>
  <c r="V187" i="42"/>
  <c r="U187" i="42"/>
  <c r="W183" i="42"/>
  <c r="V183" i="42"/>
  <c r="W179" i="42"/>
  <c r="V179" i="42"/>
  <c r="Z170" i="42"/>
  <c r="Y170" i="42"/>
  <c r="X170" i="42"/>
  <c r="W170" i="42"/>
  <c r="V170" i="42"/>
  <c r="U170" i="42"/>
  <c r="Z166" i="42"/>
  <c r="Y166" i="42"/>
  <c r="X166" i="42"/>
  <c r="W166" i="42"/>
  <c r="V166" i="42"/>
  <c r="U166" i="42"/>
  <c r="Z162" i="42"/>
  <c r="Y162" i="42"/>
  <c r="X162" i="42"/>
  <c r="W162" i="42"/>
  <c r="V162" i="42"/>
  <c r="U162" i="42"/>
  <c r="Z158" i="42"/>
  <c r="Y158" i="42"/>
  <c r="X158" i="42"/>
  <c r="W158" i="42"/>
  <c r="V158" i="42"/>
  <c r="U158" i="42"/>
  <c r="Z154" i="42"/>
  <c r="Y154" i="42"/>
  <c r="X154" i="42"/>
  <c r="W154" i="42"/>
  <c r="V154" i="42"/>
  <c r="U154" i="42"/>
  <c r="Z150" i="42"/>
  <c r="Y150" i="42"/>
  <c r="X150" i="42"/>
  <c r="W150" i="42"/>
  <c r="V150" i="42"/>
  <c r="U150" i="42"/>
  <c r="Z146" i="42"/>
  <c r="Y146" i="42"/>
  <c r="X146" i="42"/>
  <c r="W146" i="42"/>
  <c r="V146" i="42"/>
  <c r="U146" i="42"/>
  <c r="Z142" i="42"/>
  <c r="Y142" i="42"/>
  <c r="X142" i="42"/>
  <c r="W142" i="42"/>
  <c r="V142" i="42"/>
  <c r="U142" i="42"/>
  <c r="Z138" i="42"/>
  <c r="Y138" i="42"/>
  <c r="X138" i="42"/>
  <c r="W138" i="42"/>
  <c r="V138" i="42"/>
  <c r="U138" i="42"/>
  <c r="Z134" i="42"/>
  <c r="Y134" i="42"/>
  <c r="X134" i="42"/>
  <c r="W134" i="42"/>
  <c r="V134" i="42"/>
  <c r="U134" i="42"/>
  <c r="Z130" i="42"/>
  <c r="Y130" i="42"/>
  <c r="X130" i="42"/>
  <c r="W130" i="42"/>
  <c r="V130" i="42"/>
  <c r="U130" i="42"/>
  <c r="Z126" i="42"/>
  <c r="Y126" i="42"/>
  <c r="X126" i="42"/>
  <c r="W126" i="42"/>
  <c r="V126" i="42"/>
  <c r="U126" i="42"/>
  <c r="Z122" i="42"/>
  <c r="Y122" i="42"/>
  <c r="X122" i="42"/>
  <c r="W122" i="42"/>
  <c r="V122" i="42"/>
  <c r="U122" i="42"/>
  <c r="Z118" i="42"/>
  <c r="Y118" i="42"/>
  <c r="X118" i="42"/>
  <c r="W118" i="42"/>
  <c r="V118" i="42"/>
  <c r="U118" i="42"/>
  <c r="Z114" i="42"/>
  <c r="Y114" i="42"/>
  <c r="X114" i="42"/>
  <c r="W114" i="42"/>
  <c r="V114" i="42"/>
  <c r="U114" i="42"/>
  <c r="Z110" i="42"/>
  <c r="Y110" i="42"/>
  <c r="X110" i="42"/>
  <c r="W110" i="42"/>
  <c r="V110" i="42"/>
  <c r="U110" i="42"/>
  <c r="Z106" i="42"/>
  <c r="Y106" i="42"/>
  <c r="X106" i="42"/>
  <c r="W106" i="42"/>
  <c r="V106" i="42"/>
  <c r="U106" i="42"/>
  <c r="Z102" i="42"/>
  <c r="Y102" i="42"/>
  <c r="X102" i="42"/>
  <c r="W102" i="42"/>
  <c r="V102" i="42"/>
  <c r="U102" i="42"/>
  <c r="Z90" i="42"/>
  <c r="Y90" i="42"/>
  <c r="X90" i="42"/>
  <c r="W90" i="42"/>
  <c r="V90" i="42"/>
  <c r="U90" i="42"/>
  <c r="Z86" i="42"/>
  <c r="Y86" i="42"/>
  <c r="X86" i="42"/>
  <c r="W86" i="42"/>
  <c r="V86" i="42"/>
  <c r="U86" i="42"/>
  <c r="Z82" i="42"/>
  <c r="Y82" i="42"/>
  <c r="X82" i="42"/>
  <c r="W82" i="42"/>
  <c r="V82" i="42"/>
  <c r="U82" i="42"/>
  <c r="Z78" i="42"/>
  <c r="Y78" i="42"/>
  <c r="X78" i="42"/>
  <c r="W78" i="42"/>
  <c r="V78" i="42"/>
  <c r="U78" i="42"/>
  <c r="Z74" i="42"/>
  <c r="Y74" i="42"/>
  <c r="X74" i="42"/>
  <c r="W74" i="42"/>
  <c r="V74" i="42"/>
  <c r="U74" i="42"/>
  <c r="Z70" i="42"/>
  <c r="Y70" i="42"/>
  <c r="X70" i="42"/>
  <c r="W70" i="42"/>
  <c r="V70" i="42"/>
  <c r="U70" i="42"/>
  <c r="Z66" i="42"/>
  <c r="Y66" i="42"/>
  <c r="X66" i="42"/>
  <c r="W66" i="42"/>
  <c r="V66" i="42"/>
  <c r="U66" i="42"/>
  <c r="Z62" i="42"/>
  <c r="Y62" i="42"/>
  <c r="X62" i="42"/>
  <c r="W62" i="42"/>
  <c r="V62" i="42"/>
  <c r="U62" i="42"/>
  <c r="Z50" i="42"/>
  <c r="Y50" i="42"/>
  <c r="X50" i="42"/>
  <c r="W50" i="42"/>
  <c r="V50" i="42"/>
  <c r="U50" i="42"/>
  <c r="Z409" i="42"/>
  <c r="Y409" i="42"/>
  <c r="X409" i="42"/>
  <c r="W409" i="42"/>
  <c r="V409" i="42"/>
  <c r="U409" i="42"/>
  <c r="Z405" i="42"/>
  <c r="Y405" i="42"/>
  <c r="X405" i="42"/>
  <c r="W405" i="42"/>
  <c r="V405" i="42"/>
  <c r="U405" i="42"/>
  <c r="Y401" i="42"/>
  <c r="Z401" i="42"/>
  <c r="X401" i="42"/>
  <c r="W401" i="42"/>
  <c r="V401" i="42"/>
  <c r="U401" i="42"/>
  <c r="Z393" i="42"/>
  <c r="Y393" i="42"/>
  <c r="X393" i="42"/>
  <c r="W393" i="42"/>
  <c r="V393" i="42"/>
  <c r="U393" i="42"/>
  <c r="Z389" i="42"/>
  <c r="Y389" i="42"/>
  <c r="X389" i="42"/>
  <c r="W389" i="42"/>
  <c r="V389" i="42"/>
  <c r="U389" i="42"/>
  <c r="Y385" i="42"/>
  <c r="Z385" i="42"/>
  <c r="X385" i="42"/>
  <c r="W385" i="42"/>
  <c r="V385" i="42"/>
  <c r="U385" i="42"/>
  <c r="Z381" i="42"/>
  <c r="Y381" i="42"/>
  <c r="X381" i="42"/>
  <c r="W381" i="42"/>
  <c r="V381" i="42"/>
  <c r="U381" i="42"/>
  <c r="Z377" i="42"/>
  <c r="Y377" i="42"/>
  <c r="X377" i="42"/>
  <c r="W377" i="42"/>
  <c r="V377" i="42"/>
  <c r="U377" i="42"/>
  <c r="Z373" i="42"/>
  <c r="Y373" i="42"/>
  <c r="X373" i="42"/>
  <c r="W373" i="42"/>
  <c r="V373" i="42"/>
  <c r="U373" i="42"/>
  <c r="Y369" i="42"/>
  <c r="Z369" i="42"/>
  <c r="X369" i="42"/>
  <c r="W369" i="42"/>
  <c r="V369" i="42"/>
  <c r="U369" i="42"/>
  <c r="Z365" i="42"/>
  <c r="Y365" i="42"/>
  <c r="X365" i="42"/>
  <c r="W365" i="42"/>
  <c r="V365" i="42"/>
  <c r="U365" i="42"/>
  <c r="Z361" i="42"/>
  <c r="Y361" i="42"/>
  <c r="X361" i="42"/>
  <c r="W361" i="42"/>
  <c r="V361" i="42"/>
  <c r="U361" i="42"/>
  <c r="Y357" i="42"/>
  <c r="Z357" i="42"/>
  <c r="X357" i="42"/>
  <c r="W357" i="42"/>
  <c r="V357" i="42"/>
  <c r="U357" i="42"/>
  <c r="Y353" i="42"/>
  <c r="Z353" i="42"/>
  <c r="X353" i="42"/>
  <c r="W353" i="42"/>
  <c r="V353" i="42"/>
  <c r="U353" i="42"/>
  <c r="Z349" i="42"/>
  <c r="Y349" i="42"/>
  <c r="X349" i="42"/>
  <c r="W349" i="42"/>
  <c r="V349" i="42"/>
  <c r="U349" i="42"/>
  <c r="Z345" i="42"/>
  <c r="Y345" i="42"/>
  <c r="X345" i="42"/>
  <c r="W345" i="42"/>
  <c r="V345" i="42"/>
  <c r="U345" i="42"/>
  <c r="Z341" i="42"/>
  <c r="Y341" i="42"/>
  <c r="X341" i="42"/>
  <c r="W341" i="42"/>
  <c r="V341" i="42"/>
  <c r="U341" i="42"/>
  <c r="Y337" i="42"/>
  <c r="Z337" i="42"/>
  <c r="X337" i="42"/>
  <c r="W337" i="42"/>
  <c r="V337" i="42"/>
  <c r="U337" i="42"/>
  <c r="Z333" i="42"/>
  <c r="Y333" i="42"/>
  <c r="X333" i="42"/>
  <c r="W333" i="42"/>
  <c r="V333" i="42"/>
  <c r="U333" i="42"/>
  <c r="Z329" i="42"/>
  <c r="Y329" i="42"/>
  <c r="X329" i="42"/>
  <c r="W329" i="42"/>
  <c r="V329" i="42"/>
  <c r="U329" i="42"/>
  <c r="Z325" i="42"/>
  <c r="Y325" i="42"/>
  <c r="X325" i="42"/>
  <c r="W325" i="42"/>
  <c r="V325" i="42"/>
  <c r="U325" i="42"/>
  <c r="Y321" i="42"/>
  <c r="Z321" i="42"/>
  <c r="X321" i="42"/>
  <c r="W321" i="42"/>
  <c r="V321" i="42"/>
  <c r="U321" i="42"/>
  <c r="Z317" i="42"/>
  <c r="Y317" i="42"/>
  <c r="X317" i="42"/>
  <c r="W317" i="42"/>
  <c r="V317" i="42"/>
  <c r="U317" i="42"/>
  <c r="Z313" i="42"/>
  <c r="Y313" i="42"/>
  <c r="X313" i="42"/>
  <c r="W313" i="42"/>
  <c r="V313" i="42"/>
  <c r="U313" i="42"/>
  <c r="Z309" i="42"/>
  <c r="Y309" i="42"/>
  <c r="X309" i="42"/>
  <c r="W309" i="42"/>
  <c r="V309" i="42"/>
  <c r="U309" i="42"/>
  <c r="Z305" i="42"/>
  <c r="Y305" i="42"/>
  <c r="X305" i="42"/>
  <c r="W305" i="42"/>
  <c r="V305" i="42"/>
  <c r="U305" i="42"/>
  <c r="Z301" i="42"/>
  <c r="Y301" i="42"/>
  <c r="X301" i="42"/>
  <c r="W301" i="42"/>
  <c r="V301" i="42"/>
  <c r="U301" i="42"/>
  <c r="Z297" i="42"/>
  <c r="Y297" i="42"/>
  <c r="X297" i="42"/>
  <c r="W297" i="42"/>
  <c r="V297" i="42"/>
  <c r="U297" i="42"/>
  <c r="Y293" i="42"/>
  <c r="Z293" i="42"/>
  <c r="X293" i="42"/>
  <c r="W293" i="42"/>
  <c r="V293" i="42"/>
  <c r="U293" i="42"/>
  <c r="Z289" i="42"/>
  <c r="Y289" i="42"/>
  <c r="X289" i="42"/>
  <c r="W289" i="42"/>
  <c r="V289" i="42"/>
  <c r="U289" i="42"/>
  <c r="Z285" i="42"/>
  <c r="Y285" i="42"/>
  <c r="X285" i="42"/>
  <c r="W285" i="42"/>
  <c r="V285" i="42"/>
  <c r="U285" i="42"/>
  <c r="Z281" i="42"/>
  <c r="Y281" i="42"/>
  <c r="X281" i="42"/>
  <c r="W281" i="42"/>
  <c r="V281" i="42"/>
  <c r="U281" i="42"/>
  <c r="Z270" i="42"/>
  <c r="Y270" i="42"/>
  <c r="X270" i="42"/>
  <c r="W270" i="42"/>
  <c r="V270" i="42"/>
  <c r="U270" i="42"/>
  <c r="Z266" i="42"/>
  <c r="Y266" i="42"/>
  <c r="X266" i="42"/>
  <c r="W266" i="42"/>
  <c r="V266" i="42"/>
  <c r="U266" i="42"/>
  <c r="Z262" i="42"/>
  <c r="Y262" i="42"/>
  <c r="X262" i="42"/>
  <c r="W262" i="42"/>
  <c r="V262" i="42"/>
  <c r="U262" i="42"/>
  <c r="Z258" i="42"/>
  <c r="Y258" i="42"/>
  <c r="X258" i="42"/>
  <c r="W258" i="42"/>
  <c r="V258" i="42"/>
  <c r="U258" i="42"/>
  <c r="Z254" i="42"/>
  <c r="Y254" i="42"/>
  <c r="X254" i="42"/>
  <c r="W254" i="42"/>
  <c r="V254" i="42"/>
  <c r="U254" i="42"/>
  <c r="Z250" i="42"/>
  <c r="Y250" i="42"/>
  <c r="X250" i="42"/>
  <c r="W250" i="42"/>
  <c r="V250" i="42"/>
  <c r="U250" i="42"/>
  <c r="Z246" i="42"/>
  <c r="Y246" i="42"/>
  <c r="X246" i="42"/>
  <c r="W246" i="42"/>
  <c r="V246" i="42"/>
  <c r="U246" i="42"/>
  <c r="Z242" i="42"/>
  <c r="Y242" i="42"/>
  <c r="X242" i="42"/>
  <c r="W242" i="42"/>
  <c r="V242" i="42"/>
  <c r="U242" i="42"/>
  <c r="Z238" i="42"/>
  <c r="Y238" i="42"/>
  <c r="X238" i="42"/>
  <c r="W238" i="42"/>
  <c r="V238" i="42"/>
  <c r="U238" i="42"/>
  <c r="Z230" i="42"/>
  <c r="Y230" i="42"/>
  <c r="X230" i="42"/>
  <c r="W230" i="42"/>
  <c r="V230" i="42"/>
  <c r="U230" i="42"/>
  <c r="Z226" i="42"/>
  <c r="Y226" i="42"/>
  <c r="X226" i="42"/>
  <c r="W226" i="42"/>
  <c r="V226" i="42"/>
  <c r="U226" i="42"/>
  <c r="Z222" i="42"/>
  <c r="Y222" i="42"/>
  <c r="X222" i="42"/>
  <c r="W222" i="42"/>
  <c r="V222" i="42"/>
  <c r="U222" i="42"/>
  <c r="Y218" i="42"/>
  <c r="Z218" i="42"/>
  <c r="X218" i="42"/>
  <c r="W218" i="42"/>
  <c r="V218" i="42"/>
  <c r="U218" i="42"/>
  <c r="Z214" i="42"/>
  <c r="Y214" i="42"/>
  <c r="X214" i="42"/>
  <c r="W214" i="42"/>
  <c r="V214" i="42"/>
  <c r="U214" i="42"/>
  <c r="Z210" i="42"/>
  <c r="Y210" i="42"/>
  <c r="X210" i="42"/>
  <c r="W210" i="42"/>
  <c r="V210" i="42"/>
  <c r="U210" i="42"/>
  <c r="Z206" i="42"/>
  <c r="Y206" i="42"/>
  <c r="X206" i="42"/>
  <c r="W206" i="42"/>
  <c r="V206" i="42"/>
  <c r="U206" i="42"/>
  <c r="Z202" i="42"/>
  <c r="Y202" i="42"/>
  <c r="X202" i="42"/>
  <c r="W202" i="42"/>
  <c r="V202" i="42"/>
  <c r="U202" i="42"/>
  <c r="Z198" i="42"/>
  <c r="Y198" i="42"/>
  <c r="X198" i="42"/>
  <c r="W198" i="42"/>
  <c r="V198" i="42"/>
  <c r="U198" i="42"/>
  <c r="Z194" i="42"/>
  <c r="Y194" i="42"/>
  <c r="X194" i="42"/>
  <c r="W194" i="42"/>
  <c r="V194" i="42"/>
  <c r="U194" i="42"/>
  <c r="Z190" i="42"/>
  <c r="Y190" i="42"/>
  <c r="X190" i="42"/>
  <c r="W190" i="42"/>
  <c r="V190" i="42"/>
  <c r="U190" i="42"/>
  <c r="Z186" i="42"/>
  <c r="Y186" i="42"/>
  <c r="X186" i="42"/>
  <c r="W186" i="42"/>
  <c r="V186" i="42"/>
  <c r="U186" i="42"/>
  <c r="W182" i="42"/>
  <c r="V182" i="42"/>
  <c r="W178" i="42"/>
  <c r="V178" i="42"/>
  <c r="Z169" i="42"/>
  <c r="Y169" i="42"/>
  <c r="X169" i="42"/>
  <c r="W169" i="42"/>
  <c r="V169" i="42"/>
  <c r="U169" i="42"/>
  <c r="Z165" i="42"/>
  <c r="Y165" i="42"/>
  <c r="X165" i="42"/>
  <c r="W165" i="42"/>
  <c r="V165" i="42"/>
  <c r="U165" i="42"/>
  <c r="Z161" i="42"/>
  <c r="Y161" i="42"/>
  <c r="X161" i="42"/>
  <c r="W161" i="42"/>
  <c r="V161" i="42"/>
  <c r="U161" i="42"/>
  <c r="Z157" i="42"/>
  <c r="Y157" i="42"/>
  <c r="X157" i="42"/>
  <c r="W157" i="42"/>
  <c r="V157" i="42"/>
  <c r="U157" i="42"/>
  <c r="Z153" i="42"/>
  <c r="Y153" i="42"/>
  <c r="X153" i="42"/>
  <c r="W153" i="42"/>
  <c r="V153" i="42"/>
  <c r="U153" i="42"/>
  <c r="Z149" i="42"/>
  <c r="Y149" i="42"/>
  <c r="X149" i="42"/>
  <c r="W149" i="42"/>
  <c r="V149" i="42"/>
  <c r="U149" i="42"/>
  <c r="Z145" i="42"/>
  <c r="Y145" i="42"/>
  <c r="X145" i="42"/>
  <c r="W145" i="42"/>
  <c r="V145" i="42"/>
  <c r="U145" i="42"/>
  <c r="Y141" i="42"/>
  <c r="Z141" i="42"/>
  <c r="X141" i="42"/>
  <c r="W141" i="42"/>
  <c r="V141" i="42"/>
  <c r="U141" i="42"/>
  <c r="Z137" i="42"/>
  <c r="Y137" i="42"/>
  <c r="X137" i="42"/>
  <c r="W137" i="42"/>
  <c r="V137" i="42"/>
  <c r="U137" i="42"/>
  <c r="Z133" i="42"/>
  <c r="Y133" i="42"/>
  <c r="X133" i="42"/>
  <c r="W133" i="42"/>
  <c r="V133" i="42"/>
  <c r="U133" i="42"/>
  <c r="Z129" i="42"/>
  <c r="Y129" i="42"/>
  <c r="X129" i="42"/>
  <c r="W129" i="42"/>
  <c r="V129" i="42"/>
  <c r="U129" i="42"/>
  <c r="Z125" i="42"/>
  <c r="Y125" i="42"/>
  <c r="X125" i="42"/>
  <c r="W125" i="42"/>
  <c r="V125" i="42"/>
  <c r="U125" i="42"/>
  <c r="Z121" i="42"/>
  <c r="Y121" i="42"/>
  <c r="X121" i="42"/>
  <c r="W121" i="42"/>
  <c r="V121" i="42"/>
  <c r="U121" i="42"/>
  <c r="Z117" i="42"/>
  <c r="Y117" i="42"/>
  <c r="X117" i="42"/>
  <c r="W117" i="42"/>
  <c r="V117" i="42"/>
  <c r="U117" i="42"/>
  <c r="Z113" i="42"/>
  <c r="Y113" i="42"/>
  <c r="X113" i="42"/>
  <c r="W113" i="42"/>
  <c r="V113" i="42"/>
  <c r="U113" i="42"/>
  <c r="Z109" i="42"/>
  <c r="Y109" i="42"/>
  <c r="X109" i="42"/>
  <c r="W109" i="42"/>
  <c r="V109" i="42"/>
  <c r="U109" i="42"/>
  <c r="Z105" i="42"/>
  <c r="Y105" i="42"/>
  <c r="X105" i="42"/>
  <c r="W105" i="42"/>
  <c r="V105" i="42"/>
  <c r="U105" i="42"/>
  <c r="Z101" i="42"/>
  <c r="Y101" i="42"/>
  <c r="X101" i="42"/>
  <c r="W101" i="42"/>
  <c r="V101" i="42"/>
  <c r="U101" i="42"/>
  <c r="Z89" i="42"/>
  <c r="Y89" i="42"/>
  <c r="X89" i="42"/>
  <c r="W89" i="42"/>
  <c r="V89" i="42"/>
  <c r="U89" i="42"/>
  <c r="Z85" i="42"/>
  <c r="Y85" i="42"/>
  <c r="X85" i="42"/>
  <c r="W85" i="42"/>
  <c r="V85" i="42"/>
  <c r="U85" i="42"/>
  <c r="Z81" i="42"/>
  <c r="Y81" i="42"/>
  <c r="X81" i="42"/>
  <c r="W81" i="42"/>
  <c r="V81" i="42"/>
  <c r="U81" i="42"/>
  <c r="Z77" i="42"/>
  <c r="Y77" i="42"/>
  <c r="X77" i="42"/>
  <c r="W77" i="42"/>
  <c r="V77" i="42"/>
  <c r="U77" i="42"/>
  <c r="Z73" i="42"/>
  <c r="Y73" i="42"/>
  <c r="X73" i="42"/>
  <c r="W73" i="42"/>
  <c r="V73" i="42"/>
  <c r="U73" i="42"/>
  <c r="Y69" i="42"/>
  <c r="Z69" i="42"/>
  <c r="X69" i="42"/>
  <c r="W69" i="42"/>
  <c r="V69" i="42"/>
  <c r="U69" i="42"/>
  <c r="Z65" i="42"/>
  <c r="Y65" i="42"/>
  <c r="X65" i="42"/>
  <c r="W65" i="42"/>
  <c r="V65" i="42"/>
  <c r="U65" i="42"/>
  <c r="Z58" i="42"/>
  <c r="Y58" i="42"/>
  <c r="X58" i="42"/>
  <c r="W58" i="42"/>
  <c r="V58" i="42"/>
  <c r="U58" i="42"/>
  <c r="Y276" i="42"/>
  <c r="Z276" i="42"/>
  <c r="X276" i="42"/>
  <c r="W276" i="42"/>
  <c r="U276" i="42"/>
  <c r="V276" i="42"/>
  <c r="Y274" i="42"/>
  <c r="Z274" i="42"/>
  <c r="X274" i="42"/>
  <c r="V274" i="42"/>
  <c r="U274" i="42"/>
  <c r="W274" i="42"/>
  <c r="Z273" i="42"/>
  <c r="Y273" i="42"/>
  <c r="X273" i="42"/>
  <c r="U273" i="42"/>
  <c r="V273" i="42"/>
  <c r="W273" i="42"/>
  <c r="R48" i="60"/>
  <c r="Q48" i="60"/>
  <c r="R36" i="60"/>
  <c r="Q36" i="60"/>
  <c r="R56" i="60"/>
  <c r="Q56" i="60"/>
  <c r="R47" i="60"/>
  <c r="Q47" i="60"/>
  <c r="R39" i="60"/>
  <c r="Q39" i="60"/>
  <c r="R58" i="60"/>
  <c r="Q58" i="60"/>
  <c r="Q54" i="60"/>
  <c r="R54" i="60"/>
  <c r="R49" i="60"/>
  <c r="Q49" i="60"/>
  <c r="R45" i="60"/>
  <c r="Q45" i="60"/>
  <c r="R41" i="60"/>
  <c r="Q41" i="60"/>
  <c r="R37" i="60"/>
  <c r="Q37" i="60"/>
  <c r="R32" i="60"/>
  <c r="Q32" i="60"/>
  <c r="R28" i="60"/>
  <c r="Q28" i="60"/>
  <c r="R24" i="60"/>
  <c r="Q24" i="60"/>
  <c r="R20" i="60"/>
  <c r="Q20" i="60"/>
  <c r="R9" i="60"/>
  <c r="Q9" i="60"/>
  <c r="R5" i="60"/>
  <c r="Q5" i="60"/>
  <c r="R57" i="60"/>
  <c r="Q57" i="60"/>
  <c r="R40" i="60"/>
  <c r="Q40" i="60"/>
  <c r="R27" i="60"/>
  <c r="Q27" i="60"/>
  <c r="R23" i="60"/>
  <c r="Q23" i="60"/>
  <c r="R19" i="60"/>
  <c r="Q19" i="60"/>
  <c r="R8" i="60"/>
  <c r="Q8" i="60"/>
  <c r="R53" i="60"/>
  <c r="Q53" i="60"/>
  <c r="R31" i="60"/>
  <c r="Q31" i="60"/>
  <c r="Q51" i="60"/>
  <c r="R51" i="60"/>
  <c r="R43" i="60"/>
  <c r="Q43" i="60"/>
  <c r="Q35" i="60"/>
  <c r="R35" i="60"/>
  <c r="Q18" i="60"/>
  <c r="R18" i="60"/>
  <c r="R7" i="60"/>
  <c r="Q7" i="60"/>
  <c r="Q44" i="60"/>
  <c r="R44" i="60"/>
  <c r="R30" i="60"/>
  <c r="Q30" i="60"/>
  <c r="R26" i="60"/>
  <c r="Q26" i="60"/>
  <c r="R22" i="60"/>
  <c r="Q22" i="60"/>
  <c r="R59" i="60"/>
  <c r="Q59" i="60"/>
  <c r="R55" i="60"/>
  <c r="Q55" i="60"/>
  <c r="Q50" i="60"/>
  <c r="R50" i="60"/>
  <c r="R46" i="60"/>
  <c r="Q46" i="60"/>
  <c r="R42" i="60"/>
  <c r="Q42" i="60"/>
  <c r="Q38" i="60"/>
  <c r="R38" i="60"/>
  <c r="Q34" i="60"/>
  <c r="R34" i="60"/>
  <c r="R29" i="60"/>
  <c r="Q29" i="60"/>
  <c r="R25" i="60"/>
  <c r="Q25" i="60"/>
  <c r="Q21" i="60"/>
  <c r="R21" i="60"/>
  <c r="R17" i="60"/>
  <c r="Q17" i="60"/>
  <c r="R6" i="60"/>
  <c r="Q6" i="60"/>
  <c r="Y97" i="42"/>
  <c r="Z97" i="42"/>
  <c r="X97" i="42"/>
  <c r="W97" i="42"/>
  <c r="V97" i="42"/>
  <c r="U97" i="42"/>
  <c r="Y96" i="42"/>
  <c r="Z96" i="42"/>
  <c r="X96" i="42"/>
  <c r="W96" i="42"/>
  <c r="V96" i="42"/>
  <c r="U96" i="42"/>
  <c r="Z98" i="42"/>
  <c r="Y98" i="42"/>
  <c r="X98" i="42"/>
  <c r="W98" i="42"/>
  <c r="V98" i="42"/>
  <c r="U98" i="42"/>
  <c r="Z95" i="42"/>
  <c r="Y95" i="42"/>
  <c r="X95" i="42"/>
  <c r="W95" i="42"/>
  <c r="V95" i="42"/>
  <c r="U95" i="42"/>
  <c r="Y94" i="42"/>
  <c r="Z94" i="42"/>
  <c r="X94" i="42"/>
  <c r="W94" i="42"/>
  <c r="V94" i="42"/>
  <c r="U94" i="42"/>
  <c r="Y93" i="42"/>
  <c r="Z93" i="42"/>
  <c r="X93" i="42"/>
  <c r="W93" i="42"/>
  <c r="V93" i="42"/>
  <c r="U93" i="42"/>
  <c r="Z92" i="42"/>
  <c r="Y92" i="42"/>
  <c r="X92" i="42"/>
  <c r="V92" i="42"/>
  <c r="W92" i="42"/>
  <c r="U92" i="42"/>
  <c r="U119" i="23"/>
  <c r="T119" i="23"/>
  <c r="U111" i="23"/>
  <c r="T111" i="23"/>
  <c r="U107" i="23"/>
  <c r="T107" i="23"/>
  <c r="U94" i="23"/>
  <c r="T94" i="23"/>
  <c r="U86" i="23"/>
  <c r="T86" i="23"/>
  <c r="U74" i="23"/>
  <c r="T74" i="23"/>
  <c r="U51" i="23"/>
  <c r="T51" i="23"/>
  <c r="U27" i="23"/>
  <c r="T27" i="23"/>
  <c r="U224" i="23"/>
  <c r="T224" i="23"/>
  <c r="U209" i="23"/>
  <c r="T209" i="23"/>
  <c r="U192" i="23"/>
  <c r="T192" i="23"/>
  <c r="U175" i="23"/>
  <c r="T175" i="23"/>
  <c r="U167" i="23"/>
  <c r="T167" i="23"/>
  <c r="U159" i="23"/>
  <c r="T159" i="23"/>
  <c r="U151" i="23"/>
  <c r="T151" i="23"/>
  <c r="U136" i="23"/>
  <c r="T136" i="23"/>
  <c r="U128" i="23"/>
  <c r="T128" i="23"/>
  <c r="T114" i="23"/>
  <c r="U114" i="23"/>
  <c r="U110" i="23"/>
  <c r="T110" i="23"/>
  <c r="T102" i="23"/>
  <c r="U102" i="23"/>
  <c r="T93" i="23"/>
  <c r="U93" i="23"/>
  <c r="U89" i="23"/>
  <c r="T89" i="23"/>
  <c r="U85" i="23"/>
  <c r="T85" i="23"/>
  <c r="T81" i="23"/>
  <c r="U81" i="23"/>
  <c r="T77" i="23"/>
  <c r="U77" i="23"/>
  <c r="U73" i="23"/>
  <c r="T73" i="23"/>
  <c r="U69" i="23"/>
  <c r="T69" i="23"/>
  <c r="T54" i="23"/>
  <c r="U54" i="23"/>
  <c r="T50" i="23"/>
  <c r="U50" i="23"/>
  <c r="U46" i="23"/>
  <c r="T46" i="23"/>
  <c r="U42" i="23"/>
  <c r="T42" i="23"/>
  <c r="T38" i="23"/>
  <c r="U38" i="23"/>
  <c r="T34" i="23"/>
  <c r="U34" i="23"/>
  <c r="U30" i="23"/>
  <c r="T30" i="23"/>
  <c r="U26" i="23"/>
  <c r="T26" i="23"/>
  <c r="T22" i="23"/>
  <c r="U22" i="23"/>
  <c r="T18" i="23"/>
  <c r="U18" i="23"/>
  <c r="U14" i="23"/>
  <c r="T14" i="23"/>
  <c r="U10" i="23"/>
  <c r="T10" i="23"/>
  <c r="T6" i="23"/>
  <c r="U6" i="23"/>
  <c r="U263" i="23"/>
  <c r="T263" i="23"/>
  <c r="U259" i="23"/>
  <c r="T259" i="23"/>
  <c r="U255" i="23"/>
  <c r="T255" i="23"/>
  <c r="U251" i="23"/>
  <c r="T251" i="23"/>
  <c r="U247" i="23"/>
  <c r="T247" i="23"/>
  <c r="U243" i="23"/>
  <c r="T243" i="23"/>
  <c r="U239" i="23"/>
  <c r="T239" i="23"/>
  <c r="U235" i="23"/>
  <c r="T235" i="23"/>
  <c r="U231" i="23"/>
  <c r="T231" i="23"/>
  <c r="U227" i="23"/>
  <c r="T227" i="23"/>
  <c r="U223" i="23"/>
  <c r="T223" i="23"/>
  <c r="U219" i="23"/>
  <c r="T219" i="23"/>
  <c r="U215" i="23"/>
  <c r="T215" i="23"/>
  <c r="U208" i="23"/>
  <c r="T208" i="23"/>
  <c r="U204" i="23"/>
  <c r="T204" i="23"/>
  <c r="U200" i="23"/>
  <c r="T200" i="23"/>
  <c r="U191" i="23"/>
  <c r="T191" i="23"/>
  <c r="U187" i="23"/>
  <c r="T187" i="23"/>
  <c r="U182" i="23"/>
  <c r="T182" i="23"/>
  <c r="T178" i="23"/>
  <c r="U178" i="23"/>
  <c r="T174" i="23"/>
  <c r="U174" i="23"/>
  <c r="U170" i="23"/>
  <c r="T170" i="23"/>
  <c r="U166" i="23"/>
  <c r="T166" i="23"/>
  <c r="T162" i="23"/>
  <c r="U162" i="23"/>
  <c r="T158" i="23"/>
  <c r="U158" i="23"/>
  <c r="U154" i="23"/>
  <c r="T154" i="23"/>
  <c r="U139" i="23"/>
  <c r="T139" i="23"/>
  <c r="U135" i="23"/>
  <c r="T135" i="23"/>
  <c r="U131" i="23"/>
  <c r="T131" i="23"/>
  <c r="U127" i="23"/>
  <c r="T127" i="23"/>
  <c r="U123" i="23"/>
  <c r="T123" i="23"/>
  <c r="U115" i="23"/>
  <c r="T115" i="23"/>
  <c r="U103" i="23"/>
  <c r="T103" i="23"/>
  <c r="U90" i="23"/>
  <c r="T90" i="23"/>
  <c r="U82" i="23"/>
  <c r="T82" i="23"/>
  <c r="U78" i="23"/>
  <c r="T78" i="23"/>
  <c r="U55" i="23"/>
  <c r="T55" i="23"/>
  <c r="U43" i="23"/>
  <c r="T43" i="23"/>
  <c r="U35" i="23"/>
  <c r="T35" i="23"/>
  <c r="U23" i="23"/>
  <c r="T23" i="23"/>
  <c r="U15" i="23"/>
  <c r="T15" i="23"/>
  <c r="U7" i="23"/>
  <c r="T7" i="23"/>
  <c r="U260" i="23"/>
  <c r="T260" i="23"/>
  <c r="U252" i="23"/>
  <c r="T252" i="23"/>
  <c r="U244" i="23"/>
  <c r="T244" i="23"/>
  <c r="U240" i="23"/>
  <c r="T240" i="23"/>
  <c r="U232" i="23"/>
  <c r="T232" i="23"/>
  <c r="U220" i="23"/>
  <c r="T220" i="23"/>
  <c r="U205" i="23"/>
  <c r="T205" i="23"/>
  <c r="U184" i="23"/>
  <c r="T184" i="23"/>
  <c r="U124" i="23"/>
  <c r="T124" i="23"/>
  <c r="U113" i="23"/>
  <c r="T113" i="23"/>
  <c r="U109" i="23"/>
  <c r="T109" i="23"/>
  <c r="U105" i="23"/>
  <c r="T105" i="23"/>
  <c r="U92" i="23"/>
  <c r="T92" i="23"/>
  <c r="U88" i="23"/>
  <c r="T88" i="23"/>
  <c r="U84" i="23"/>
  <c r="T84" i="23"/>
  <c r="U80" i="23"/>
  <c r="T80" i="23"/>
  <c r="U76" i="23"/>
  <c r="T76" i="23"/>
  <c r="U72" i="23"/>
  <c r="T72" i="23"/>
  <c r="U68" i="23"/>
  <c r="T68" i="23"/>
  <c r="U53" i="23"/>
  <c r="T53" i="23"/>
  <c r="U49" i="23"/>
  <c r="T49" i="23"/>
  <c r="U45" i="23"/>
  <c r="T45" i="23"/>
  <c r="U41" i="23"/>
  <c r="T41" i="23"/>
  <c r="U37" i="23"/>
  <c r="T37" i="23"/>
  <c r="U33" i="23"/>
  <c r="T33" i="23"/>
  <c r="U29" i="23"/>
  <c r="T29" i="23"/>
  <c r="U25" i="23"/>
  <c r="T25" i="23"/>
  <c r="U21" i="23"/>
  <c r="T21" i="23"/>
  <c r="U17" i="23"/>
  <c r="T17" i="23"/>
  <c r="U13" i="23"/>
  <c r="T13" i="23"/>
  <c r="U9" i="23"/>
  <c r="T9" i="23"/>
  <c r="U266" i="23"/>
  <c r="T266" i="23"/>
  <c r="U262" i="23"/>
  <c r="T262" i="23"/>
  <c r="U258" i="23"/>
  <c r="T258" i="23"/>
  <c r="U254" i="23"/>
  <c r="T254" i="23"/>
  <c r="U250" i="23"/>
  <c r="T250" i="23"/>
  <c r="U246" i="23"/>
  <c r="T246" i="23"/>
  <c r="U242" i="23"/>
  <c r="T242" i="23"/>
  <c r="U238" i="23"/>
  <c r="T238" i="23"/>
  <c r="U234" i="23"/>
  <c r="T234" i="23"/>
  <c r="U230" i="23"/>
  <c r="T230" i="23"/>
  <c r="U226" i="23"/>
  <c r="T226" i="23"/>
  <c r="U222" i="23"/>
  <c r="T222" i="23"/>
  <c r="U218" i="23"/>
  <c r="T218" i="23"/>
  <c r="U211" i="23"/>
  <c r="T211" i="23"/>
  <c r="U207" i="23"/>
  <c r="T207" i="23"/>
  <c r="U203" i="23"/>
  <c r="T203" i="23"/>
  <c r="T194" i="23"/>
  <c r="U194" i="23"/>
  <c r="T190" i="23"/>
  <c r="U190" i="23"/>
  <c r="U186" i="23"/>
  <c r="T186" i="23"/>
  <c r="U181" i="23"/>
  <c r="T181" i="23"/>
  <c r="U177" i="23"/>
  <c r="T177" i="23"/>
  <c r="U173" i="23"/>
  <c r="T173" i="23"/>
  <c r="U169" i="23"/>
  <c r="T169" i="23"/>
  <c r="U165" i="23"/>
  <c r="T165" i="23"/>
  <c r="U161" i="23"/>
  <c r="T161" i="23"/>
  <c r="U157" i="23"/>
  <c r="T157" i="23"/>
  <c r="U153" i="23"/>
  <c r="T153" i="23"/>
  <c r="U138" i="23"/>
  <c r="T138" i="23"/>
  <c r="T134" i="23"/>
  <c r="U134" i="23"/>
  <c r="T130" i="23"/>
  <c r="U130" i="23"/>
  <c r="U126" i="23"/>
  <c r="T126" i="23"/>
  <c r="U122" i="23"/>
  <c r="T122" i="23"/>
  <c r="U70" i="23"/>
  <c r="T70" i="23"/>
  <c r="U47" i="23"/>
  <c r="T47" i="23"/>
  <c r="U39" i="23"/>
  <c r="T39" i="23"/>
  <c r="U31" i="23"/>
  <c r="T31" i="23"/>
  <c r="U19" i="23"/>
  <c r="T19" i="23"/>
  <c r="U11" i="23"/>
  <c r="T11" i="23"/>
  <c r="U264" i="23"/>
  <c r="T264" i="23"/>
  <c r="U256" i="23"/>
  <c r="T256" i="23"/>
  <c r="U248" i="23"/>
  <c r="T248" i="23"/>
  <c r="U236" i="23"/>
  <c r="T236" i="23"/>
  <c r="U228" i="23"/>
  <c r="T228" i="23"/>
  <c r="U216" i="23"/>
  <c r="T216" i="23"/>
  <c r="U201" i="23"/>
  <c r="T201" i="23"/>
  <c r="U188" i="23"/>
  <c r="T188" i="23"/>
  <c r="U171" i="23"/>
  <c r="T171" i="23"/>
  <c r="U163" i="23"/>
  <c r="T163" i="23"/>
  <c r="U155" i="23"/>
  <c r="T155" i="23"/>
  <c r="U140" i="23"/>
  <c r="T140" i="23"/>
  <c r="U132" i="23"/>
  <c r="T132" i="23"/>
  <c r="U120" i="23"/>
  <c r="T120" i="23"/>
  <c r="T118" i="23"/>
  <c r="U118" i="23"/>
  <c r="U106" i="23"/>
  <c r="T106" i="23"/>
  <c r="U117" i="23"/>
  <c r="T117" i="23"/>
  <c r="U116" i="23"/>
  <c r="T116" i="23"/>
  <c r="U112" i="23"/>
  <c r="T112" i="23"/>
  <c r="U108" i="23"/>
  <c r="T108" i="23"/>
  <c r="U104" i="23"/>
  <c r="T104" i="23"/>
  <c r="U91" i="23"/>
  <c r="T91" i="23"/>
  <c r="U87" i="23"/>
  <c r="T87" i="23"/>
  <c r="U83" i="23"/>
  <c r="T83" i="23"/>
  <c r="U79" i="23"/>
  <c r="T79" i="23"/>
  <c r="U75" i="23"/>
  <c r="T75" i="23"/>
  <c r="U71" i="23"/>
  <c r="T71" i="23"/>
  <c r="U56" i="23"/>
  <c r="T56" i="23"/>
  <c r="U52" i="23"/>
  <c r="T52" i="23"/>
  <c r="U48" i="23"/>
  <c r="T48" i="23"/>
  <c r="U44" i="23"/>
  <c r="T44" i="23"/>
  <c r="U40" i="23"/>
  <c r="T40" i="23"/>
  <c r="U36" i="23"/>
  <c r="T36" i="23"/>
  <c r="U32" i="23"/>
  <c r="T32" i="23"/>
  <c r="U28" i="23"/>
  <c r="T28" i="23"/>
  <c r="U24" i="23"/>
  <c r="T24" i="23"/>
  <c r="U20" i="23"/>
  <c r="T20" i="23"/>
  <c r="U16" i="23"/>
  <c r="T16" i="23"/>
  <c r="U12" i="23"/>
  <c r="T12" i="23"/>
  <c r="U8" i="23"/>
  <c r="T8" i="23"/>
  <c r="U265" i="23"/>
  <c r="T265" i="23"/>
  <c r="U261" i="23"/>
  <c r="T261" i="23"/>
  <c r="T257" i="23"/>
  <c r="U257" i="23"/>
  <c r="U253" i="23"/>
  <c r="T253" i="23"/>
  <c r="U249" i="23"/>
  <c r="T249" i="23"/>
  <c r="T245" i="23"/>
  <c r="U245" i="23"/>
  <c r="T241" i="23"/>
  <c r="U241" i="23"/>
  <c r="U237" i="23"/>
  <c r="T237" i="23"/>
  <c r="U233" i="23"/>
  <c r="T233" i="23"/>
  <c r="T229" i="23"/>
  <c r="U229" i="23"/>
  <c r="T225" i="23"/>
  <c r="U225" i="23"/>
  <c r="U221" i="23"/>
  <c r="T221" i="23"/>
  <c r="U217" i="23"/>
  <c r="T217" i="23"/>
  <c r="T210" i="23"/>
  <c r="U210" i="23"/>
  <c r="T206" i="23"/>
  <c r="U206" i="23"/>
  <c r="U202" i="23"/>
  <c r="T202" i="23"/>
  <c r="U193" i="23"/>
  <c r="T193" i="23"/>
  <c r="U189" i="23"/>
  <c r="T189" i="23"/>
  <c r="U185" i="23"/>
  <c r="T185" i="23"/>
  <c r="U176" i="23"/>
  <c r="T176" i="23"/>
  <c r="U172" i="23"/>
  <c r="T172" i="23"/>
  <c r="U168" i="23"/>
  <c r="T168" i="23"/>
  <c r="U164" i="23"/>
  <c r="T164" i="23"/>
  <c r="U160" i="23"/>
  <c r="T160" i="23"/>
  <c r="U156" i="23"/>
  <c r="T156" i="23"/>
  <c r="U152" i="23"/>
  <c r="T152" i="23"/>
  <c r="U141" i="23"/>
  <c r="T141" i="23"/>
  <c r="U137" i="23"/>
  <c r="T137" i="23"/>
  <c r="U133" i="23"/>
  <c r="T133" i="23"/>
  <c r="U129" i="23"/>
  <c r="T129" i="23"/>
  <c r="U125" i="23"/>
  <c r="T125" i="23"/>
  <c r="U121" i="23"/>
  <c r="T121" i="23"/>
  <c r="Y232" i="42"/>
  <c r="Z232" i="42"/>
  <c r="X232" i="42"/>
  <c r="W232" i="42"/>
  <c r="U232" i="42"/>
  <c r="V232" i="42"/>
  <c r="Z231" i="42"/>
  <c r="Y231" i="42"/>
  <c r="X231" i="42"/>
  <c r="U231" i="42"/>
  <c r="V231" i="42"/>
  <c r="W231" i="42"/>
  <c r="Z235" i="42"/>
  <c r="Y235" i="42"/>
  <c r="X235" i="42"/>
  <c r="V235" i="42"/>
  <c r="U235" i="42"/>
  <c r="W235" i="42"/>
  <c r="Z234" i="42"/>
  <c r="Y234" i="42"/>
  <c r="X234" i="42"/>
  <c r="W234" i="42"/>
  <c r="V234" i="42"/>
  <c r="U234" i="42"/>
  <c r="T150" i="23"/>
  <c r="U150" i="23"/>
  <c r="U149" i="23"/>
  <c r="T149" i="23"/>
  <c r="U180" i="23"/>
  <c r="T180" i="23"/>
  <c r="U179" i="23"/>
  <c r="T179" i="23"/>
  <c r="S105" i="51"/>
  <c r="R105" i="51"/>
  <c r="Q105" i="51"/>
  <c r="N105" i="51"/>
  <c r="R93" i="51"/>
  <c r="S93" i="51"/>
  <c r="Q93" i="51"/>
  <c r="N93" i="51"/>
  <c r="S77" i="51"/>
  <c r="R77" i="51"/>
  <c r="Q77" i="51"/>
  <c r="N77" i="51"/>
  <c r="R44" i="51"/>
  <c r="S44" i="51"/>
  <c r="Q44" i="51"/>
  <c r="N44" i="51"/>
  <c r="S108" i="51"/>
  <c r="R108" i="51"/>
  <c r="Q108" i="51"/>
  <c r="N108" i="51"/>
  <c r="R104" i="51"/>
  <c r="S104" i="51"/>
  <c r="Q104" i="51"/>
  <c r="N104" i="51"/>
  <c r="S100" i="51"/>
  <c r="R100" i="51"/>
  <c r="Q100" i="51"/>
  <c r="N100" i="51"/>
  <c r="S96" i="51"/>
  <c r="R96" i="51"/>
  <c r="Q96" i="51"/>
  <c r="N96" i="51"/>
  <c r="S92" i="51"/>
  <c r="R92" i="51"/>
  <c r="Q92" i="51"/>
  <c r="N92" i="51"/>
  <c r="R88" i="51"/>
  <c r="S88" i="51"/>
  <c r="Q88" i="51"/>
  <c r="N88" i="51"/>
  <c r="R84" i="51"/>
  <c r="S84" i="51"/>
  <c r="Q84" i="51"/>
  <c r="N84" i="51"/>
  <c r="R80" i="51"/>
  <c r="S80" i="51"/>
  <c r="Q80" i="51"/>
  <c r="N80" i="51"/>
  <c r="S76" i="51"/>
  <c r="R76" i="51"/>
  <c r="Q76" i="51"/>
  <c r="N76" i="51"/>
  <c r="R72" i="51"/>
  <c r="S72" i="51"/>
  <c r="Q72" i="51"/>
  <c r="N72" i="51"/>
  <c r="R68" i="51"/>
  <c r="S68" i="51"/>
  <c r="Q68" i="51"/>
  <c r="N68" i="51"/>
  <c r="R64" i="51"/>
  <c r="S64" i="51"/>
  <c r="Q64" i="51"/>
  <c r="N64" i="51"/>
  <c r="S52" i="51"/>
  <c r="R52" i="51"/>
  <c r="Q52" i="51"/>
  <c r="N52" i="51"/>
  <c r="R47" i="51"/>
  <c r="S47" i="51"/>
  <c r="Q47" i="51"/>
  <c r="N47" i="51"/>
  <c r="S43" i="51"/>
  <c r="R43" i="51"/>
  <c r="Q43" i="51"/>
  <c r="N43" i="51"/>
  <c r="S39" i="51"/>
  <c r="R39" i="51"/>
  <c r="Q39" i="51"/>
  <c r="N39" i="51"/>
  <c r="S35" i="51"/>
  <c r="R35" i="51"/>
  <c r="Q35" i="51"/>
  <c r="N35" i="51"/>
  <c r="S22" i="51"/>
  <c r="R22" i="51"/>
  <c r="Q22" i="51"/>
  <c r="N22" i="51"/>
  <c r="R17" i="51"/>
  <c r="S17" i="51"/>
  <c r="Q17" i="51"/>
  <c r="N17" i="51"/>
  <c r="R13" i="51"/>
  <c r="S13" i="51"/>
  <c r="Q13" i="51"/>
  <c r="N13" i="51"/>
  <c r="R9" i="51"/>
  <c r="S9" i="51"/>
  <c r="Q9" i="51"/>
  <c r="N9" i="51"/>
  <c r="R97" i="51"/>
  <c r="S97" i="51"/>
  <c r="Q97" i="51"/>
  <c r="N97" i="51"/>
  <c r="S81" i="51"/>
  <c r="R81" i="51"/>
  <c r="Q81" i="51"/>
  <c r="N81" i="51"/>
  <c r="S69" i="51"/>
  <c r="R69" i="51"/>
  <c r="Q69" i="51"/>
  <c r="N69" i="51"/>
  <c r="S53" i="51"/>
  <c r="R53" i="51"/>
  <c r="Q53" i="51"/>
  <c r="N53" i="51"/>
  <c r="S24" i="51"/>
  <c r="R24" i="51"/>
  <c r="Q24" i="51"/>
  <c r="N24" i="51"/>
  <c r="S107" i="51"/>
  <c r="R107" i="51"/>
  <c r="Q107" i="51"/>
  <c r="N107" i="51"/>
  <c r="R103" i="51"/>
  <c r="S103" i="51"/>
  <c r="Q103" i="51"/>
  <c r="N103" i="51"/>
  <c r="S99" i="51"/>
  <c r="R99" i="51"/>
  <c r="Q99" i="51"/>
  <c r="N99" i="51"/>
  <c r="R95" i="51"/>
  <c r="S95" i="51"/>
  <c r="Q95" i="51"/>
  <c r="N95" i="51"/>
  <c r="R91" i="51"/>
  <c r="S91" i="51"/>
  <c r="Q91" i="51"/>
  <c r="N91" i="51"/>
  <c r="R87" i="51"/>
  <c r="S87" i="51"/>
  <c r="Q87" i="51"/>
  <c r="N87" i="51"/>
  <c r="R83" i="51"/>
  <c r="S83" i="51"/>
  <c r="Q83" i="51"/>
  <c r="N83" i="51"/>
  <c r="R79" i="51"/>
  <c r="S79" i="51"/>
  <c r="Q79" i="51"/>
  <c r="N79" i="51"/>
  <c r="S75" i="51"/>
  <c r="R75" i="51"/>
  <c r="Q75" i="51"/>
  <c r="N75" i="51"/>
  <c r="R71" i="51"/>
  <c r="S71" i="51"/>
  <c r="Q71" i="51"/>
  <c r="N71" i="51"/>
  <c r="S67" i="51"/>
  <c r="R67" i="51"/>
  <c r="Q67" i="51"/>
  <c r="N67" i="51"/>
  <c r="R63" i="51"/>
  <c r="S63" i="51"/>
  <c r="Q63" i="51"/>
  <c r="N63" i="51"/>
  <c r="S51" i="51"/>
  <c r="R51" i="51"/>
  <c r="Q51" i="51"/>
  <c r="N51" i="51"/>
  <c r="S46" i="51"/>
  <c r="R46" i="51"/>
  <c r="Q46" i="51"/>
  <c r="N46" i="51"/>
  <c r="R42" i="51"/>
  <c r="S42" i="51"/>
  <c r="Q42" i="51"/>
  <c r="N42" i="51"/>
  <c r="R38" i="51"/>
  <c r="S38" i="51"/>
  <c r="Q38" i="51"/>
  <c r="N38" i="51"/>
  <c r="R34" i="51"/>
  <c r="S34" i="51"/>
  <c r="Q34" i="51"/>
  <c r="N34" i="51"/>
  <c r="R21" i="51"/>
  <c r="S21" i="51"/>
  <c r="Q21" i="51"/>
  <c r="N21" i="51"/>
  <c r="S12" i="51"/>
  <c r="R12" i="51"/>
  <c r="Q12" i="51"/>
  <c r="N12" i="51"/>
  <c r="R8" i="51"/>
  <c r="S8" i="51"/>
  <c r="Q8" i="51"/>
  <c r="N8" i="51"/>
  <c r="S101" i="51"/>
  <c r="R101" i="51"/>
  <c r="Q101" i="51"/>
  <c r="N101" i="51"/>
  <c r="R89" i="51"/>
  <c r="S89" i="51"/>
  <c r="Q89" i="51"/>
  <c r="N89" i="51"/>
  <c r="R85" i="51"/>
  <c r="S85" i="51"/>
  <c r="Q85" i="51"/>
  <c r="N85" i="51"/>
  <c r="R73" i="51"/>
  <c r="S73" i="51"/>
  <c r="Q73" i="51"/>
  <c r="N73" i="51"/>
  <c r="R65" i="51"/>
  <c r="S65" i="51"/>
  <c r="Q65" i="51"/>
  <c r="N65" i="51"/>
  <c r="R49" i="51"/>
  <c r="S49" i="51"/>
  <c r="Q49" i="51"/>
  <c r="N49" i="51"/>
  <c r="R32" i="51"/>
  <c r="S32" i="51"/>
  <c r="Q32" i="51"/>
  <c r="N32" i="51"/>
  <c r="S106" i="51"/>
  <c r="R106" i="51"/>
  <c r="Q106" i="51"/>
  <c r="N106" i="51"/>
  <c r="R102" i="51"/>
  <c r="S102" i="51"/>
  <c r="Q102" i="51"/>
  <c r="N102" i="51"/>
  <c r="S98" i="51"/>
  <c r="R98" i="51"/>
  <c r="Q98" i="51"/>
  <c r="N98" i="51"/>
  <c r="S94" i="51"/>
  <c r="R94" i="51"/>
  <c r="Q94" i="51"/>
  <c r="N94" i="51"/>
  <c r="S90" i="51"/>
  <c r="R90" i="51"/>
  <c r="Q90" i="51"/>
  <c r="N90" i="51"/>
  <c r="S86" i="51"/>
  <c r="R86" i="51"/>
  <c r="Q86" i="51"/>
  <c r="N86" i="51"/>
  <c r="R82" i="51"/>
  <c r="S82" i="51"/>
  <c r="Q82" i="51"/>
  <c r="N82" i="51"/>
  <c r="S78" i="51"/>
  <c r="R78" i="51"/>
  <c r="Q78" i="51"/>
  <c r="N78" i="51"/>
  <c r="S74" i="51"/>
  <c r="R74" i="51"/>
  <c r="Q74" i="51"/>
  <c r="N74" i="51"/>
  <c r="R70" i="51"/>
  <c r="S70" i="51"/>
  <c r="Q70" i="51"/>
  <c r="N70" i="51"/>
  <c r="S66" i="51"/>
  <c r="R66" i="51"/>
  <c r="Q66" i="51"/>
  <c r="N66" i="51"/>
  <c r="S54" i="51"/>
  <c r="R54" i="51"/>
  <c r="Q54" i="51"/>
  <c r="N54" i="51"/>
  <c r="R50" i="51"/>
  <c r="S50" i="51"/>
  <c r="Q50" i="51"/>
  <c r="N50" i="51"/>
  <c r="R45" i="51"/>
  <c r="S45" i="51"/>
  <c r="Q45" i="51"/>
  <c r="N45" i="51"/>
  <c r="S41" i="51"/>
  <c r="R41" i="51"/>
  <c r="Q41" i="51"/>
  <c r="N41" i="51"/>
  <c r="R37" i="51"/>
  <c r="S37" i="51"/>
  <c r="Q37" i="51"/>
  <c r="N37" i="51"/>
  <c r="S33" i="51"/>
  <c r="R33" i="51"/>
  <c r="Q33" i="51"/>
  <c r="N33" i="51"/>
  <c r="R15" i="51"/>
  <c r="S15" i="51"/>
  <c r="Q15" i="51"/>
  <c r="N15" i="51"/>
  <c r="S11" i="51"/>
  <c r="R11" i="51"/>
  <c r="Q11" i="51"/>
  <c r="N11" i="51"/>
  <c r="S7" i="51"/>
  <c r="R7" i="51"/>
  <c r="Q7" i="51"/>
  <c r="N7" i="51"/>
  <c r="S14" i="51"/>
  <c r="R14" i="51"/>
  <c r="Q14" i="51"/>
  <c r="N14" i="51"/>
  <c r="R10" i="51"/>
  <c r="S10" i="51"/>
  <c r="Q10" i="51"/>
  <c r="N10" i="51"/>
  <c r="X118" i="23"/>
  <c r="W118" i="23"/>
  <c r="V118" i="23"/>
  <c r="S118" i="23"/>
  <c r="X114" i="23"/>
  <c r="W114" i="23"/>
  <c r="V114" i="23"/>
  <c r="S114" i="23"/>
  <c r="X110" i="23"/>
  <c r="W110" i="23"/>
  <c r="V110" i="23"/>
  <c r="S110" i="23"/>
  <c r="X106" i="23"/>
  <c r="W106" i="23"/>
  <c r="V106" i="23"/>
  <c r="S106" i="23"/>
  <c r="X102" i="23"/>
  <c r="W102" i="23"/>
  <c r="V102" i="23"/>
  <c r="S102" i="23"/>
  <c r="W93" i="23"/>
  <c r="X93" i="23"/>
  <c r="V93" i="23"/>
  <c r="S93" i="23"/>
  <c r="W89" i="23"/>
  <c r="X89" i="23"/>
  <c r="V89" i="23"/>
  <c r="S89" i="23"/>
  <c r="X85" i="23"/>
  <c r="W85" i="23"/>
  <c r="V85" i="23"/>
  <c r="S85" i="23"/>
  <c r="W81" i="23"/>
  <c r="X81" i="23"/>
  <c r="V81" i="23"/>
  <c r="S81" i="23"/>
  <c r="W77" i="23"/>
  <c r="X77" i="23"/>
  <c r="V77" i="23"/>
  <c r="S77" i="23"/>
  <c r="W73" i="23"/>
  <c r="X73" i="23"/>
  <c r="V73" i="23"/>
  <c r="S73" i="23"/>
  <c r="X69" i="23"/>
  <c r="W69" i="23"/>
  <c r="V69" i="23"/>
  <c r="S69" i="23"/>
  <c r="W54" i="23"/>
  <c r="X54" i="23"/>
  <c r="V54" i="23"/>
  <c r="S54" i="23"/>
  <c r="W50" i="23"/>
  <c r="X50" i="23"/>
  <c r="V50" i="23"/>
  <c r="S50" i="23"/>
  <c r="W46" i="23"/>
  <c r="X46" i="23"/>
  <c r="V46" i="23"/>
  <c r="S46" i="23"/>
  <c r="X42" i="23"/>
  <c r="W42" i="23"/>
  <c r="V42" i="23"/>
  <c r="S42" i="23"/>
  <c r="W38" i="23"/>
  <c r="X38" i="23"/>
  <c r="V38" i="23"/>
  <c r="S38" i="23"/>
  <c r="W34" i="23"/>
  <c r="X34" i="23"/>
  <c r="V34" i="23"/>
  <c r="S34" i="23"/>
  <c r="W30" i="23"/>
  <c r="X30" i="23"/>
  <c r="V30" i="23"/>
  <c r="S30" i="23"/>
  <c r="X26" i="23"/>
  <c r="W26" i="23"/>
  <c r="V26" i="23"/>
  <c r="S26" i="23"/>
  <c r="W22" i="23"/>
  <c r="X22" i="23"/>
  <c r="V22" i="23"/>
  <c r="S22" i="23"/>
  <c r="W18" i="23"/>
  <c r="X18" i="23"/>
  <c r="V18" i="23"/>
  <c r="S18" i="23"/>
  <c r="W14" i="23"/>
  <c r="X14" i="23"/>
  <c r="V14" i="23"/>
  <c r="S14" i="23"/>
  <c r="X10" i="23"/>
  <c r="W10" i="23"/>
  <c r="V10" i="23"/>
  <c r="S10" i="23"/>
  <c r="W6" i="23"/>
  <c r="X6" i="23"/>
  <c r="V6" i="23"/>
  <c r="S6" i="23"/>
  <c r="X264" i="23"/>
  <c r="W264" i="23"/>
  <c r="V264" i="23"/>
  <c r="S264" i="23"/>
  <c r="W260" i="23"/>
  <c r="X260" i="23"/>
  <c r="V260" i="23"/>
  <c r="S260" i="23"/>
  <c r="X256" i="23"/>
  <c r="W256" i="23"/>
  <c r="V256" i="23"/>
  <c r="S256" i="23"/>
  <c r="X252" i="23"/>
  <c r="W252" i="23"/>
  <c r="V252" i="23"/>
  <c r="S252" i="23"/>
  <c r="X248" i="23"/>
  <c r="W248" i="23"/>
  <c r="V248" i="23"/>
  <c r="S248" i="23"/>
  <c r="X244" i="23"/>
  <c r="W244" i="23"/>
  <c r="V244" i="23"/>
  <c r="S244" i="23"/>
  <c r="X240" i="23"/>
  <c r="W240" i="23"/>
  <c r="V240" i="23"/>
  <c r="S240" i="23"/>
  <c r="X236" i="23"/>
  <c r="W236" i="23"/>
  <c r="V236" i="23"/>
  <c r="S236" i="23"/>
  <c r="X232" i="23"/>
  <c r="W232" i="23"/>
  <c r="V232" i="23"/>
  <c r="S232" i="23"/>
  <c r="X228" i="23"/>
  <c r="W228" i="23"/>
  <c r="V228" i="23"/>
  <c r="S228" i="23"/>
  <c r="X224" i="23"/>
  <c r="W224" i="23"/>
  <c r="V224" i="23"/>
  <c r="S224" i="23"/>
  <c r="X220" i="23"/>
  <c r="W220" i="23"/>
  <c r="V220" i="23"/>
  <c r="S220" i="23"/>
  <c r="X216" i="23"/>
  <c r="W216" i="23"/>
  <c r="V216" i="23"/>
  <c r="S216" i="23"/>
  <c r="X209" i="23"/>
  <c r="W209" i="23"/>
  <c r="V209" i="23"/>
  <c r="S209" i="23"/>
  <c r="X205" i="23"/>
  <c r="W205" i="23"/>
  <c r="V205" i="23"/>
  <c r="S205" i="23"/>
  <c r="X201" i="23"/>
  <c r="W201" i="23"/>
  <c r="V201" i="23"/>
  <c r="S201" i="23"/>
  <c r="W192" i="23"/>
  <c r="X192" i="23"/>
  <c r="V192" i="23"/>
  <c r="S192" i="23"/>
  <c r="X188" i="23"/>
  <c r="W188" i="23"/>
  <c r="V188" i="23"/>
  <c r="S188" i="23"/>
  <c r="X184" i="23"/>
  <c r="W184" i="23"/>
  <c r="V184" i="23"/>
  <c r="S184" i="23"/>
  <c r="X175" i="23"/>
  <c r="W175" i="23"/>
  <c r="V175" i="23"/>
  <c r="S175" i="23"/>
  <c r="W171" i="23"/>
  <c r="X171" i="23"/>
  <c r="V171" i="23"/>
  <c r="S171" i="23"/>
  <c r="X167" i="23"/>
  <c r="W167" i="23"/>
  <c r="V167" i="23"/>
  <c r="S167" i="23"/>
  <c r="X163" i="23"/>
  <c r="W163" i="23"/>
  <c r="V163" i="23"/>
  <c r="S163" i="23"/>
  <c r="X159" i="23"/>
  <c r="W159" i="23"/>
  <c r="V159" i="23"/>
  <c r="S159" i="23"/>
  <c r="X155" i="23"/>
  <c r="W155" i="23"/>
  <c r="V155" i="23"/>
  <c r="S155" i="23"/>
  <c r="X151" i="23"/>
  <c r="W151" i="23"/>
  <c r="V151" i="23"/>
  <c r="S151" i="23"/>
  <c r="X139" i="23"/>
  <c r="W139" i="23"/>
  <c r="V139" i="23"/>
  <c r="S139" i="23"/>
  <c r="W135" i="23"/>
  <c r="X135" i="23"/>
  <c r="V135" i="23"/>
  <c r="S135" i="23"/>
  <c r="W131" i="23"/>
  <c r="X131" i="23"/>
  <c r="V131" i="23"/>
  <c r="S131" i="23"/>
  <c r="X127" i="23"/>
  <c r="W127" i="23"/>
  <c r="V127" i="23"/>
  <c r="S127" i="23"/>
  <c r="W123" i="23"/>
  <c r="X123" i="23"/>
  <c r="V123" i="23"/>
  <c r="S123" i="23"/>
  <c r="X117" i="23"/>
  <c r="W117" i="23"/>
  <c r="V117" i="23"/>
  <c r="S117" i="23"/>
  <c r="X113" i="23"/>
  <c r="W113" i="23"/>
  <c r="V113" i="23"/>
  <c r="S113" i="23"/>
  <c r="X109" i="23"/>
  <c r="W109" i="23"/>
  <c r="V109" i="23"/>
  <c r="S109" i="23"/>
  <c r="X105" i="23"/>
  <c r="W105" i="23"/>
  <c r="V105" i="23"/>
  <c r="S105" i="23"/>
  <c r="W92" i="23"/>
  <c r="X92" i="23"/>
  <c r="V92" i="23"/>
  <c r="S92" i="23"/>
  <c r="X88" i="23"/>
  <c r="W88" i="23"/>
  <c r="V88" i="23"/>
  <c r="S88" i="23"/>
  <c r="W84" i="23"/>
  <c r="X84" i="23"/>
  <c r="V84" i="23"/>
  <c r="S84" i="23"/>
  <c r="W80" i="23"/>
  <c r="X80" i="23"/>
  <c r="V80" i="23"/>
  <c r="S80" i="23"/>
  <c r="W76" i="23"/>
  <c r="X76" i="23"/>
  <c r="V76" i="23"/>
  <c r="S76" i="23"/>
  <c r="X72" i="23"/>
  <c r="W72" i="23"/>
  <c r="V72" i="23"/>
  <c r="S72" i="23"/>
  <c r="W68" i="23"/>
  <c r="X68" i="23"/>
  <c r="V68" i="23"/>
  <c r="S68" i="23"/>
  <c r="W53" i="23"/>
  <c r="X53" i="23"/>
  <c r="V53" i="23"/>
  <c r="S53" i="23"/>
  <c r="W49" i="23"/>
  <c r="X49" i="23"/>
  <c r="V49" i="23"/>
  <c r="S49" i="23"/>
  <c r="X45" i="23"/>
  <c r="W45" i="23"/>
  <c r="V45" i="23"/>
  <c r="S45" i="23"/>
  <c r="W41" i="23"/>
  <c r="X41" i="23"/>
  <c r="V41" i="23"/>
  <c r="S41" i="23"/>
  <c r="W37" i="23"/>
  <c r="X37" i="23"/>
  <c r="V37" i="23"/>
  <c r="S37" i="23"/>
  <c r="W33" i="23"/>
  <c r="X33" i="23"/>
  <c r="V33" i="23"/>
  <c r="S33" i="23"/>
  <c r="X29" i="23"/>
  <c r="W29" i="23"/>
  <c r="V29" i="23"/>
  <c r="S29" i="23"/>
  <c r="W25" i="23"/>
  <c r="X25" i="23"/>
  <c r="V25" i="23"/>
  <c r="S25" i="23"/>
  <c r="W21" i="23"/>
  <c r="X21" i="23"/>
  <c r="V21" i="23"/>
  <c r="S21" i="23"/>
  <c r="W17" i="23"/>
  <c r="X17" i="23"/>
  <c r="V17" i="23"/>
  <c r="S17" i="23"/>
  <c r="X13" i="23"/>
  <c r="W13" i="23"/>
  <c r="V13" i="23"/>
  <c r="S13" i="23"/>
  <c r="W9" i="23"/>
  <c r="X9" i="23"/>
  <c r="V9" i="23"/>
  <c r="S9" i="23"/>
  <c r="X263" i="23"/>
  <c r="W263" i="23"/>
  <c r="V263" i="23"/>
  <c r="S263" i="23"/>
  <c r="X259" i="23"/>
  <c r="W259" i="23"/>
  <c r="V259" i="23"/>
  <c r="S259" i="23"/>
  <c r="X255" i="23"/>
  <c r="W255" i="23"/>
  <c r="V255" i="23"/>
  <c r="S255" i="23"/>
  <c r="X251" i="23"/>
  <c r="W251" i="23"/>
  <c r="V251" i="23"/>
  <c r="S251" i="23"/>
  <c r="X247" i="23"/>
  <c r="W247" i="23"/>
  <c r="V247" i="23"/>
  <c r="S247" i="23"/>
  <c r="X243" i="23"/>
  <c r="W243" i="23"/>
  <c r="V243" i="23"/>
  <c r="S243" i="23"/>
  <c r="X239" i="23"/>
  <c r="W239" i="23"/>
  <c r="V239" i="23"/>
  <c r="S239" i="23"/>
  <c r="X235" i="23"/>
  <c r="W235" i="23"/>
  <c r="V235" i="23"/>
  <c r="S235" i="23"/>
  <c r="W231" i="23"/>
  <c r="X231" i="23"/>
  <c r="V231" i="23"/>
  <c r="S231" i="23"/>
  <c r="X227" i="23"/>
  <c r="W227" i="23"/>
  <c r="V227" i="23"/>
  <c r="S227" i="23"/>
  <c r="X223" i="23"/>
  <c r="W223" i="23"/>
  <c r="V223" i="23"/>
  <c r="S223" i="23"/>
  <c r="X219" i="23"/>
  <c r="W219" i="23"/>
  <c r="V219" i="23"/>
  <c r="S219" i="23"/>
  <c r="W215" i="23"/>
  <c r="X215" i="23"/>
  <c r="V215" i="23"/>
  <c r="S215" i="23"/>
  <c r="X208" i="23"/>
  <c r="W208" i="23"/>
  <c r="V208" i="23"/>
  <c r="S208" i="23"/>
  <c r="X204" i="23"/>
  <c r="W204" i="23"/>
  <c r="V204" i="23"/>
  <c r="S204" i="23"/>
  <c r="X200" i="23"/>
  <c r="W200" i="23"/>
  <c r="V200" i="23"/>
  <c r="S200" i="23"/>
  <c r="X191" i="23"/>
  <c r="W191" i="23"/>
  <c r="V191" i="23"/>
  <c r="S191" i="23"/>
  <c r="X187" i="23"/>
  <c r="W187" i="23"/>
  <c r="V187" i="23"/>
  <c r="S187" i="23"/>
  <c r="X182" i="23"/>
  <c r="W182" i="23"/>
  <c r="V182" i="23"/>
  <c r="S182" i="23"/>
  <c r="X178" i="23"/>
  <c r="W178" i="23"/>
  <c r="V178" i="23"/>
  <c r="S178" i="23"/>
  <c r="X174" i="23"/>
  <c r="W174" i="23"/>
  <c r="V174" i="23"/>
  <c r="S174" i="23"/>
  <c r="X170" i="23"/>
  <c r="W170" i="23"/>
  <c r="V170" i="23"/>
  <c r="S170" i="23"/>
  <c r="X166" i="23"/>
  <c r="W166" i="23"/>
  <c r="V166" i="23"/>
  <c r="S166" i="23"/>
  <c r="X162" i="23"/>
  <c r="W162" i="23"/>
  <c r="V162" i="23"/>
  <c r="S162" i="23"/>
  <c r="X158" i="23"/>
  <c r="W158" i="23"/>
  <c r="V158" i="23"/>
  <c r="S158" i="23"/>
  <c r="X154" i="23"/>
  <c r="W154" i="23"/>
  <c r="V154" i="23"/>
  <c r="S154" i="23"/>
  <c r="W138" i="23"/>
  <c r="X138" i="23"/>
  <c r="V138" i="23"/>
  <c r="S138" i="23"/>
  <c r="X134" i="23"/>
  <c r="W134" i="23"/>
  <c r="V134" i="23"/>
  <c r="S134" i="23"/>
  <c r="W116" i="23"/>
  <c r="X116" i="23"/>
  <c r="V116" i="23"/>
  <c r="S116" i="23"/>
  <c r="W112" i="23"/>
  <c r="X112" i="23"/>
  <c r="V112" i="23"/>
  <c r="S112" i="23"/>
  <c r="X108" i="23"/>
  <c r="W108" i="23"/>
  <c r="V108" i="23"/>
  <c r="S108" i="23"/>
  <c r="X104" i="23"/>
  <c r="W104" i="23"/>
  <c r="V104" i="23"/>
  <c r="S104" i="23"/>
  <c r="X91" i="23"/>
  <c r="W91" i="23"/>
  <c r="V91" i="23"/>
  <c r="S91" i="23"/>
  <c r="X87" i="23"/>
  <c r="W87" i="23"/>
  <c r="V87" i="23"/>
  <c r="S87" i="23"/>
  <c r="X83" i="23"/>
  <c r="W83" i="23"/>
  <c r="V83" i="23"/>
  <c r="S83" i="23"/>
  <c r="X79" i="23"/>
  <c r="W79" i="23"/>
  <c r="V79" i="23"/>
  <c r="S79" i="23"/>
  <c r="X75" i="23"/>
  <c r="W75" i="23"/>
  <c r="V75" i="23"/>
  <c r="S75" i="23"/>
  <c r="X71" i="23"/>
  <c r="W71" i="23"/>
  <c r="V71" i="23"/>
  <c r="S71" i="23"/>
  <c r="X56" i="23"/>
  <c r="W56" i="23"/>
  <c r="V56" i="23"/>
  <c r="S56" i="23"/>
  <c r="X52" i="23"/>
  <c r="W52" i="23"/>
  <c r="V52" i="23"/>
  <c r="S52" i="23"/>
  <c r="X48" i="23"/>
  <c r="W48" i="23"/>
  <c r="V48" i="23"/>
  <c r="S48" i="23"/>
  <c r="X44" i="23"/>
  <c r="W44" i="23"/>
  <c r="V44" i="23"/>
  <c r="S44" i="23"/>
  <c r="X40" i="23"/>
  <c r="W40" i="23"/>
  <c r="V40" i="23"/>
  <c r="S40" i="23"/>
  <c r="X36" i="23"/>
  <c r="W36" i="23"/>
  <c r="V36" i="23"/>
  <c r="S36" i="23"/>
  <c r="X32" i="23"/>
  <c r="W32" i="23"/>
  <c r="V32" i="23"/>
  <c r="S32" i="23"/>
  <c r="X28" i="23"/>
  <c r="W28" i="23"/>
  <c r="V28" i="23"/>
  <c r="S28" i="23"/>
  <c r="W24" i="23"/>
  <c r="X24" i="23"/>
  <c r="V24" i="23"/>
  <c r="S24" i="23"/>
  <c r="X20" i="23"/>
  <c r="W20" i="23"/>
  <c r="V20" i="23"/>
  <c r="S20" i="23"/>
  <c r="X16" i="23"/>
  <c r="W16" i="23"/>
  <c r="V16" i="23"/>
  <c r="S16" i="23"/>
  <c r="X12" i="23"/>
  <c r="W12" i="23"/>
  <c r="V12" i="23"/>
  <c r="S12" i="23"/>
  <c r="W8" i="23"/>
  <c r="X8" i="23"/>
  <c r="V8" i="23"/>
  <c r="S8" i="23"/>
  <c r="X266" i="23"/>
  <c r="W266" i="23"/>
  <c r="V266" i="23"/>
  <c r="S266" i="23"/>
  <c r="X262" i="23"/>
  <c r="W262" i="23"/>
  <c r="V262" i="23"/>
  <c r="S262" i="23"/>
  <c r="X258" i="23"/>
  <c r="W258" i="23"/>
  <c r="V258" i="23"/>
  <c r="S258" i="23"/>
  <c r="X254" i="23"/>
  <c r="W254" i="23"/>
  <c r="V254" i="23"/>
  <c r="S254" i="23"/>
  <c r="W250" i="23"/>
  <c r="X250" i="23"/>
  <c r="V250" i="23"/>
  <c r="S250" i="23"/>
  <c r="X246" i="23"/>
  <c r="W246" i="23"/>
  <c r="V246" i="23"/>
  <c r="S246" i="23"/>
  <c r="X242" i="23"/>
  <c r="W242" i="23"/>
  <c r="V242" i="23"/>
  <c r="S242" i="23"/>
  <c r="W238" i="23"/>
  <c r="X238" i="23"/>
  <c r="V238" i="23"/>
  <c r="S238" i="23"/>
  <c r="X234" i="23"/>
  <c r="W234" i="23"/>
  <c r="V234" i="23"/>
  <c r="S234" i="23"/>
  <c r="X230" i="23"/>
  <c r="W230" i="23"/>
  <c r="V230" i="23"/>
  <c r="S230" i="23"/>
  <c r="X226" i="23"/>
  <c r="W226" i="23"/>
  <c r="V226" i="23"/>
  <c r="S226" i="23"/>
  <c r="X222" i="23"/>
  <c r="W222" i="23"/>
  <c r="V222" i="23"/>
  <c r="S222" i="23"/>
  <c r="W218" i="23"/>
  <c r="X218" i="23"/>
  <c r="V218" i="23"/>
  <c r="S218" i="23"/>
  <c r="X211" i="23"/>
  <c r="W211" i="23"/>
  <c r="V211" i="23"/>
  <c r="S211" i="23"/>
  <c r="X207" i="23"/>
  <c r="W207" i="23"/>
  <c r="V207" i="23"/>
  <c r="S207" i="23"/>
  <c r="W203" i="23"/>
  <c r="X203" i="23"/>
  <c r="V203" i="23"/>
  <c r="S203" i="23"/>
  <c r="X194" i="23"/>
  <c r="W194" i="23"/>
  <c r="V194" i="23"/>
  <c r="S194" i="23"/>
  <c r="W190" i="23"/>
  <c r="X190" i="23"/>
  <c r="V190" i="23"/>
  <c r="S190" i="23"/>
  <c r="X186" i="23"/>
  <c r="W186" i="23"/>
  <c r="V186" i="23"/>
  <c r="S186" i="23"/>
  <c r="X181" i="23"/>
  <c r="W181" i="23"/>
  <c r="V181" i="23"/>
  <c r="S181" i="23"/>
  <c r="X177" i="23"/>
  <c r="W177" i="23"/>
  <c r="V177" i="23"/>
  <c r="S177" i="23"/>
  <c r="X173" i="23"/>
  <c r="W173" i="23"/>
  <c r="V173" i="23"/>
  <c r="S173" i="23"/>
  <c r="W169" i="23"/>
  <c r="X169" i="23"/>
  <c r="V169" i="23"/>
  <c r="S169" i="23"/>
  <c r="X165" i="23"/>
  <c r="W165" i="23"/>
  <c r="V165" i="23"/>
  <c r="S165" i="23"/>
  <c r="W161" i="23"/>
  <c r="X161" i="23"/>
  <c r="V161" i="23"/>
  <c r="S161" i="23"/>
  <c r="W119" i="23"/>
  <c r="X119" i="23"/>
  <c r="V119" i="23"/>
  <c r="S119" i="23"/>
  <c r="W115" i="23"/>
  <c r="X115" i="23"/>
  <c r="V115" i="23"/>
  <c r="S115" i="23"/>
  <c r="X111" i="23"/>
  <c r="W111" i="23"/>
  <c r="V111" i="23"/>
  <c r="S111" i="23"/>
  <c r="W107" i="23"/>
  <c r="X107" i="23"/>
  <c r="V107" i="23"/>
  <c r="S107" i="23"/>
  <c r="W103" i="23"/>
  <c r="X103" i="23"/>
  <c r="V103" i="23"/>
  <c r="S103" i="23"/>
  <c r="W94" i="23"/>
  <c r="X94" i="23"/>
  <c r="V94" i="23"/>
  <c r="S94" i="23"/>
  <c r="X90" i="23"/>
  <c r="W90" i="23"/>
  <c r="V90" i="23"/>
  <c r="S90" i="23"/>
  <c r="X86" i="23"/>
  <c r="W86" i="23"/>
  <c r="V86" i="23"/>
  <c r="S86" i="23"/>
  <c r="X82" i="23"/>
  <c r="W82" i="23"/>
  <c r="V82" i="23"/>
  <c r="S82" i="23"/>
  <c r="X78" i="23"/>
  <c r="W78" i="23"/>
  <c r="V78" i="23"/>
  <c r="S78" i="23"/>
  <c r="X74" i="23"/>
  <c r="W74" i="23"/>
  <c r="V74" i="23"/>
  <c r="S74" i="23"/>
  <c r="X70" i="23"/>
  <c r="W70" i="23"/>
  <c r="V70" i="23"/>
  <c r="S70" i="23"/>
  <c r="X55" i="23"/>
  <c r="W55" i="23"/>
  <c r="V55" i="23"/>
  <c r="S55" i="23"/>
  <c r="X51" i="23"/>
  <c r="W51" i="23"/>
  <c r="V51" i="23"/>
  <c r="S51" i="23"/>
  <c r="X47" i="23"/>
  <c r="W47" i="23"/>
  <c r="V47" i="23"/>
  <c r="S47" i="23"/>
  <c r="X43" i="23"/>
  <c r="W43" i="23"/>
  <c r="V43" i="23"/>
  <c r="S43" i="23"/>
  <c r="X39" i="23"/>
  <c r="W39" i="23"/>
  <c r="V39" i="23"/>
  <c r="S39" i="23"/>
  <c r="W35" i="23"/>
  <c r="X35" i="23"/>
  <c r="V35" i="23"/>
  <c r="S35" i="23"/>
  <c r="X31" i="23"/>
  <c r="W31" i="23"/>
  <c r="V31" i="23"/>
  <c r="S31" i="23"/>
  <c r="X27" i="23"/>
  <c r="W27" i="23"/>
  <c r="V27" i="23"/>
  <c r="S27" i="23"/>
  <c r="X23" i="23"/>
  <c r="W23" i="23"/>
  <c r="V23" i="23"/>
  <c r="S23" i="23"/>
  <c r="W19" i="23"/>
  <c r="X19" i="23"/>
  <c r="V19" i="23"/>
  <c r="S19" i="23"/>
  <c r="X15" i="23"/>
  <c r="W15" i="23"/>
  <c r="V15" i="23"/>
  <c r="S15" i="23"/>
  <c r="X11" i="23"/>
  <c r="W11" i="23"/>
  <c r="V11" i="23"/>
  <c r="S11" i="23"/>
  <c r="X7" i="23"/>
  <c r="W7" i="23"/>
  <c r="V7" i="23"/>
  <c r="S7" i="23"/>
  <c r="X265" i="23"/>
  <c r="W265" i="23"/>
  <c r="V265" i="23"/>
  <c r="S265" i="23"/>
  <c r="W261" i="23"/>
  <c r="X261" i="23"/>
  <c r="V261" i="23"/>
  <c r="S261" i="23"/>
  <c r="W257" i="23"/>
  <c r="X257" i="23"/>
  <c r="V257" i="23"/>
  <c r="S257" i="23"/>
  <c r="X253" i="23"/>
  <c r="W253" i="23"/>
  <c r="V253" i="23"/>
  <c r="S253" i="23"/>
  <c r="W249" i="23"/>
  <c r="X249" i="23"/>
  <c r="V249" i="23"/>
  <c r="S249" i="23"/>
  <c r="X245" i="23"/>
  <c r="W245" i="23"/>
  <c r="V245" i="23"/>
  <c r="S245" i="23"/>
  <c r="X241" i="23"/>
  <c r="W241" i="23"/>
  <c r="V241" i="23"/>
  <c r="S241" i="23"/>
  <c r="X237" i="23"/>
  <c r="W237" i="23"/>
  <c r="V237" i="23"/>
  <c r="S237" i="23"/>
  <c r="W233" i="23"/>
  <c r="X233" i="23"/>
  <c r="V233" i="23"/>
  <c r="S233" i="23"/>
  <c r="X229" i="23"/>
  <c r="W229" i="23"/>
  <c r="V229" i="23"/>
  <c r="S229" i="23"/>
  <c r="W225" i="23"/>
  <c r="X225" i="23"/>
  <c r="V225" i="23"/>
  <c r="S225" i="23"/>
  <c r="W221" i="23"/>
  <c r="X221" i="23"/>
  <c r="V221" i="23"/>
  <c r="S221" i="23"/>
  <c r="W217" i="23"/>
  <c r="X217" i="23"/>
  <c r="V217" i="23"/>
  <c r="S217" i="23"/>
  <c r="W210" i="23"/>
  <c r="X210" i="23"/>
  <c r="V210" i="23"/>
  <c r="S210" i="23"/>
  <c r="X206" i="23"/>
  <c r="W206" i="23"/>
  <c r="V206" i="23"/>
  <c r="S206" i="23"/>
  <c r="W202" i="23"/>
  <c r="X202" i="23"/>
  <c r="V202" i="23"/>
  <c r="S202" i="23"/>
  <c r="X193" i="23"/>
  <c r="W193" i="23"/>
  <c r="V193" i="23"/>
  <c r="S193" i="23"/>
  <c r="X189" i="23"/>
  <c r="W189" i="23"/>
  <c r="V189" i="23"/>
  <c r="S189" i="23"/>
  <c r="X185" i="23"/>
  <c r="W185" i="23"/>
  <c r="V185" i="23"/>
  <c r="S185" i="23"/>
  <c r="X176" i="23"/>
  <c r="W176" i="23"/>
  <c r="V176" i="23"/>
  <c r="S176" i="23"/>
  <c r="W172" i="23"/>
  <c r="X172" i="23"/>
  <c r="V172" i="23"/>
  <c r="S172" i="23"/>
  <c r="W168" i="23"/>
  <c r="X168" i="23"/>
  <c r="V168" i="23"/>
  <c r="S168" i="23"/>
  <c r="W164" i="23"/>
  <c r="X164" i="23"/>
  <c r="V164" i="23"/>
  <c r="S164" i="23"/>
  <c r="X160" i="23"/>
  <c r="W160" i="23"/>
  <c r="V160" i="23"/>
  <c r="S160" i="23"/>
  <c r="X156" i="23"/>
  <c r="W156" i="23"/>
  <c r="V156" i="23"/>
  <c r="S156" i="23"/>
  <c r="W152" i="23"/>
  <c r="X152" i="23"/>
  <c r="V152" i="23"/>
  <c r="S152" i="23"/>
  <c r="X140" i="23"/>
  <c r="W140" i="23"/>
  <c r="V140" i="23"/>
  <c r="S140" i="23"/>
  <c r="W136" i="23"/>
  <c r="X136" i="23"/>
  <c r="V136" i="23"/>
  <c r="S136" i="23"/>
  <c r="W132" i="23"/>
  <c r="X132" i="23"/>
  <c r="V132" i="23"/>
  <c r="S132" i="23"/>
  <c r="W128" i="23"/>
  <c r="X128" i="23"/>
  <c r="V128" i="23"/>
  <c r="S128" i="23"/>
  <c r="X124" i="23"/>
  <c r="W124" i="23"/>
  <c r="V124" i="23"/>
  <c r="S124" i="23"/>
  <c r="X130" i="23"/>
  <c r="W130" i="23"/>
  <c r="V130" i="23"/>
  <c r="S130" i="23"/>
  <c r="W126" i="23"/>
  <c r="X126" i="23"/>
  <c r="V126" i="23"/>
  <c r="S126" i="23"/>
  <c r="W122" i="23"/>
  <c r="X122" i="23"/>
  <c r="V122" i="23"/>
  <c r="S122" i="23"/>
  <c r="X157" i="23"/>
  <c r="W157" i="23"/>
  <c r="V157" i="23"/>
  <c r="S157" i="23"/>
  <c r="X153" i="23"/>
  <c r="W153" i="23"/>
  <c r="V153" i="23"/>
  <c r="S153" i="23"/>
  <c r="X141" i="23"/>
  <c r="W141" i="23"/>
  <c r="V141" i="23"/>
  <c r="S141" i="23"/>
  <c r="X137" i="23"/>
  <c r="W137" i="23"/>
  <c r="V137" i="23"/>
  <c r="S137" i="23"/>
  <c r="W133" i="23"/>
  <c r="X133" i="23"/>
  <c r="V133" i="23"/>
  <c r="S133" i="23"/>
  <c r="X129" i="23"/>
  <c r="W129" i="23"/>
  <c r="V129" i="23"/>
  <c r="S129" i="23"/>
  <c r="X125" i="23"/>
  <c r="W125" i="23"/>
  <c r="V125" i="23"/>
  <c r="S125" i="23"/>
  <c r="X121" i="23"/>
  <c r="W121" i="23"/>
  <c r="V121" i="23"/>
  <c r="S121" i="23"/>
  <c r="W120" i="23"/>
  <c r="X120" i="23"/>
  <c r="V120" i="23"/>
  <c r="S120" i="23"/>
  <c r="T103" i="60"/>
  <c r="U103" i="60"/>
  <c r="S103" i="60"/>
  <c r="P103" i="60"/>
  <c r="T99" i="60"/>
  <c r="U99" i="60"/>
  <c r="S99" i="60"/>
  <c r="P99" i="60"/>
  <c r="T95" i="60"/>
  <c r="U95" i="60"/>
  <c r="S95" i="60"/>
  <c r="P95" i="60"/>
  <c r="T67" i="60"/>
  <c r="U67" i="60"/>
  <c r="S67" i="60"/>
  <c r="P67" i="60"/>
  <c r="T60" i="60"/>
  <c r="U60" i="60"/>
  <c r="S60" i="60"/>
  <c r="P60" i="60"/>
  <c r="U57" i="60"/>
  <c r="T57" i="60"/>
  <c r="S57" i="60"/>
  <c r="P57" i="60"/>
  <c r="U53" i="60"/>
  <c r="T53" i="60"/>
  <c r="S53" i="60"/>
  <c r="P53" i="60"/>
  <c r="T48" i="60"/>
  <c r="U48" i="60"/>
  <c r="S48" i="60"/>
  <c r="P48" i="60"/>
  <c r="U44" i="60"/>
  <c r="T44" i="60"/>
  <c r="S44" i="60"/>
  <c r="P44" i="60"/>
  <c r="U40" i="60"/>
  <c r="T40" i="60"/>
  <c r="S40" i="60"/>
  <c r="P40" i="60"/>
  <c r="T36" i="60"/>
  <c r="U36" i="60"/>
  <c r="S36" i="60"/>
  <c r="P36" i="60"/>
  <c r="U31" i="60"/>
  <c r="T31" i="60"/>
  <c r="S31" i="60"/>
  <c r="P31" i="60"/>
  <c r="T27" i="60"/>
  <c r="U27" i="60"/>
  <c r="S27" i="60"/>
  <c r="P27" i="60"/>
  <c r="U23" i="60"/>
  <c r="T23" i="60"/>
  <c r="S23" i="60"/>
  <c r="P23" i="60"/>
  <c r="T19" i="60"/>
  <c r="U19" i="60"/>
  <c r="S19" i="60"/>
  <c r="P19" i="60"/>
  <c r="U8" i="60"/>
  <c r="T8" i="60"/>
  <c r="S8" i="60"/>
  <c r="P8" i="60"/>
  <c r="T123" i="60"/>
  <c r="U123" i="60"/>
  <c r="S123" i="60"/>
  <c r="P123" i="60"/>
  <c r="U115" i="60"/>
  <c r="T115" i="60"/>
  <c r="S115" i="60"/>
  <c r="P115" i="60"/>
  <c r="T79" i="60"/>
  <c r="U79" i="60"/>
  <c r="S79" i="60"/>
  <c r="P79" i="60"/>
  <c r="T71" i="60"/>
  <c r="U71" i="60"/>
  <c r="S71" i="60"/>
  <c r="P71" i="60"/>
  <c r="U114" i="60"/>
  <c r="T114" i="60"/>
  <c r="S114" i="60"/>
  <c r="P114" i="60"/>
  <c r="U106" i="60"/>
  <c r="T106" i="60"/>
  <c r="S106" i="60"/>
  <c r="P106" i="60"/>
  <c r="U98" i="60"/>
  <c r="T98" i="60"/>
  <c r="S98" i="60"/>
  <c r="P98" i="60"/>
  <c r="T86" i="60"/>
  <c r="U86" i="60"/>
  <c r="S86" i="60"/>
  <c r="P86" i="60"/>
  <c r="U74" i="60"/>
  <c r="T74" i="60"/>
  <c r="S74" i="60"/>
  <c r="P74" i="60"/>
  <c r="T56" i="60"/>
  <c r="U56" i="60"/>
  <c r="S56" i="60"/>
  <c r="P56" i="60"/>
  <c r="T51" i="60"/>
  <c r="U51" i="60"/>
  <c r="S51" i="60"/>
  <c r="P51" i="60"/>
  <c r="T47" i="60"/>
  <c r="U47" i="60"/>
  <c r="S47" i="60"/>
  <c r="P47" i="60"/>
  <c r="T43" i="60"/>
  <c r="U43" i="60"/>
  <c r="S43" i="60"/>
  <c r="P43" i="60"/>
  <c r="U39" i="60"/>
  <c r="T39" i="60"/>
  <c r="S39" i="60"/>
  <c r="P39" i="60"/>
  <c r="T35" i="60"/>
  <c r="U35" i="60"/>
  <c r="S35" i="60"/>
  <c r="P35" i="60"/>
  <c r="T30" i="60"/>
  <c r="U30" i="60"/>
  <c r="S30" i="60"/>
  <c r="P30" i="60"/>
  <c r="U26" i="60"/>
  <c r="T26" i="60"/>
  <c r="S26" i="60"/>
  <c r="P26" i="60"/>
  <c r="U22" i="60"/>
  <c r="T22" i="60"/>
  <c r="S22" i="60"/>
  <c r="P22" i="60"/>
  <c r="U18" i="60"/>
  <c r="T18" i="60"/>
  <c r="S18" i="60"/>
  <c r="P18" i="60"/>
  <c r="T7" i="60"/>
  <c r="U7" i="60"/>
  <c r="S7" i="60"/>
  <c r="P7" i="60"/>
  <c r="T119" i="60"/>
  <c r="U119" i="60"/>
  <c r="S119" i="60"/>
  <c r="P119" i="60"/>
  <c r="T111" i="60"/>
  <c r="U111" i="60"/>
  <c r="S111" i="60"/>
  <c r="P111" i="60"/>
  <c r="T107" i="60"/>
  <c r="U107" i="60"/>
  <c r="S107" i="60"/>
  <c r="P107" i="60"/>
  <c r="U118" i="60"/>
  <c r="T118" i="60"/>
  <c r="S118" i="60"/>
  <c r="P118" i="60"/>
  <c r="T102" i="60"/>
  <c r="U102" i="60"/>
  <c r="S102" i="60"/>
  <c r="P102" i="60"/>
  <c r="U94" i="60"/>
  <c r="T94" i="60"/>
  <c r="S94" i="60"/>
  <c r="P94" i="60"/>
  <c r="U78" i="60"/>
  <c r="T78" i="60"/>
  <c r="S78" i="60"/>
  <c r="P78" i="60"/>
  <c r="U66" i="60"/>
  <c r="T66" i="60"/>
  <c r="S66" i="60"/>
  <c r="P66" i="60"/>
  <c r="U117" i="60"/>
  <c r="T117" i="60"/>
  <c r="S117" i="60"/>
  <c r="P117" i="60"/>
  <c r="T109" i="60"/>
  <c r="U109" i="60"/>
  <c r="S109" i="60"/>
  <c r="P109" i="60"/>
  <c r="T101" i="60"/>
  <c r="U101" i="60"/>
  <c r="S101" i="60"/>
  <c r="P101" i="60"/>
  <c r="T97" i="60"/>
  <c r="U97" i="60"/>
  <c r="S97" i="60"/>
  <c r="P97" i="60"/>
  <c r="T93" i="60"/>
  <c r="U93" i="60"/>
  <c r="S93" i="60"/>
  <c r="P93" i="60"/>
  <c r="U89" i="60"/>
  <c r="T89" i="60"/>
  <c r="S89" i="60"/>
  <c r="P89" i="60"/>
  <c r="U85" i="60"/>
  <c r="T85" i="60"/>
  <c r="S85" i="60"/>
  <c r="P85" i="60"/>
  <c r="T81" i="60"/>
  <c r="U81" i="60"/>
  <c r="S81" i="60"/>
  <c r="P81" i="60"/>
  <c r="U77" i="60"/>
  <c r="T77" i="60"/>
  <c r="S77" i="60"/>
  <c r="P77" i="60"/>
  <c r="U73" i="60"/>
  <c r="T73" i="60"/>
  <c r="S73" i="60"/>
  <c r="P73" i="60"/>
  <c r="T69" i="60"/>
  <c r="U69" i="60"/>
  <c r="S69" i="60"/>
  <c r="P69" i="60"/>
  <c r="T65" i="60"/>
  <c r="U65" i="60"/>
  <c r="S65" i="60"/>
  <c r="P65" i="60"/>
  <c r="T59" i="60"/>
  <c r="U59" i="60"/>
  <c r="S59" i="60"/>
  <c r="P59" i="60"/>
  <c r="T55" i="60"/>
  <c r="U55" i="60"/>
  <c r="S55" i="60"/>
  <c r="P55" i="60"/>
  <c r="T50" i="60"/>
  <c r="U50" i="60"/>
  <c r="S50" i="60"/>
  <c r="P50" i="60"/>
  <c r="T42" i="60"/>
  <c r="U42" i="60"/>
  <c r="S42" i="60"/>
  <c r="P42" i="60"/>
  <c r="T38" i="60"/>
  <c r="U38" i="60"/>
  <c r="S38" i="60"/>
  <c r="P38" i="60"/>
  <c r="T34" i="60"/>
  <c r="U34" i="60"/>
  <c r="S34" i="60"/>
  <c r="P34" i="60"/>
  <c r="T29" i="60"/>
  <c r="U29" i="60"/>
  <c r="S29" i="60"/>
  <c r="P29" i="60"/>
  <c r="U25" i="60"/>
  <c r="T25" i="60"/>
  <c r="S25" i="60"/>
  <c r="P25" i="60"/>
  <c r="T21" i="60"/>
  <c r="U21" i="60"/>
  <c r="S21" i="60"/>
  <c r="P21" i="60"/>
  <c r="T17" i="60"/>
  <c r="U17" i="60"/>
  <c r="S17" i="60"/>
  <c r="P17" i="60"/>
  <c r="T6" i="60"/>
  <c r="U6" i="60"/>
  <c r="S6" i="60"/>
  <c r="P6" i="60"/>
  <c r="T91" i="60"/>
  <c r="U91" i="60"/>
  <c r="S91" i="60"/>
  <c r="P91" i="60"/>
  <c r="T87" i="60"/>
  <c r="U87" i="60"/>
  <c r="S87" i="60"/>
  <c r="P87" i="60"/>
  <c r="T83" i="60"/>
  <c r="U83" i="60"/>
  <c r="S83" i="60"/>
  <c r="P83" i="60"/>
  <c r="T75" i="60"/>
  <c r="U75" i="60"/>
  <c r="S75" i="60"/>
  <c r="P75" i="60"/>
  <c r="T122" i="60"/>
  <c r="U122" i="60"/>
  <c r="S122" i="60"/>
  <c r="P122" i="60"/>
  <c r="U110" i="60"/>
  <c r="T110" i="60"/>
  <c r="S110" i="60"/>
  <c r="P110" i="60"/>
  <c r="U90" i="60"/>
  <c r="T90" i="60"/>
  <c r="S90" i="60"/>
  <c r="P90" i="60"/>
  <c r="U82" i="60"/>
  <c r="T82" i="60"/>
  <c r="S82" i="60"/>
  <c r="P82" i="60"/>
  <c r="T70" i="60"/>
  <c r="U70" i="60"/>
  <c r="S70" i="60"/>
  <c r="P70" i="60"/>
  <c r="U121" i="60"/>
  <c r="T121" i="60"/>
  <c r="S121" i="60"/>
  <c r="P121" i="60"/>
  <c r="T113" i="60"/>
  <c r="U113" i="60"/>
  <c r="S113" i="60"/>
  <c r="P113" i="60"/>
  <c r="U105" i="60"/>
  <c r="T105" i="60"/>
  <c r="S105" i="60"/>
  <c r="P105" i="60"/>
  <c r="U124" i="60"/>
  <c r="T124" i="60"/>
  <c r="S124" i="60"/>
  <c r="P124" i="60"/>
  <c r="T120" i="60"/>
  <c r="U120" i="60"/>
  <c r="S120" i="60"/>
  <c r="P120" i="60"/>
  <c r="U116" i="60"/>
  <c r="T116" i="60"/>
  <c r="S116" i="60"/>
  <c r="P116" i="60"/>
  <c r="U112" i="60"/>
  <c r="T112" i="60"/>
  <c r="S112" i="60"/>
  <c r="P112" i="60"/>
  <c r="T108" i="60"/>
  <c r="U108" i="60"/>
  <c r="S108" i="60"/>
  <c r="P108" i="60"/>
  <c r="T104" i="60"/>
  <c r="U104" i="60"/>
  <c r="S104" i="60"/>
  <c r="P104" i="60"/>
  <c r="U100" i="60"/>
  <c r="T100" i="60"/>
  <c r="S100" i="60"/>
  <c r="P100" i="60"/>
  <c r="U96" i="60"/>
  <c r="T96" i="60"/>
  <c r="S96" i="60"/>
  <c r="P96" i="60"/>
  <c r="T92" i="60"/>
  <c r="U92" i="60"/>
  <c r="S92" i="60"/>
  <c r="P92" i="60"/>
  <c r="T88" i="60"/>
  <c r="U88" i="60"/>
  <c r="S88" i="60"/>
  <c r="P88" i="60"/>
  <c r="U84" i="60"/>
  <c r="T84" i="60"/>
  <c r="S84" i="60"/>
  <c r="P84" i="60"/>
  <c r="U80" i="60"/>
  <c r="T80" i="60"/>
  <c r="S80" i="60"/>
  <c r="P80" i="60"/>
  <c r="U76" i="60"/>
  <c r="T76" i="60"/>
  <c r="S76" i="60"/>
  <c r="P76" i="60"/>
  <c r="T72" i="60"/>
  <c r="U72" i="60"/>
  <c r="S72" i="60"/>
  <c r="P72" i="60"/>
  <c r="T68" i="60"/>
  <c r="U68" i="60"/>
  <c r="S68" i="60"/>
  <c r="P68" i="60"/>
  <c r="U61" i="60"/>
  <c r="T61" i="60"/>
  <c r="S61" i="60"/>
  <c r="P61" i="60"/>
  <c r="U58" i="60"/>
  <c r="T58" i="60"/>
  <c r="S58" i="60"/>
  <c r="P58" i="60"/>
  <c r="U54" i="60"/>
  <c r="T54" i="60"/>
  <c r="S54" i="60"/>
  <c r="P54" i="60"/>
  <c r="U49" i="60"/>
  <c r="T49" i="60"/>
  <c r="S49" i="60"/>
  <c r="P49" i="60"/>
  <c r="U41" i="60"/>
  <c r="T41" i="60"/>
  <c r="S41" i="60"/>
  <c r="P41" i="60"/>
  <c r="T37" i="60"/>
  <c r="U37" i="60"/>
  <c r="S37" i="60"/>
  <c r="P37" i="60"/>
  <c r="T28" i="60"/>
  <c r="U28" i="60"/>
  <c r="S28" i="60"/>
  <c r="P28" i="60"/>
  <c r="T24" i="60"/>
  <c r="U24" i="60"/>
  <c r="S24" i="60"/>
  <c r="P24" i="60"/>
  <c r="T20" i="60"/>
  <c r="U20" i="60"/>
  <c r="S20" i="60"/>
  <c r="P20" i="60"/>
  <c r="T9" i="60"/>
  <c r="U9" i="60"/>
  <c r="S9" i="60"/>
  <c r="P9" i="60"/>
  <c r="U5" i="60"/>
  <c r="T5" i="60"/>
  <c r="S5" i="60"/>
  <c r="P5" i="60"/>
  <c r="T46" i="60"/>
  <c r="U46" i="60"/>
  <c r="S46" i="60"/>
  <c r="P46" i="60"/>
  <c r="T45" i="60"/>
  <c r="U45" i="60"/>
  <c r="S45" i="60"/>
  <c r="P45" i="60"/>
  <c r="T32" i="60"/>
  <c r="U32" i="60"/>
  <c r="S32" i="60"/>
  <c r="P32" i="60"/>
  <c r="X150" i="23"/>
  <c r="W150" i="23"/>
  <c r="V150" i="23"/>
  <c r="S150" i="23"/>
  <c r="X149" i="23"/>
  <c r="W149" i="23"/>
  <c r="V149" i="23"/>
  <c r="S149" i="23"/>
  <c r="W180" i="23"/>
  <c r="X180" i="23"/>
  <c r="V180" i="23"/>
  <c r="S180" i="23"/>
  <c r="W179" i="23"/>
  <c r="X179" i="23"/>
  <c r="V179" i="23"/>
  <c r="S179" i="23"/>
  <c r="Y184" i="42"/>
  <c r="Z184" i="42"/>
  <c r="X184" i="42"/>
  <c r="U184" i="42"/>
  <c r="Y183" i="42"/>
  <c r="Z183" i="42"/>
  <c r="X183" i="42"/>
  <c r="U183" i="42"/>
  <c r="Z182" i="42"/>
  <c r="Y182" i="42"/>
  <c r="X182" i="42"/>
  <c r="U182" i="42"/>
  <c r="Y181" i="42"/>
  <c r="Z181" i="42"/>
  <c r="X181" i="42"/>
  <c r="U181" i="42"/>
  <c r="Y180" i="42"/>
  <c r="Z180" i="42"/>
  <c r="X180" i="42"/>
  <c r="U180" i="42"/>
  <c r="Y179" i="42"/>
  <c r="Z179" i="42"/>
  <c r="X179" i="42"/>
  <c r="U179" i="42"/>
  <c r="Z178" i="42"/>
  <c r="Y178" i="42"/>
  <c r="X178" i="42"/>
  <c r="U178" i="42"/>
  <c r="Z177" i="42"/>
  <c r="Y177" i="42"/>
  <c r="X177" i="42"/>
  <c r="U177" i="42"/>
  <c r="S40" i="51"/>
  <c r="R40" i="51"/>
  <c r="Q40" i="51"/>
  <c r="N40" i="51"/>
  <c r="S36" i="51"/>
  <c r="R36" i="51"/>
  <c r="Q36" i="51"/>
  <c r="N36" i="51"/>
  <c r="R27" i="51"/>
  <c r="S27" i="51"/>
  <c r="Q27" i="51"/>
  <c r="N27" i="51"/>
  <c r="R26" i="51"/>
  <c r="S26" i="51"/>
  <c r="Q26" i="51"/>
  <c r="N26" i="51"/>
  <c r="S25" i="51"/>
  <c r="R25" i="51"/>
  <c r="Q25" i="51"/>
  <c r="N25" i="51"/>
  <c r="R20" i="51"/>
  <c r="S20" i="51"/>
  <c r="Q20" i="51"/>
  <c r="N20" i="51"/>
  <c r="R19" i="51"/>
  <c r="S19" i="51"/>
  <c r="Q19" i="51"/>
  <c r="N19" i="51"/>
  <c r="R16" i="51"/>
  <c r="S16" i="51"/>
  <c r="Q16" i="51"/>
  <c r="N16" i="51"/>
  <c r="S5" i="51"/>
  <c r="R5" i="51"/>
  <c r="Q5" i="51"/>
  <c r="N5" i="51"/>
  <c r="S6" i="51"/>
  <c r="R6" i="51"/>
  <c r="Q6" i="51"/>
  <c r="N6" i="51"/>
  <c r="Q5" i="23"/>
  <c r="R5" i="23" s="1"/>
  <c r="U5" i="23" l="1"/>
  <c r="T5" i="23"/>
  <c r="X5" i="23"/>
  <c r="W5" i="23"/>
  <c r="V5" i="23"/>
  <c r="S5" i="23"/>
  <c r="H14" i="63"/>
  <c r="G14" i="63"/>
  <c r="N232" i="42"/>
  <c r="O232" i="42"/>
  <c r="K77" i="39" l="1"/>
  <c r="J77" i="39"/>
  <c r="K76" i="39"/>
  <c r="J76" i="39"/>
  <c r="K75" i="39"/>
  <c r="J75" i="39"/>
  <c r="K74" i="39"/>
  <c r="J74" i="39"/>
  <c r="K73" i="39"/>
  <c r="J73" i="39"/>
  <c r="K72" i="39"/>
  <c r="J72" i="39"/>
  <c r="K71" i="39"/>
  <c r="J71" i="39"/>
  <c r="K70" i="39"/>
  <c r="J70" i="39"/>
  <c r="O360" i="42" l="1"/>
  <c r="N360" i="42"/>
  <c r="G96" i="33" l="1"/>
  <c r="F96" i="33"/>
  <c r="K214" i="39" l="1"/>
  <c r="J214" i="39"/>
  <c r="I111" i="60" l="1"/>
  <c r="J111" i="60"/>
  <c r="J85" i="39" l="1"/>
  <c r="K85" i="39"/>
  <c r="H103" i="51" l="1"/>
  <c r="G103" i="51"/>
  <c r="H94" i="51"/>
  <c r="G94" i="51"/>
  <c r="H92" i="51"/>
  <c r="G92" i="51"/>
  <c r="H85" i="51"/>
  <c r="G85" i="51"/>
  <c r="H74" i="51"/>
  <c r="G74" i="51"/>
  <c r="H69" i="51"/>
  <c r="G69" i="51"/>
  <c r="H104" i="51" l="1"/>
  <c r="G104" i="51"/>
  <c r="H102" i="51"/>
  <c r="G102" i="51"/>
  <c r="H101" i="51"/>
  <c r="G101" i="51"/>
  <c r="H93" i="51"/>
  <c r="G93" i="51"/>
  <c r="H91" i="51"/>
  <c r="G91" i="51"/>
  <c r="H86" i="51"/>
  <c r="G86" i="51"/>
  <c r="H84" i="51"/>
  <c r="G84" i="51"/>
  <c r="H83" i="51"/>
  <c r="G83" i="51"/>
  <c r="H82" i="51"/>
  <c r="G82" i="51"/>
  <c r="H81" i="51"/>
  <c r="G81" i="51"/>
  <c r="H73" i="51"/>
  <c r="G73" i="51"/>
  <c r="H71" i="51"/>
  <c r="G71" i="51"/>
  <c r="H72" i="51"/>
  <c r="G72" i="51"/>
  <c r="H70" i="51"/>
  <c r="G70" i="51"/>
  <c r="H68" i="51"/>
  <c r="G68" i="51"/>
  <c r="H65" i="51"/>
  <c r="G65" i="51"/>
  <c r="H39" i="51"/>
  <c r="G39" i="51"/>
  <c r="H38" i="51"/>
  <c r="G38" i="51"/>
  <c r="H37" i="51"/>
  <c r="G37" i="51"/>
  <c r="H32" i="51"/>
  <c r="G32" i="51"/>
  <c r="H17" i="51"/>
  <c r="G17" i="51"/>
  <c r="G24" i="51"/>
  <c r="H24" i="51"/>
  <c r="H22" i="51"/>
  <c r="G22" i="51"/>
  <c r="H21" i="51"/>
  <c r="G21" i="51"/>
  <c r="H12" i="51"/>
  <c r="G12" i="51"/>
  <c r="H11" i="51"/>
  <c r="G11" i="51"/>
  <c r="G8" i="51"/>
  <c r="G9" i="51"/>
  <c r="G10" i="51"/>
  <c r="H8" i="51"/>
  <c r="H9" i="51"/>
  <c r="H10" i="51"/>
  <c r="G7" i="51"/>
  <c r="H7" i="51"/>
  <c r="L76" i="23" l="1"/>
  <c r="K76" i="23"/>
  <c r="L75" i="23"/>
  <c r="K75" i="23"/>
  <c r="L74" i="23"/>
  <c r="K74" i="23"/>
  <c r="L73" i="23"/>
  <c r="K73" i="23"/>
  <c r="L72" i="23"/>
  <c r="K72" i="23"/>
  <c r="L71" i="23"/>
  <c r="K71" i="23"/>
  <c r="K108" i="23"/>
  <c r="L108" i="23"/>
  <c r="K110" i="23"/>
  <c r="L110" i="23"/>
  <c r="K106" i="23"/>
  <c r="L106" i="23"/>
  <c r="L94" i="23"/>
  <c r="K94" i="23"/>
  <c r="L93" i="23"/>
  <c r="K93" i="23"/>
  <c r="L92" i="23"/>
  <c r="K92" i="23"/>
  <c r="L91" i="23"/>
  <c r="K91" i="23"/>
  <c r="L90" i="23"/>
  <c r="K90" i="23"/>
  <c r="L89" i="23"/>
  <c r="K89" i="23"/>
  <c r="L88" i="23"/>
  <c r="K88" i="23"/>
  <c r="L87" i="23"/>
  <c r="K87" i="23"/>
  <c r="G29" i="33" l="1"/>
  <c r="F29" i="33"/>
  <c r="G28" i="33"/>
  <c r="F28" i="33"/>
  <c r="G27" i="33"/>
  <c r="F27" i="33"/>
  <c r="G26" i="33"/>
  <c r="F26" i="33"/>
  <c r="G25" i="33"/>
  <c r="F25" i="33"/>
  <c r="G24" i="33"/>
  <c r="F24" i="33"/>
  <c r="G23" i="33"/>
  <c r="F23" i="33"/>
  <c r="G22" i="33"/>
  <c r="F22" i="33"/>
  <c r="G21" i="33"/>
  <c r="F21" i="33"/>
  <c r="G20" i="33"/>
  <c r="F20" i="33"/>
  <c r="G19" i="33"/>
  <c r="F19" i="33"/>
  <c r="G18" i="33"/>
  <c r="F18" i="33"/>
  <c r="G17" i="33"/>
  <c r="F17" i="33"/>
  <c r="G16" i="33"/>
  <c r="F16" i="33"/>
  <c r="G15" i="33"/>
  <c r="F15" i="33"/>
  <c r="G59" i="33"/>
  <c r="F59" i="33"/>
  <c r="G58" i="33"/>
  <c r="F58" i="33"/>
  <c r="G57" i="33"/>
  <c r="F57" i="33"/>
  <c r="G56" i="33"/>
  <c r="F56" i="33"/>
  <c r="G55" i="33"/>
  <c r="F55" i="33"/>
  <c r="G54" i="33"/>
  <c r="F54" i="33"/>
  <c r="G53" i="33"/>
  <c r="F53" i="33"/>
  <c r="G52" i="33"/>
  <c r="F52" i="33"/>
  <c r="G51" i="33"/>
  <c r="F51" i="33"/>
  <c r="G50" i="33"/>
  <c r="F50" i="33"/>
  <c r="G49" i="33"/>
  <c r="F49" i="33"/>
  <c r="G48" i="33"/>
  <c r="F48" i="33"/>
  <c r="G47" i="33"/>
  <c r="F47" i="33"/>
  <c r="G46" i="33"/>
  <c r="F46" i="33"/>
  <c r="G45" i="33"/>
  <c r="F45" i="33"/>
  <c r="G44" i="33"/>
  <c r="F44" i="33"/>
  <c r="G43" i="33"/>
  <c r="F43" i="33"/>
  <c r="G42" i="33"/>
  <c r="F42" i="33"/>
  <c r="L172" i="23" l="1"/>
  <c r="K172" i="23"/>
  <c r="O85" i="42" l="1"/>
  <c r="N85" i="42"/>
  <c r="O84" i="42"/>
  <c r="N84" i="42"/>
  <c r="O83" i="42"/>
  <c r="N83" i="42"/>
  <c r="N168" i="42"/>
  <c r="O168" i="42"/>
  <c r="N167" i="42"/>
  <c r="O167" i="42"/>
  <c r="O203" i="42" l="1"/>
  <c r="N203" i="42"/>
  <c r="O233" i="42" l="1"/>
  <c r="N233" i="42"/>
  <c r="O231" i="42"/>
  <c r="N231" i="42"/>
  <c r="J84" i="39" l="1"/>
  <c r="K84" i="39"/>
  <c r="J86" i="39"/>
  <c r="K86" i="39"/>
  <c r="L177" i="23" l="1"/>
  <c r="K177" i="23"/>
  <c r="O286" i="42" l="1"/>
  <c r="N286" i="42"/>
  <c r="O285" i="42"/>
  <c r="N285" i="42"/>
  <c r="O284" i="42"/>
  <c r="N284" i="42"/>
  <c r="O283" i="42"/>
  <c r="N283" i="42"/>
  <c r="O282" i="42"/>
  <c r="N282" i="42"/>
  <c r="O281" i="42"/>
  <c r="N281" i="42"/>
  <c r="O280" i="42"/>
  <c r="N280" i="42"/>
  <c r="O279" i="42"/>
  <c r="N279" i="42"/>
  <c r="N274" i="42"/>
  <c r="O274" i="42"/>
  <c r="N304" i="42"/>
  <c r="O304" i="42"/>
  <c r="N299" i="42"/>
  <c r="N300" i="42"/>
  <c r="O299" i="42"/>
  <c r="O300" i="42"/>
  <c r="O302" i="42"/>
  <c r="N302" i="42"/>
  <c r="O301" i="42"/>
  <c r="N301" i="42"/>
  <c r="O298" i="42"/>
  <c r="N298" i="42"/>
  <c r="N290" i="42"/>
  <c r="O290" i="42"/>
  <c r="J79" i="26" l="1"/>
  <c r="I79" i="26"/>
  <c r="J78" i="26"/>
  <c r="I78" i="26"/>
  <c r="J77" i="26"/>
  <c r="I77" i="26"/>
  <c r="J76" i="26"/>
  <c r="I76" i="26"/>
  <c r="I125" i="26" l="1"/>
  <c r="J125" i="26"/>
  <c r="I132" i="26" l="1"/>
  <c r="J132" i="26"/>
  <c r="J131" i="26"/>
  <c r="I131" i="26"/>
  <c r="J130" i="26"/>
  <c r="I130" i="26"/>
  <c r="J129" i="26"/>
  <c r="I129" i="26"/>
  <c r="J128" i="26"/>
  <c r="I128" i="26"/>
  <c r="J127" i="26"/>
  <c r="I127" i="26"/>
  <c r="J126" i="26"/>
  <c r="I126" i="26"/>
  <c r="J74" i="26" l="1"/>
  <c r="I74" i="26"/>
  <c r="O104" i="42"/>
  <c r="N104" i="42"/>
  <c r="L160" i="23" l="1"/>
  <c r="K160" i="23"/>
  <c r="L159" i="23"/>
  <c r="K159" i="23"/>
  <c r="L158" i="23"/>
  <c r="K158" i="23"/>
  <c r="L157" i="23"/>
  <c r="K157" i="23"/>
  <c r="L156" i="23"/>
  <c r="K156" i="23"/>
  <c r="L155" i="23"/>
  <c r="K155" i="23"/>
  <c r="K186" i="23" l="1"/>
  <c r="L186" i="23"/>
  <c r="K185" i="23"/>
  <c r="L185" i="23"/>
  <c r="K184" i="23"/>
  <c r="L184" i="23"/>
  <c r="O50" i="42" l="1"/>
  <c r="N50" i="42"/>
  <c r="O157" i="42" l="1"/>
  <c r="N157" i="42"/>
  <c r="O156" i="42"/>
  <c r="N156" i="42"/>
  <c r="O155" i="42"/>
  <c r="N155" i="42"/>
  <c r="O154" i="42"/>
  <c r="N154" i="42"/>
  <c r="O153" i="42"/>
  <c r="N153" i="42"/>
  <c r="O152" i="42"/>
  <c r="N152" i="42"/>
  <c r="O151" i="42"/>
  <c r="N151" i="42"/>
  <c r="O150" i="42"/>
  <c r="N150" i="42"/>
  <c r="N178" i="42"/>
  <c r="O178" i="42"/>
  <c r="L109" i="23" l="1"/>
  <c r="K109" i="23"/>
  <c r="L107" i="23"/>
  <c r="K107" i="23"/>
  <c r="L105" i="23"/>
  <c r="K105" i="23"/>
  <c r="K158" i="39" l="1"/>
  <c r="J158" i="39"/>
  <c r="K157" i="39"/>
  <c r="J157" i="39"/>
  <c r="K156" i="39"/>
  <c r="J156" i="39"/>
  <c r="K155" i="39"/>
  <c r="J155" i="39"/>
  <c r="K154" i="39"/>
  <c r="J154" i="39"/>
  <c r="K153" i="39"/>
  <c r="J153" i="39"/>
  <c r="K152" i="39"/>
  <c r="J152" i="39"/>
  <c r="K83" i="39" l="1"/>
  <c r="J83" i="39"/>
  <c r="K82" i="39"/>
  <c r="J82" i="39"/>
  <c r="K81" i="39"/>
  <c r="J81" i="39"/>
  <c r="K80" i="39"/>
  <c r="J80" i="39"/>
  <c r="K79" i="39"/>
  <c r="J79" i="39"/>
  <c r="K78" i="39"/>
  <c r="J78" i="39"/>
  <c r="I119" i="26" l="1"/>
  <c r="J119" i="26"/>
  <c r="O91" i="42" l="1"/>
  <c r="N91" i="42"/>
  <c r="O90" i="42"/>
  <c r="N90" i="42"/>
  <c r="O89" i="42"/>
  <c r="N89" i="42"/>
  <c r="I124" i="26" l="1"/>
  <c r="J124" i="26"/>
  <c r="K174" i="23" l="1"/>
  <c r="K173" i="23"/>
  <c r="L173" i="23"/>
  <c r="L174" i="23"/>
  <c r="K241" i="23" l="1"/>
  <c r="K242" i="23"/>
  <c r="K243" i="23"/>
  <c r="K244" i="23"/>
  <c r="K245" i="23"/>
  <c r="L241" i="23"/>
  <c r="L242" i="23"/>
  <c r="L243" i="23"/>
  <c r="L244" i="23"/>
  <c r="L245" i="23"/>
  <c r="L178" i="23" l="1"/>
  <c r="K178" i="23"/>
  <c r="I85" i="26" l="1"/>
  <c r="J85" i="26"/>
  <c r="J84" i="26"/>
  <c r="I84" i="26"/>
  <c r="J83" i="26"/>
  <c r="I83" i="26"/>
  <c r="J82" i="26"/>
  <c r="I82" i="26"/>
  <c r="J81" i="26"/>
  <c r="I81" i="26"/>
  <c r="J80" i="26"/>
  <c r="I80" i="26"/>
  <c r="O309" i="42" l="1"/>
  <c r="N309" i="42"/>
  <c r="O308" i="42"/>
  <c r="N308" i="42"/>
  <c r="O307" i="42"/>
  <c r="N307" i="42"/>
  <c r="H53" i="63" l="1"/>
  <c r="G53" i="63"/>
  <c r="H49" i="63"/>
  <c r="G49" i="63"/>
  <c r="H46" i="63"/>
  <c r="G46" i="63"/>
  <c r="H45" i="63"/>
  <c r="G45" i="63"/>
  <c r="H44" i="63"/>
  <c r="G44" i="63"/>
  <c r="H43" i="63"/>
  <c r="G43" i="63"/>
  <c r="H42" i="63"/>
  <c r="G42" i="63"/>
  <c r="H41" i="63"/>
  <c r="G41" i="63"/>
  <c r="H40" i="63"/>
  <c r="G40" i="63"/>
  <c r="H39" i="63"/>
  <c r="G39" i="63"/>
  <c r="H38" i="63"/>
  <c r="G38" i="63"/>
  <c r="H37" i="63"/>
  <c r="G37" i="63"/>
  <c r="H36" i="63"/>
  <c r="G36" i="63"/>
  <c r="H35" i="63"/>
  <c r="G35" i="63"/>
  <c r="H34" i="63"/>
  <c r="G34" i="63"/>
  <c r="H33" i="63"/>
  <c r="G33" i="63"/>
  <c r="H32" i="63"/>
  <c r="G32" i="63"/>
  <c r="H31" i="63"/>
  <c r="G31" i="63"/>
  <c r="H30" i="63"/>
  <c r="G30" i="63"/>
  <c r="H29" i="63"/>
  <c r="G29" i="63"/>
  <c r="H28" i="63"/>
  <c r="G28" i="63"/>
  <c r="H27" i="63"/>
  <c r="G27" i="63"/>
  <c r="H26" i="63"/>
  <c r="G26" i="63"/>
  <c r="H25" i="63"/>
  <c r="G25" i="63"/>
  <c r="H22" i="63"/>
  <c r="G22" i="63"/>
  <c r="H21" i="63"/>
  <c r="G21" i="63"/>
  <c r="H20" i="63"/>
  <c r="G20" i="63"/>
  <c r="H19" i="63"/>
  <c r="G19" i="63"/>
  <c r="H13" i="63"/>
  <c r="G13" i="63"/>
  <c r="H12" i="63"/>
  <c r="G12" i="63"/>
  <c r="H11" i="63"/>
  <c r="G11" i="63"/>
  <c r="H10" i="63"/>
  <c r="G10" i="63"/>
  <c r="H9" i="63"/>
  <c r="G9" i="63"/>
  <c r="H8" i="63"/>
  <c r="G8" i="63"/>
  <c r="H7" i="63"/>
  <c r="G7" i="63"/>
  <c r="H6" i="63"/>
  <c r="G6" i="63"/>
  <c r="H5" i="63"/>
  <c r="G5" i="63"/>
  <c r="K153" i="23" l="1"/>
  <c r="L153" i="23"/>
  <c r="K152" i="23"/>
  <c r="L152" i="23"/>
  <c r="L154" i="23"/>
  <c r="K154" i="23"/>
  <c r="L151" i="23"/>
  <c r="K151" i="23"/>
  <c r="L150" i="23"/>
  <c r="K150" i="23"/>
  <c r="L149" i="23"/>
  <c r="K149" i="23"/>
  <c r="G89" i="33" l="1"/>
  <c r="F89" i="33"/>
  <c r="G86" i="33"/>
  <c r="F86" i="33"/>
  <c r="K220" i="39" l="1"/>
  <c r="J220" i="39"/>
  <c r="K162" i="39"/>
  <c r="J162" i="39"/>
  <c r="K161" i="39"/>
  <c r="J161" i="39"/>
  <c r="K160" i="39"/>
  <c r="J160" i="39"/>
  <c r="K159" i="39"/>
  <c r="J159" i="39"/>
  <c r="I70" i="26"/>
  <c r="J70" i="26"/>
  <c r="J115" i="26"/>
  <c r="I115" i="26"/>
  <c r="J114" i="26"/>
  <c r="I114" i="26"/>
  <c r="J113" i="26"/>
  <c r="I113" i="26"/>
  <c r="J164" i="26"/>
  <c r="I164" i="26"/>
  <c r="J163" i="26"/>
  <c r="I163" i="26"/>
  <c r="J162" i="26"/>
  <c r="I162" i="26"/>
  <c r="O82" i="42"/>
  <c r="N82" i="42"/>
  <c r="K211" i="23"/>
  <c r="L211" i="23"/>
  <c r="H20" i="51"/>
  <c r="G20" i="51"/>
  <c r="J161" i="26"/>
  <c r="I161" i="26"/>
  <c r="J160" i="26"/>
  <c r="I160" i="26"/>
  <c r="J159" i="26"/>
  <c r="I159" i="26"/>
  <c r="J158" i="26"/>
  <c r="I158" i="26"/>
  <c r="I120" i="26"/>
  <c r="J120" i="26"/>
  <c r="J123" i="26"/>
  <c r="I123" i="26"/>
  <c r="J122" i="26"/>
  <c r="I122" i="26"/>
  <c r="J121" i="26"/>
  <c r="I121" i="26"/>
  <c r="J118" i="26"/>
  <c r="I118" i="26"/>
  <c r="J117" i="26"/>
  <c r="I117" i="26"/>
  <c r="J116" i="26"/>
  <c r="I116" i="26"/>
  <c r="N213" i="42" l="1"/>
  <c r="O213" i="42"/>
  <c r="O289" i="42" l="1"/>
  <c r="N289" i="42"/>
  <c r="J169" i="26" l="1"/>
  <c r="I169" i="26"/>
  <c r="I64" i="26"/>
  <c r="J64" i="26"/>
  <c r="J59" i="26" l="1"/>
  <c r="I59" i="26"/>
  <c r="N228" i="42" l="1"/>
  <c r="O228" i="42"/>
  <c r="N227" i="42"/>
  <c r="O227" i="42"/>
  <c r="N234" i="42"/>
  <c r="O234" i="42"/>
  <c r="J72" i="26" l="1"/>
  <c r="I72" i="26"/>
  <c r="J63" i="26"/>
  <c r="I63" i="26"/>
  <c r="N131" i="42" l="1"/>
  <c r="O131" i="42"/>
  <c r="N148" i="42"/>
  <c r="O148" i="42"/>
  <c r="N147" i="42"/>
  <c r="O147" i="42"/>
  <c r="N125" i="42"/>
  <c r="O125" i="42"/>
  <c r="K200" i="23"/>
  <c r="L200" i="23"/>
  <c r="L167" i="23"/>
  <c r="K167" i="23"/>
  <c r="K162" i="23"/>
  <c r="L162" i="23"/>
  <c r="K180" i="23"/>
  <c r="K181" i="23"/>
  <c r="K182" i="23"/>
  <c r="L180" i="23"/>
  <c r="L181" i="23"/>
  <c r="L182" i="23"/>
  <c r="L179" i="23"/>
  <c r="K179" i="23"/>
  <c r="L169" i="23"/>
  <c r="K169" i="23"/>
  <c r="L175" i="23"/>
  <c r="K175" i="23"/>
  <c r="F114" i="53" l="1"/>
  <c r="E114" i="53"/>
  <c r="F115" i="53"/>
  <c r="E115" i="53"/>
  <c r="F111" i="53"/>
  <c r="E111" i="53"/>
  <c r="F109" i="53"/>
  <c r="E109" i="53"/>
  <c r="F91" i="53"/>
  <c r="E91" i="53"/>
  <c r="E99" i="53"/>
  <c r="F99" i="53"/>
  <c r="F94" i="53"/>
  <c r="E94" i="53"/>
  <c r="E93" i="53"/>
  <c r="F93" i="53"/>
  <c r="E98" i="53"/>
  <c r="F98" i="53"/>
  <c r="E97" i="53"/>
  <c r="F97" i="53"/>
  <c r="F95" i="53"/>
  <c r="E95" i="53"/>
  <c r="E96" i="53"/>
  <c r="F96" i="53"/>
  <c r="F110" i="53"/>
  <c r="E110" i="53"/>
  <c r="F87" i="53"/>
  <c r="E87" i="53"/>
  <c r="F83" i="53"/>
  <c r="E83" i="53"/>
  <c r="F81" i="53"/>
  <c r="E81" i="53"/>
  <c r="F79" i="53"/>
  <c r="E79" i="53"/>
  <c r="F78" i="53"/>
  <c r="E78" i="53"/>
  <c r="F80" i="53"/>
  <c r="E80" i="53"/>
  <c r="F82" i="53"/>
  <c r="E82" i="53"/>
  <c r="F77" i="53"/>
  <c r="E77" i="53"/>
  <c r="E75" i="53"/>
  <c r="F75" i="53"/>
  <c r="F74" i="53"/>
  <c r="E74" i="53"/>
  <c r="E71" i="53"/>
  <c r="F71" i="53"/>
  <c r="E70" i="53"/>
  <c r="F70" i="53"/>
  <c r="F62" i="53"/>
  <c r="E62" i="53"/>
  <c r="E33" i="53"/>
  <c r="F33" i="53"/>
  <c r="E14" i="53"/>
  <c r="F14" i="53"/>
  <c r="E10" i="53"/>
  <c r="F10" i="53"/>
  <c r="E105" i="53"/>
  <c r="F105" i="53"/>
  <c r="E106" i="53"/>
  <c r="F106" i="53"/>
  <c r="F104" i="53"/>
  <c r="E104" i="53"/>
  <c r="F102" i="53"/>
  <c r="E102" i="53"/>
  <c r="F103" i="53"/>
  <c r="E103" i="53"/>
  <c r="H374" i="38"/>
  <c r="G374" i="38"/>
  <c r="H373" i="38"/>
  <c r="G373" i="38"/>
  <c r="H349" i="38"/>
  <c r="G349" i="38"/>
  <c r="H347" i="38"/>
  <c r="G347" i="38"/>
  <c r="H346" i="38"/>
  <c r="G346" i="38"/>
  <c r="H348" i="38"/>
  <c r="G348" i="38"/>
  <c r="H364" i="38"/>
  <c r="G364" i="38"/>
  <c r="H363" i="38"/>
  <c r="G363" i="38"/>
  <c r="G336" i="38"/>
  <c r="H336" i="38"/>
  <c r="E5" i="53"/>
  <c r="F5" i="53"/>
  <c r="E6" i="53"/>
  <c r="F6" i="53"/>
  <c r="E7" i="53"/>
  <c r="F7" i="53"/>
  <c r="E8" i="53"/>
  <c r="F8" i="53"/>
  <c r="E9" i="53"/>
  <c r="F9" i="53"/>
  <c r="E11" i="53"/>
  <c r="F11" i="53"/>
  <c r="E12" i="53"/>
  <c r="F12" i="53"/>
  <c r="E13" i="53"/>
  <c r="F13" i="53"/>
  <c r="E15" i="53"/>
  <c r="F15" i="53"/>
  <c r="E16" i="53"/>
  <c r="F16" i="53"/>
  <c r="E19" i="53"/>
  <c r="F19" i="53"/>
  <c r="E20" i="53"/>
  <c r="F20" i="53"/>
  <c r="E21" i="53"/>
  <c r="F21" i="53"/>
  <c r="E22" i="53"/>
  <c r="F22" i="53"/>
  <c r="E23" i="53"/>
  <c r="F23" i="53"/>
  <c r="E24" i="53"/>
  <c r="F24" i="53"/>
  <c r="E25" i="53"/>
  <c r="F25" i="53"/>
  <c r="E26" i="53"/>
  <c r="F26" i="53"/>
  <c r="E27" i="53"/>
  <c r="F27" i="53"/>
  <c r="E28" i="53"/>
  <c r="F28" i="53"/>
  <c r="E29" i="53"/>
  <c r="F29" i="53"/>
  <c r="E30" i="53"/>
  <c r="F30" i="53"/>
  <c r="E31" i="53"/>
  <c r="F31" i="53"/>
  <c r="E32" i="53"/>
  <c r="F32" i="53"/>
  <c r="E34" i="53"/>
  <c r="F34" i="53"/>
  <c r="E35" i="53"/>
  <c r="F35" i="53"/>
  <c r="E38" i="53"/>
  <c r="F38" i="53"/>
  <c r="E39" i="53"/>
  <c r="F39" i="53"/>
  <c r="E40" i="53"/>
  <c r="F40" i="53"/>
  <c r="E41" i="53"/>
  <c r="F41" i="53"/>
  <c r="E42" i="53"/>
  <c r="F42" i="53"/>
  <c r="E43" i="53"/>
  <c r="F43" i="53"/>
  <c r="E46" i="53"/>
  <c r="F46" i="53"/>
  <c r="E47" i="53"/>
  <c r="F47" i="53"/>
  <c r="E48" i="53"/>
  <c r="F48" i="53"/>
  <c r="E49" i="53"/>
  <c r="F49" i="53"/>
  <c r="E50" i="53"/>
  <c r="F50" i="53"/>
  <c r="E51" i="53"/>
  <c r="F51" i="53"/>
  <c r="E52" i="53"/>
  <c r="F52" i="53"/>
  <c r="E53" i="53"/>
  <c r="F53" i="53"/>
  <c r="E54" i="53"/>
  <c r="F54" i="53"/>
  <c r="E55" i="53"/>
  <c r="F55" i="53"/>
  <c r="E56" i="53"/>
  <c r="F56" i="53"/>
  <c r="E57" i="53"/>
  <c r="F57" i="53"/>
  <c r="E58" i="53"/>
  <c r="F58" i="53"/>
  <c r="E59" i="53"/>
  <c r="F59" i="53"/>
  <c r="E60" i="53"/>
  <c r="F60" i="53"/>
  <c r="E61" i="53"/>
  <c r="F61" i="53"/>
  <c r="E63" i="53"/>
  <c r="F63" i="53"/>
  <c r="E64" i="53"/>
  <c r="F64" i="53"/>
  <c r="E67" i="53"/>
  <c r="F67" i="53"/>
  <c r="E68" i="53"/>
  <c r="F68" i="53"/>
  <c r="E69" i="53"/>
  <c r="F69" i="53"/>
  <c r="E72" i="53"/>
  <c r="F72" i="53"/>
  <c r="E73" i="53"/>
  <c r="F73" i="53"/>
  <c r="E76" i="53"/>
  <c r="F76" i="53"/>
  <c r="E86" i="53"/>
  <c r="F86" i="53"/>
  <c r="E88" i="53"/>
  <c r="F88" i="53"/>
  <c r="E92" i="53"/>
  <c r="F92" i="53"/>
  <c r="G5" i="38"/>
  <c r="H5" i="38"/>
  <c r="G6" i="38"/>
  <c r="H6" i="38"/>
  <c r="G7" i="38"/>
  <c r="H7" i="38"/>
  <c r="G8" i="38"/>
  <c r="H8" i="38"/>
  <c r="G9" i="38"/>
  <c r="H9" i="38"/>
  <c r="G10" i="38"/>
  <c r="H10" i="38"/>
  <c r="G13" i="38"/>
  <c r="H13" i="38"/>
  <c r="G14" i="38"/>
  <c r="H14" i="38"/>
  <c r="G15" i="38"/>
  <c r="H15" i="38"/>
  <c r="G16" i="38"/>
  <c r="H16" i="38"/>
  <c r="G17" i="38"/>
  <c r="H17" i="38"/>
  <c r="G18" i="38"/>
  <c r="H18" i="38"/>
  <c r="G19" i="38"/>
  <c r="H19" i="38"/>
  <c r="G22" i="38"/>
  <c r="H22" i="38"/>
  <c r="G23" i="38"/>
  <c r="H23" i="38"/>
  <c r="G24" i="38"/>
  <c r="H24" i="38"/>
  <c r="G25" i="38"/>
  <c r="H25" i="38"/>
  <c r="G28" i="38"/>
  <c r="H28" i="38"/>
  <c r="G29" i="38"/>
  <c r="H29" i="38"/>
  <c r="G32" i="38"/>
  <c r="H32" i="38"/>
  <c r="G33" i="38"/>
  <c r="H33" i="38"/>
  <c r="G36" i="38"/>
  <c r="H36" i="38"/>
  <c r="G37" i="38"/>
  <c r="H37" i="38"/>
  <c r="G38" i="38"/>
  <c r="H38" i="38"/>
  <c r="G39" i="38"/>
  <c r="H39" i="38"/>
  <c r="G40" i="38"/>
  <c r="H40" i="38"/>
  <c r="G41" i="38"/>
  <c r="H41" i="38"/>
  <c r="G44" i="38"/>
  <c r="H44" i="38"/>
  <c r="G45" i="38"/>
  <c r="H45" i="38"/>
  <c r="G46" i="38"/>
  <c r="H46" i="38"/>
  <c r="G49" i="38"/>
  <c r="H49" i="38"/>
  <c r="G50" i="38"/>
  <c r="H50" i="38"/>
  <c r="G51" i="38"/>
  <c r="H51" i="38"/>
  <c r="G52" i="38"/>
  <c r="H52" i="38"/>
  <c r="G53" i="38"/>
  <c r="H53" i="38"/>
  <c r="G54" i="38"/>
  <c r="H54" i="38"/>
  <c r="G55" i="38"/>
  <c r="H55" i="38"/>
  <c r="G56" i="38"/>
  <c r="H56" i="38"/>
  <c r="G59" i="38"/>
  <c r="H59" i="38"/>
  <c r="G60" i="38"/>
  <c r="H60" i="38"/>
  <c r="G63" i="38"/>
  <c r="H63" i="38"/>
  <c r="G64" i="38"/>
  <c r="H64" i="38"/>
  <c r="G65" i="38"/>
  <c r="H65" i="38"/>
  <c r="G66" i="38"/>
  <c r="H66" i="38"/>
  <c r="G67" i="38"/>
  <c r="H67" i="38"/>
  <c r="G68" i="38"/>
  <c r="H68" i="38"/>
  <c r="G69" i="38"/>
  <c r="H69" i="38"/>
  <c r="G70" i="38"/>
  <c r="H70" i="38"/>
  <c r="G71" i="38"/>
  <c r="H71" i="38"/>
  <c r="G72" i="38"/>
  <c r="H72" i="38"/>
  <c r="G73" i="38"/>
  <c r="H73" i="38"/>
  <c r="G74" i="38"/>
  <c r="H74" i="38"/>
  <c r="G75" i="38"/>
  <c r="H75" i="38"/>
  <c r="G76" i="38"/>
  <c r="H76" i="38"/>
  <c r="G77" i="38"/>
  <c r="H77" i="38"/>
  <c r="G78" i="38"/>
  <c r="H78" i="38"/>
  <c r="G79" i="38"/>
  <c r="H79" i="38"/>
  <c r="G80" i="38"/>
  <c r="H80" i="38"/>
  <c r="G81" i="38"/>
  <c r="H81" i="38"/>
  <c r="G82" i="38"/>
  <c r="H82" i="38"/>
  <c r="G83" i="38"/>
  <c r="H83" i="38"/>
  <c r="G84" i="38"/>
  <c r="H84" i="38"/>
  <c r="G85" i="38"/>
  <c r="H85" i="38"/>
  <c r="G86" i="38"/>
  <c r="H86" i="38"/>
  <c r="G87" i="38"/>
  <c r="H87" i="38"/>
  <c r="G88" i="38"/>
  <c r="H88" i="38"/>
  <c r="G89" i="38"/>
  <c r="H89" i="38"/>
  <c r="G90" i="38"/>
  <c r="H90" i="38"/>
  <c r="G91" i="38"/>
  <c r="H91" i="38"/>
  <c r="G92" i="38"/>
  <c r="H92" i="38"/>
  <c r="G95" i="38"/>
  <c r="H95" i="38"/>
  <c r="G96" i="38"/>
  <c r="H96" i="38"/>
  <c r="G97" i="38"/>
  <c r="H97" i="38"/>
  <c r="G98" i="38"/>
  <c r="H98" i="38"/>
  <c r="G99" i="38"/>
  <c r="H99" i="38"/>
  <c r="G100" i="38"/>
  <c r="H100" i="38"/>
  <c r="G101" i="38"/>
  <c r="H101" i="38"/>
  <c r="G102" i="38"/>
  <c r="H102" i="38"/>
  <c r="G103" i="38"/>
  <c r="H103" i="38"/>
  <c r="G106" i="38"/>
  <c r="H106" i="38"/>
  <c r="G107" i="38"/>
  <c r="H107" i="38"/>
  <c r="G108" i="38"/>
  <c r="H108" i="38"/>
  <c r="G109" i="38"/>
  <c r="H109" i="38"/>
  <c r="G112" i="38"/>
  <c r="H112" i="38"/>
  <c r="G113" i="38"/>
  <c r="H113" i="38"/>
  <c r="G114" i="38"/>
  <c r="H114" i="38"/>
  <c r="G115" i="38"/>
  <c r="H115" i="38"/>
  <c r="G116" i="38"/>
  <c r="H116" i="38"/>
  <c r="G117" i="38"/>
  <c r="H117" i="38"/>
  <c r="G120" i="38"/>
  <c r="H120" i="38"/>
  <c r="G121" i="38"/>
  <c r="H121" i="38"/>
  <c r="G122" i="38"/>
  <c r="H122" i="38"/>
  <c r="G123" i="38"/>
  <c r="H123" i="38"/>
  <c r="G124" i="38"/>
  <c r="H124" i="38"/>
  <c r="G125" i="38"/>
  <c r="H125" i="38"/>
  <c r="G128" i="38"/>
  <c r="H128" i="38"/>
  <c r="G129" i="38"/>
  <c r="H129" i="38"/>
  <c r="G130" i="38"/>
  <c r="H130" i="38"/>
  <c r="G131" i="38"/>
  <c r="H131" i="38"/>
  <c r="G132" i="38"/>
  <c r="H132" i="38"/>
  <c r="G133" i="38"/>
  <c r="H133" i="38"/>
  <c r="G134" i="38"/>
  <c r="H134" i="38"/>
  <c r="G135" i="38"/>
  <c r="H135" i="38"/>
  <c r="G136" i="38"/>
  <c r="H136" i="38"/>
  <c r="G137" i="38"/>
  <c r="H137" i="38"/>
  <c r="G138" i="38"/>
  <c r="H138" i="38"/>
  <c r="G139" i="38"/>
  <c r="H139" i="38"/>
  <c r="G140" i="38"/>
  <c r="H140" i="38"/>
  <c r="G141" i="38"/>
  <c r="H141" i="38"/>
  <c r="G142" i="38"/>
  <c r="H142" i="38"/>
  <c r="G143" i="38"/>
  <c r="H143" i="38"/>
  <c r="G144" i="38"/>
  <c r="H144" i="38"/>
  <c r="G145" i="38"/>
  <c r="H145" i="38"/>
  <c r="G146" i="38"/>
  <c r="H146" i="38"/>
  <c r="G147" i="38"/>
  <c r="H147" i="38"/>
  <c r="G148" i="38"/>
  <c r="H148" i="38"/>
  <c r="G149" i="38"/>
  <c r="H149" i="38"/>
  <c r="G150" i="38"/>
  <c r="H150" i="38"/>
  <c r="G151" i="38"/>
  <c r="H151" i="38"/>
  <c r="G152" i="38"/>
  <c r="H152" i="38"/>
  <c r="G153" i="38"/>
  <c r="H153" i="38"/>
  <c r="G154" i="38"/>
  <c r="H154" i="38"/>
  <c r="G155" i="38"/>
  <c r="H155" i="38"/>
  <c r="G156" i="38"/>
  <c r="H156" i="38"/>
  <c r="G157" i="38"/>
  <c r="H157" i="38"/>
  <c r="G158" i="38"/>
  <c r="H158" i="38"/>
  <c r="G159" i="38"/>
  <c r="H159" i="38"/>
  <c r="G160" i="38"/>
  <c r="H160" i="38"/>
  <c r="G161" i="38"/>
  <c r="H161" i="38"/>
  <c r="G162" i="38"/>
  <c r="H162" i="38"/>
  <c r="G165" i="38"/>
  <c r="H165" i="38"/>
  <c r="G166" i="38"/>
  <c r="H166" i="38"/>
  <c r="G167" i="38"/>
  <c r="H167" i="38"/>
  <c r="G168" i="38"/>
  <c r="H168" i="38"/>
  <c r="G169" i="38"/>
  <c r="H169" i="38"/>
  <c r="G170" i="38"/>
  <c r="H170" i="38"/>
  <c r="G171" i="38"/>
  <c r="H171" i="38"/>
  <c r="G172" i="38"/>
  <c r="H172" i="38"/>
  <c r="G173" i="38"/>
  <c r="H173" i="38"/>
  <c r="G174" i="38"/>
  <c r="H174" i="38"/>
  <c r="G175" i="38"/>
  <c r="H175" i="38"/>
  <c r="G176" i="38"/>
  <c r="H176" i="38"/>
  <c r="G177" i="38"/>
  <c r="H177" i="38"/>
  <c r="G178" i="38"/>
  <c r="H178" i="38"/>
  <c r="G179" i="38"/>
  <c r="H179" i="38"/>
  <c r="G180" i="38"/>
  <c r="H180" i="38"/>
  <c r="G181" i="38"/>
  <c r="H181" i="38"/>
  <c r="G182" i="38"/>
  <c r="H182" i="38"/>
  <c r="G183" i="38"/>
  <c r="H183" i="38"/>
  <c r="G184" i="38"/>
  <c r="H184" i="38"/>
  <c r="G185" i="38"/>
  <c r="H185" i="38"/>
  <c r="G186" i="38"/>
  <c r="H186" i="38"/>
  <c r="G187" i="38"/>
  <c r="H187" i="38"/>
  <c r="G188" i="38"/>
  <c r="H188" i="38"/>
  <c r="G189" i="38"/>
  <c r="H189" i="38"/>
  <c r="G190" i="38"/>
  <c r="H190" i="38"/>
  <c r="G191" i="38"/>
  <c r="H191" i="38"/>
  <c r="G192" i="38"/>
  <c r="H192" i="38"/>
  <c r="G193" i="38"/>
  <c r="H193" i="38"/>
  <c r="G194" i="38"/>
  <c r="H194" i="38"/>
  <c r="G195" i="38"/>
  <c r="H195" i="38"/>
  <c r="G196" i="38"/>
  <c r="H196" i="38"/>
  <c r="G197" i="38"/>
  <c r="H197" i="38"/>
  <c r="G198" i="38"/>
  <c r="H198" i="38"/>
  <c r="G199" i="38"/>
  <c r="H199" i="38"/>
  <c r="G200" i="38"/>
  <c r="H200" i="38"/>
  <c r="G201" i="38"/>
  <c r="H201" i="38"/>
  <c r="G202" i="38"/>
  <c r="H202" i="38"/>
  <c r="G203" i="38"/>
  <c r="H203" i="38"/>
  <c r="G206" i="38"/>
  <c r="H206" i="38"/>
  <c r="G207" i="38"/>
  <c r="H207" i="38"/>
  <c r="G208" i="38"/>
  <c r="H208" i="38"/>
  <c r="G209" i="38"/>
  <c r="H209" i="38"/>
  <c r="G210" i="38"/>
  <c r="H210" i="38"/>
  <c r="G211" i="38"/>
  <c r="H211" i="38"/>
  <c r="G212" i="38"/>
  <c r="H212" i="38"/>
  <c r="G213" i="38"/>
  <c r="H213" i="38"/>
  <c r="G214" i="38"/>
  <c r="H214" i="38"/>
  <c r="G215" i="38"/>
  <c r="H215" i="38"/>
  <c r="G216" i="38"/>
  <c r="H216" i="38"/>
  <c r="G217" i="38"/>
  <c r="H217" i="38"/>
  <c r="G218" i="38"/>
  <c r="H218" i="38"/>
  <c r="G221" i="38"/>
  <c r="H221" i="38"/>
  <c r="G222" i="38"/>
  <c r="H222" i="38"/>
  <c r="G223" i="38"/>
  <c r="H223" i="38"/>
  <c r="G224" i="38"/>
  <c r="H224" i="38"/>
  <c r="G225" i="38"/>
  <c r="H225" i="38"/>
  <c r="G226" i="38"/>
  <c r="H226" i="38"/>
  <c r="G227" i="38"/>
  <c r="H227" i="38"/>
  <c r="G228" i="38"/>
  <c r="H228" i="38"/>
  <c r="G229" i="38"/>
  <c r="H229" i="38"/>
  <c r="G230" i="38"/>
  <c r="H230" i="38"/>
  <c r="G231" i="38"/>
  <c r="H231" i="38"/>
  <c r="G232" i="38"/>
  <c r="H232" i="38"/>
  <c r="G233" i="38"/>
  <c r="H233" i="38"/>
  <c r="G234" i="38"/>
  <c r="H234" i="38"/>
  <c r="G235" i="38"/>
  <c r="H235" i="38"/>
  <c r="G236" i="38"/>
  <c r="H236" i="38"/>
  <c r="G237" i="38"/>
  <c r="H237" i="38"/>
  <c r="G238" i="38"/>
  <c r="H238" i="38"/>
  <c r="G241" i="38"/>
  <c r="H241" i="38"/>
  <c r="G242" i="38"/>
  <c r="H242" i="38"/>
  <c r="G243" i="38"/>
  <c r="H243" i="38"/>
  <c r="G244" i="38"/>
  <c r="H244" i="38"/>
  <c r="G245" i="38"/>
  <c r="H245" i="38"/>
  <c r="G246" i="38"/>
  <c r="H246" i="38"/>
  <c r="G247" i="38"/>
  <c r="H247" i="38"/>
  <c r="G248" i="38"/>
  <c r="H248" i="38"/>
  <c r="G249" i="38"/>
  <c r="H249" i="38"/>
  <c r="G250" i="38"/>
  <c r="H250" i="38"/>
  <c r="G251" i="38"/>
  <c r="H251" i="38"/>
  <c r="G252" i="38"/>
  <c r="H252" i="38"/>
  <c r="G253" i="38"/>
  <c r="H253" i="38"/>
  <c r="G254" i="38"/>
  <c r="H254" i="38"/>
  <c r="G255" i="38"/>
  <c r="H255" i="38"/>
  <c r="G256" i="38"/>
  <c r="H256" i="38"/>
  <c r="G257" i="38"/>
  <c r="H257" i="38"/>
  <c r="G258" i="38"/>
  <c r="H258" i="38"/>
  <c r="G259" i="38"/>
  <c r="H259" i="38"/>
  <c r="G260" i="38"/>
  <c r="H260" i="38"/>
  <c r="G261" i="38"/>
  <c r="H261" i="38"/>
  <c r="G262" i="38"/>
  <c r="H262" i="38"/>
  <c r="G265" i="38"/>
  <c r="H265" i="38"/>
  <c r="G266" i="38"/>
  <c r="H266" i="38"/>
  <c r="G267" i="38"/>
  <c r="H267" i="38"/>
  <c r="G268" i="38"/>
  <c r="H268" i="38"/>
  <c r="G269" i="38"/>
  <c r="H269" i="38"/>
  <c r="G270" i="38"/>
  <c r="H270" i="38"/>
  <c r="G271" i="38"/>
  <c r="H271" i="38"/>
  <c r="G272" i="38"/>
  <c r="H272" i="38"/>
  <c r="G273" i="38"/>
  <c r="H273" i="38"/>
  <c r="G274" i="38"/>
  <c r="H274" i="38"/>
  <c r="G275" i="38"/>
  <c r="H275" i="38"/>
  <c r="G276" i="38"/>
  <c r="H276" i="38"/>
  <c r="G277" i="38"/>
  <c r="H277" i="38"/>
  <c r="G280" i="38"/>
  <c r="H280" i="38"/>
  <c r="G281" i="38"/>
  <c r="H281" i="38"/>
  <c r="G282" i="38"/>
  <c r="H282" i="38"/>
  <c r="G283" i="38"/>
  <c r="H283" i="38"/>
  <c r="G284" i="38"/>
  <c r="H284" i="38"/>
  <c r="G285" i="38"/>
  <c r="H285" i="38"/>
  <c r="G286" i="38"/>
  <c r="H286" i="38"/>
  <c r="G287" i="38"/>
  <c r="H287" i="38"/>
  <c r="G288" i="38"/>
  <c r="H288" i="38"/>
  <c r="G289" i="38"/>
  <c r="H289" i="38"/>
  <c r="G290" i="38"/>
  <c r="H290" i="38"/>
  <c r="G291" i="38"/>
  <c r="H291" i="38"/>
  <c r="G292" i="38"/>
  <c r="H292" i="38"/>
  <c r="G293" i="38"/>
  <c r="H293" i="38"/>
  <c r="G294" i="38"/>
  <c r="H294" i="38"/>
  <c r="G297" i="38"/>
  <c r="H297" i="38"/>
  <c r="G298" i="38"/>
  <c r="H298" i="38"/>
  <c r="G299" i="38"/>
  <c r="H299" i="38"/>
  <c r="G300" i="38"/>
  <c r="H300" i="38"/>
  <c r="G301" i="38"/>
  <c r="H301" i="38"/>
  <c r="G302" i="38"/>
  <c r="H302" i="38"/>
  <c r="G303" i="38"/>
  <c r="H303" i="38"/>
  <c r="G304" i="38"/>
  <c r="H304" i="38"/>
  <c r="G305" i="38"/>
  <c r="H305" i="38"/>
  <c r="G306" i="38"/>
  <c r="H306" i="38"/>
  <c r="G307" i="38"/>
  <c r="H307" i="38"/>
  <c r="G308" i="38"/>
  <c r="H308" i="38"/>
  <c r="G309" i="38"/>
  <c r="H309" i="38"/>
  <c r="G310" i="38"/>
  <c r="H310" i="38"/>
  <c r="G311" i="38"/>
  <c r="H311" i="38"/>
  <c r="G312" i="38"/>
  <c r="H312" i="38"/>
  <c r="G313" i="38"/>
  <c r="H313" i="38"/>
  <c r="G314" i="38"/>
  <c r="H314" i="38"/>
  <c r="G315" i="38"/>
  <c r="H315" i="38"/>
  <c r="G316" i="38"/>
  <c r="H316" i="38"/>
  <c r="G317" i="38"/>
  <c r="H317" i="38"/>
  <c r="G318" i="38"/>
  <c r="H318" i="38"/>
  <c r="G319" i="38"/>
  <c r="H319" i="38"/>
  <c r="G320" i="38"/>
  <c r="H320" i="38"/>
  <c r="G321" i="38"/>
  <c r="H321" i="38"/>
  <c r="G322" i="38"/>
  <c r="H322" i="38"/>
  <c r="G323" i="38"/>
  <c r="H323" i="38"/>
  <c r="G324" i="38"/>
  <c r="H324" i="38"/>
  <c r="G325" i="38"/>
  <c r="H325" i="38"/>
  <c r="G326" i="38"/>
  <c r="H326" i="38"/>
  <c r="G327" i="38"/>
  <c r="H327" i="38"/>
  <c r="G328" i="38"/>
  <c r="H328" i="38"/>
  <c r="G329" i="38"/>
  <c r="H329" i="38"/>
  <c r="G330" i="38"/>
  <c r="H330" i="38"/>
  <c r="G331" i="38"/>
  <c r="H331" i="38"/>
  <c r="G332" i="38"/>
  <c r="H332" i="38"/>
  <c r="G335" i="38"/>
  <c r="H335" i="38"/>
  <c r="G337" i="38"/>
  <c r="H337" i="38"/>
  <c r="G340" i="38"/>
  <c r="H340" i="38"/>
  <c r="G341" i="38"/>
  <c r="H341" i="38"/>
  <c r="G342" i="38"/>
  <c r="H342" i="38"/>
  <c r="G343" i="38"/>
  <c r="H343" i="38"/>
  <c r="G344" i="38"/>
  <c r="H344" i="38"/>
  <c r="G345" i="38"/>
  <c r="H345" i="38"/>
  <c r="G350" i="38"/>
  <c r="H350" i="38"/>
  <c r="G351" i="38"/>
  <c r="H351" i="38"/>
  <c r="G352" i="38"/>
  <c r="H352" i="38"/>
  <c r="G355" i="38"/>
  <c r="H355" i="38"/>
  <c r="G356" i="38"/>
  <c r="H356" i="38"/>
  <c r="G357" i="38"/>
  <c r="H357" i="38"/>
  <c r="G360" i="38"/>
  <c r="H360" i="38"/>
  <c r="G365" i="38"/>
  <c r="H365" i="38"/>
  <c r="G368" i="38"/>
  <c r="H368" i="38"/>
  <c r="G371" i="38"/>
  <c r="H371" i="38"/>
  <c r="G372" i="38"/>
  <c r="H372" i="38"/>
  <c r="G375" i="38"/>
  <c r="H375" i="38"/>
  <c r="G376" i="38"/>
  <c r="H376" i="38"/>
  <c r="G377" i="38"/>
  <c r="H377" i="38"/>
  <c r="G378" i="38"/>
  <c r="H378" i="38"/>
  <c r="G379" i="38"/>
  <c r="H379" i="38"/>
  <c r="G382" i="38"/>
  <c r="H382" i="38"/>
  <c r="G383" i="38"/>
  <c r="H383" i="38"/>
  <c r="G384" i="38"/>
  <c r="H384" i="38"/>
  <c r="G385" i="38"/>
  <c r="H385" i="38"/>
  <c r="G388" i="38"/>
  <c r="H388" i="38"/>
  <c r="G389" i="38"/>
  <c r="H389" i="38"/>
  <c r="G390" i="38"/>
  <c r="H390" i="38"/>
  <c r="G391" i="38"/>
  <c r="H391" i="38"/>
  <c r="G392" i="38"/>
  <c r="H392" i="38"/>
  <c r="G393" i="38"/>
  <c r="H393" i="38"/>
  <c r="G394" i="38"/>
  <c r="H394" i="38"/>
  <c r="G397" i="38"/>
  <c r="H397" i="38"/>
  <c r="E5" i="59"/>
  <c r="F5" i="59"/>
  <c r="E6" i="59"/>
  <c r="F6" i="59"/>
  <c r="E7" i="59"/>
  <c r="F7" i="59"/>
  <c r="E8" i="59"/>
  <c r="F8" i="59"/>
  <c r="E9" i="59"/>
  <c r="F9" i="59"/>
  <c r="E10" i="59"/>
  <c r="F10" i="59"/>
  <c r="E11" i="59"/>
  <c r="F11" i="59"/>
  <c r="E12" i="59"/>
  <c r="F12" i="59"/>
  <c r="E15" i="59"/>
  <c r="F15" i="59"/>
  <c r="E16" i="59"/>
  <c r="F16" i="59"/>
  <c r="E17" i="59"/>
  <c r="F17" i="59"/>
  <c r="E18" i="59"/>
  <c r="F18" i="59"/>
  <c r="E19" i="59"/>
  <c r="F19" i="59"/>
  <c r="E20" i="59"/>
  <c r="F20" i="59"/>
  <c r="E23" i="59"/>
  <c r="F23" i="59"/>
  <c r="E24" i="59"/>
  <c r="F24" i="59"/>
  <c r="E25" i="59"/>
  <c r="F25" i="59"/>
  <c r="E26" i="59"/>
  <c r="F26" i="59"/>
  <c r="E29" i="59"/>
  <c r="F29" i="59"/>
  <c r="E30" i="59"/>
  <c r="F30" i="59"/>
  <c r="E33" i="59"/>
  <c r="F33" i="59"/>
  <c r="E34" i="59"/>
  <c r="F34" i="59"/>
  <c r="E37" i="59"/>
  <c r="F37" i="59"/>
  <c r="E38" i="59"/>
  <c r="F38" i="59"/>
  <c r="E41" i="59"/>
  <c r="F41" i="59"/>
  <c r="E42" i="59"/>
  <c r="F42" i="59"/>
  <c r="E43" i="59"/>
  <c r="F43" i="59"/>
  <c r="E44" i="59"/>
  <c r="F44" i="59"/>
  <c r="E45" i="59"/>
  <c r="F45" i="59"/>
  <c r="E46" i="59"/>
  <c r="F46" i="59"/>
  <c r="E47" i="59"/>
  <c r="F47" i="59"/>
  <c r="E48" i="59"/>
  <c r="F48" i="59"/>
  <c r="E49" i="59"/>
  <c r="F49" i="59"/>
  <c r="E50" i="59"/>
  <c r="F50" i="59"/>
  <c r="E51" i="59"/>
  <c r="F51" i="59"/>
  <c r="E52" i="59"/>
  <c r="F52" i="59"/>
  <c r="E53" i="59"/>
  <c r="F53" i="59"/>
  <c r="E54" i="59"/>
  <c r="F54" i="59"/>
  <c r="E55" i="59"/>
  <c r="F55" i="59"/>
  <c r="E56" i="59"/>
  <c r="F56" i="59"/>
  <c r="E57" i="59"/>
  <c r="F57" i="59"/>
  <c r="E58" i="59"/>
  <c r="F58" i="59"/>
  <c r="E61" i="59"/>
  <c r="F61" i="59"/>
  <c r="E62" i="59"/>
  <c r="F62" i="59"/>
  <c r="E63" i="59"/>
  <c r="F63" i="59"/>
  <c r="E64" i="59"/>
  <c r="F64" i="59"/>
  <c r="E65" i="59"/>
  <c r="F65" i="59"/>
  <c r="E66" i="59"/>
  <c r="F66" i="59"/>
  <c r="E67" i="59"/>
  <c r="F67" i="59"/>
  <c r="E68" i="59"/>
  <c r="F68" i="59"/>
  <c r="E69" i="59"/>
  <c r="F69" i="59"/>
  <c r="E70" i="59"/>
  <c r="F70" i="59"/>
  <c r="E71" i="59"/>
  <c r="F71" i="59"/>
  <c r="E72" i="59"/>
  <c r="F72" i="59"/>
  <c r="E73" i="59"/>
  <c r="F73" i="59"/>
  <c r="E74" i="59"/>
  <c r="F74" i="59"/>
  <c r="E75" i="59"/>
  <c r="F75" i="59"/>
  <c r="E76" i="59"/>
  <c r="F76" i="59"/>
  <c r="E77" i="59"/>
  <c r="F77" i="59"/>
  <c r="E78" i="59"/>
  <c r="F78" i="59"/>
  <c r="E79" i="59"/>
  <c r="F79" i="59"/>
  <c r="E80" i="59"/>
  <c r="F80" i="59"/>
  <c r="E81" i="59"/>
  <c r="F81" i="59"/>
  <c r="E82" i="59"/>
  <c r="F82" i="59"/>
  <c r="E83" i="59"/>
  <c r="F83" i="59"/>
  <c r="E84" i="59"/>
  <c r="F84" i="59"/>
  <c r="E87" i="59"/>
  <c r="F87" i="59"/>
  <c r="E88" i="59"/>
  <c r="F88" i="59"/>
  <c r="E89" i="59"/>
  <c r="F89" i="59"/>
  <c r="E90" i="59"/>
  <c r="F90" i="59"/>
  <c r="E91" i="59"/>
  <c r="F91" i="59"/>
  <c r="E92" i="59"/>
  <c r="F92" i="59"/>
  <c r="E93" i="59"/>
  <c r="F93" i="59"/>
  <c r="E94" i="59"/>
  <c r="F94" i="59"/>
  <c r="E95" i="59"/>
  <c r="F95" i="59"/>
  <c r="E96" i="59"/>
  <c r="F96" i="59"/>
  <c r="E97" i="59"/>
  <c r="F97" i="59"/>
  <c r="E98" i="59"/>
  <c r="F98" i="59"/>
  <c r="E99" i="59"/>
  <c r="F99" i="59"/>
  <c r="E100" i="59"/>
  <c r="F100" i="59"/>
  <c r="E101" i="59"/>
  <c r="F101" i="59"/>
  <c r="E102" i="59"/>
  <c r="F102" i="59"/>
  <c r="E103" i="59"/>
  <c r="F103" i="59"/>
  <c r="E104" i="59"/>
  <c r="F104" i="59"/>
  <c r="E105" i="59"/>
  <c r="F105" i="59"/>
  <c r="E106" i="59"/>
  <c r="F106" i="59"/>
  <c r="E107" i="59"/>
  <c r="F107" i="59"/>
  <c r="E108" i="59"/>
  <c r="F108" i="59"/>
  <c r="E109" i="59"/>
  <c r="F109" i="59"/>
  <c r="E110" i="59"/>
  <c r="F110" i="59"/>
  <c r="E111" i="59"/>
  <c r="F111" i="59"/>
  <c r="E112" i="59"/>
  <c r="F112" i="59"/>
  <c r="E115" i="59"/>
  <c r="F115" i="59"/>
  <c r="E116" i="59"/>
  <c r="F116" i="59"/>
  <c r="E117" i="59"/>
  <c r="F117" i="59"/>
  <c r="E118" i="59"/>
  <c r="F118" i="59"/>
  <c r="E119" i="59"/>
  <c r="F119" i="59"/>
  <c r="E120" i="59"/>
  <c r="F120" i="59"/>
  <c r="E121" i="59"/>
  <c r="F121" i="59"/>
  <c r="E122" i="59"/>
  <c r="F122" i="59"/>
  <c r="E123" i="59"/>
  <c r="F123" i="59"/>
  <c r="E124" i="59"/>
  <c r="F124" i="59"/>
  <c r="E125" i="59"/>
  <c r="F125" i="59"/>
  <c r="E126" i="59"/>
  <c r="F126" i="59"/>
  <c r="E127" i="59"/>
  <c r="F127" i="59"/>
  <c r="E128" i="59"/>
  <c r="F128" i="59"/>
  <c r="E131" i="59"/>
  <c r="F131" i="59"/>
  <c r="E132" i="59"/>
  <c r="F132" i="59"/>
  <c r="E133" i="59"/>
  <c r="F133" i="59"/>
  <c r="E134" i="59"/>
  <c r="F134" i="59"/>
  <c r="E135" i="59"/>
  <c r="F135" i="59"/>
  <c r="E136" i="59"/>
  <c r="F136" i="59"/>
  <c r="E137" i="59"/>
  <c r="F137" i="59"/>
  <c r="E138" i="59"/>
  <c r="F138" i="59"/>
  <c r="E139" i="59"/>
  <c r="F139" i="59"/>
  <c r="E140" i="59"/>
  <c r="F140" i="59"/>
  <c r="E141" i="59"/>
  <c r="F141" i="59"/>
  <c r="E142" i="59"/>
  <c r="F142" i="59"/>
  <c r="E143" i="59"/>
  <c r="F143" i="59"/>
  <c r="E144" i="59"/>
  <c r="F144" i="59"/>
  <c r="E145" i="59"/>
  <c r="F145" i="59"/>
  <c r="E146" i="59"/>
  <c r="F146" i="59"/>
  <c r="E147" i="59"/>
  <c r="F147" i="59"/>
  <c r="E148" i="59"/>
  <c r="F148" i="59"/>
  <c r="E151" i="59"/>
  <c r="F151" i="59"/>
  <c r="E152" i="59"/>
  <c r="F152" i="59"/>
  <c r="E153" i="59"/>
  <c r="F153" i="59"/>
  <c r="E154" i="59"/>
  <c r="F154" i="59"/>
  <c r="E155" i="59"/>
  <c r="F155" i="59"/>
  <c r="E156" i="59"/>
  <c r="F156" i="59"/>
  <c r="E157" i="59"/>
  <c r="F157" i="59"/>
  <c r="E158" i="59"/>
  <c r="F158" i="59"/>
  <c r="E159" i="59"/>
  <c r="F159" i="59"/>
  <c r="E160" i="59"/>
  <c r="F160" i="59"/>
  <c r="E163" i="59"/>
  <c r="F163" i="59"/>
  <c r="E164" i="59"/>
  <c r="F164" i="59"/>
  <c r="E165" i="59"/>
  <c r="F165" i="59"/>
  <c r="E166" i="59"/>
  <c r="F166" i="59"/>
  <c r="E169" i="59"/>
  <c r="F169" i="59"/>
  <c r="E170" i="59"/>
  <c r="F170" i="59"/>
  <c r="E171" i="59"/>
  <c r="F171" i="59"/>
  <c r="E172" i="59"/>
  <c r="F172" i="59"/>
  <c r="E173" i="59"/>
  <c r="F173" i="59"/>
  <c r="E174" i="59"/>
  <c r="F174" i="59"/>
  <c r="E175" i="59"/>
  <c r="F175" i="59"/>
  <c r="E176" i="59"/>
  <c r="F176" i="59"/>
  <c r="E177" i="59"/>
  <c r="F177" i="59"/>
  <c r="E178" i="59"/>
  <c r="F178" i="59"/>
  <c r="E179" i="59"/>
  <c r="F179" i="59"/>
  <c r="E180" i="59"/>
  <c r="F180" i="59"/>
  <c r="E181" i="59"/>
  <c r="F181" i="59"/>
  <c r="E182" i="59"/>
  <c r="F182" i="59"/>
  <c r="E185" i="59"/>
  <c r="F185" i="59"/>
  <c r="E186" i="59"/>
  <c r="F186" i="59"/>
  <c r="E189" i="59"/>
  <c r="F189" i="59"/>
  <c r="E190" i="59"/>
  <c r="F190" i="59"/>
  <c r="E191" i="59"/>
  <c r="F191" i="59"/>
  <c r="E192" i="59"/>
  <c r="F192" i="59"/>
  <c r="E193" i="59"/>
  <c r="F193" i="59"/>
  <c r="E194" i="59"/>
  <c r="F194" i="59"/>
  <c r="E195" i="59"/>
  <c r="F195" i="59"/>
  <c r="E196" i="59"/>
  <c r="F196" i="59"/>
  <c r="E197" i="59"/>
  <c r="F197" i="59"/>
  <c r="E198" i="59"/>
  <c r="F198" i="59"/>
  <c r="E199" i="59"/>
  <c r="F199" i="59"/>
  <c r="E200" i="59"/>
  <c r="F200" i="59"/>
  <c r="E203" i="59"/>
  <c r="F203" i="59"/>
  <c r="E204" i="59"/>
  <c r="F204" i="59"/>
  <c r="E205" i="59"/>
  <c r="F205" i="59"/>
  <c r="E206" i="59"/>
  <c r="F206" i="59"/>
  <c r="E207" i="59"/>
  <c r="F207" i="59"/>
  <c r="E208" i="59"/>
  <c r="F208" i="59"/>
  <c r="E209" i="59"/>
  <c r="F209" i="59"/>
  <c r="E210" i="59"/>
  <c r="F210" i="59"/>
  <c r="E211" i="59"/>
  <c r="F211" i="59"/>
  <c r="E212" i="59"/>
  <c r="F212" i="59"/>
  <c r="E213" i="59"/>
  <c r="F213" i="59"/>
  <c r="E214" i="59"/>
  <c r="F214" i="59"/>
  <c r="E215" i="59"/>
  <c r="F215" i="59"/>
  <c r="E216" i="59"/>
  <c r="F216" i="59"/>
  <c r="E217" i="59"/>
  <c r="F217" i="59"/>
  <c r="E218" i="59"/>
  <c r="F218" i="59"/>
  <c r="E219" i="59"/>
  <c r="F219" i="59"/>
  <c r="E220" i="59"/>
  <c r="F220" i="59"/>
  <c r="E223" i="59"/>
  <c r="F223" i="59"/>
  <c r="E224" i="59"/>
  <c r="F224" i="59"/>
  <c r="E225" i="59"/>
  <c r="F225" i="59"/>
  <c r="E226" i="59"/>
  <c r="F226" i="59"/>
  <c r="E229" i="59"/>
  <c r="F229" i="59"/>
  <c r="E230" i="59"/>
  <c r="F230" i="59"/>
  <c r="E231" i="59"/>
  <c r="F231" i="59"/>
  <c r="E232" i="59"/>
  <c r="F232" i="59"/>
  <c r="E233" i="59"/>
  <c r="F233" i="59"/>
  <c r="E234" i="59"/>
  <c r="F234" i="59"/>
  <c r="E237" i="59"/>
  <c r="F237" i="59"/>
  <c r="E238" i="59"/>
  <c r="F238" i="59"/>
  <c r="E239" i="59"/>
  <c r="F239" i="59"/>
  <c r="E240" i="59"/>
  <c r="F240" i="59"/>
  <c r="E241" i="59"/>
  <c r="F241" i="59"/>
  <c r="E242" i="59"/>
  <c r="F242" i="59"/>
  <c r="E245" i="59"/>
  <c r="F245" i="59"/>
  <c r="E246" i="59"/>
  <c r="F246" i="59"/>
  <c r="E249" i="59"/>
  <c r="F249" i="59"/>
  <c r="E250" i="59"/>
  <c r="F250" i="59"/>
  <c r="E253" i="59"/>
  <c r="F253" i="59"/>
  <c r="E254" i="59"/>
  <c r="F254" i="59"/>
  <c r="E257" i="59"/>
  <c r="F257" i="59"/>
  <c r="E258" i="59"/>
  <c r="F258" i="59"/>
  <c r="E259" i="59"/>
  <c r="F259" i="59"/>
  <c r="E260" i="59"/>
  <c r="F260" i="59"/>
  <c r="E263" i="59"/>
  <c r="F263" i="59"/>
  <c r="E264" i="59"/>
  <c r="F264" i="59"/>
  <c r="E265" i="59"/>
  <c r="F265" i="59"/>
  <c r="E266" i="59"/>
  <c r="F266" i="59"/>
  <c r="E269" i="59"/>
  <c r="F269" i="59"/>
  <c r="E270" i="59"/>
  <c r="F270" i="59"/>
  <c r="E271" i="59"/>
  <c r="F271" i="59"/>
  <c r="E272" i="59"/>
  <c r="F272" i="59"/>
  <c r="E273" i="59"/>
  <c r="F273" i="59"/>
  <c r="E274" i="59"/>
  <c r="F274" i="59"/>
  <c r="E275" i="59"/>
  <c r="F275" i="59"/>
  <c r="E276" i="59"/>
  <c r="F276" i="59"/>
  <c r="E277" i="59"/>
  <c r="F277" i="59"/>
  <c r="E278" i="59"/>
  <c r="F278" i="59"/>
  <c r="G5" i="61"/>
  <c r="H5" i="61"/>
  <c r="G6" i="61"/>
  <c r="H6" i="61"/>
  <c r="G9" i="61"/>
  <c r="H9" i="61"/>
  <c r="G10" i="61"/>
  <c r="H10" i="61"/>
  <c r="G11" i="61"/>
  <c r="H11" i="61"/>
  <c r="G12" i="61"/>
  <c r="H12" i="61"/>
  <c r="G13" i="61"/>
  <c r="H13" i="61"/>
  <c r="G14" i="61"/>
  <c r="H14" i="61"/>
  <c r="G15" i="61"/>
  <c r="H15" i="61"/>
  <c r="G16" i="61"/>
  <c r="H16" i="61"/>
  <c r="G17" i="61"/>
  <c r="H17" i="61"/>
  <c r="G18" i="61"/>
  <c r="H18" i="61"/>
  <c r="G19" i="61"/>
  <c r="H19" i="61"/>
  <c r="G20" i="61"/>
  <c r="H20" i="61"/>
  <c r="G21" i="61"/>
  <c r="H21" i="61"/>
  <c r="G24" i="61"/>
  <c r="H24" i="61"/>
  <c r="G25" i="61"/>
  <c r="H25" i="61"/>
  <c r="G26" i="61"/>
  <c r="H26" i="61"/>
  <c r="G27" i="61"/>
  <c r="H27" i="61"/>
  <c r="G28" i="61"/>
  <c r="H28" i="61"/>
  <c r="G29" i="61"/>
  <c r="H29" i="61"/>
  <c r="G30" i="61"/>
  <c r="H30" i="61"/>
  <c r="G31" i="61"/>
  <c r="H31" i="61"/>
  <c r="G32" i="61"/>
  <c r="H32" i="61"/>
  <c r="G33" i="61"/>
  <c r="H33" i="61"/>
  <c r="G34" i="61"/>
  <c r="H34" i="61"/>
  <c r="G35" i="61"/>
  <c r="H35" i="61"/>
  <c r="G36" i="61"/>
  <c r="H36" i="61"/>
  <c r="G37" i="61"/>
  <c r="H37" i="61"/>
  <c r="G38" i="61"/>
  <c r="H38" i="61"/>
  <c r="G39" i="61"/>
  <c r="H39" i="61"/>
  <c r="G40" i="61"/>
  <c r="H40" i="61"/>
  <c r="G41" i="61"/>
  <c r="H41" i="61"/>
  <c r="G42" i="61"/>
  <c r="H42" i="61"/>
  <c r="G43" i="61"/>
  <c r="H43" i="61"/>
  <c r="G44" i="61"/>
  <c r="H44" i="61"/>
  <c r="G47" i="61"/>
  <c r="H47" i="61"/>
  <c r="G48" i="61"/>
  <c r="H48" i="61"/>
  <c r="G49" i="61"/>
  <c r="H49" i="61"/>
  <c r="G50" i="61"/>
  <c r="H50" i="61"/>
  <c r="G51" i="61"/>
  <c r="H51" i="61"/>
  <c r="G52" i="61"/>
  <c r="H52" i="61"/>
  <c r="G53" i="61"/>
  <c r="H53" i="61"/>
  <c r="G54" i="61"/>
  <c r="H54" i="61"/>
  <c r="G55" i="61"/>
  <c r="H55" i="61"/>
  <c r="G56" i="61"/>
  <c r="H56" i="61"/>
  <c r="G57" i="61"/>
  <c r="H57" i="61"/>
  <c r="G58" i="61"/>
  <c r="H58" i="61"/>
  <c r="G59" i="61"/>
  <c r="H59" i="61"/>
  <c r="G60" i="61"/>
  <c r="H60" i="61"/>
  <c r="G61" i="61"/>
  <c r="H61" i="61"/>
  <c r="G62" i="61"/>
  <c r="H62" i="61"/>
  <c r="G63" i="61"/>
  <c r="H63" i="61"/>
  <c r="G64" i="61"/>
  <c r="H64" i="61"/>
  <c r="G65" i="61"/>
  <c r="H65" i="61"/>
  <c r="G66" i="61"/>
  <c r="H66" i="61"/>
  <c r="G67" i="61"/>
  <c r="H67" i="61"/>
  <c r="G68" i="61"/>
  <c r="H68" i="61"/>
  <c r="G69" i="61"/>
  <c r="H69" i="61"/>
  <c r="G70" i="61"/>
  <c r="H70" i="61"/>
  <c r="G71" i="61"/>
  <c r="H71" i="61"/>
  <c r="G74" i="61"/>
  <c r="H74" i="61"/>
  <c r="G75" i="61"/>
  <c r="H75" i="61"/>
  <c r="G76" i="61"/>
  <c r="H76" i="61"/>
  <c r="G77" i="61"/>
  <c r="H77" i="61"/>
  <c r="G78" i="61"/>
  <c r="H78" i="61"/>
  <c r="G79" i="61"/>
  <c r="H79" i="61"/>
  <c r="G80" i="61"/>
  <c r="H80" i="61"/>
  <c r="G83" i="61"/>
  <c r="H83" i="61"/>
  <c r="G84" i="61"/>
  <c r="H84" i="61"/>
  <c r="G87" i="61"/>
  <c r="H87" i="61"/>
  <c r="G88" i="61"/>
  <c r="H88" i="61"/>
  <c r="G89" i="61"/>
  <c r="H89" i="61"/>
  <c r="G90" i="61"/>
  <c r="H90" i="61"/>
  <c r="G91" i="61"/>
  <c r="H91" i="61"/>
  <c r="G92" i="61"/>
  <c r="H92" i="61"/>
  <c r="G93" i="61"/>
  <c r="H93" i="61"/>
  <c r="G94" i="61"/>
  <c r="H94" i="61"/>
  <c r="G95" i="61"/>
  <c r="H95" i="61"/>
  <c r="G96" i="61"/>
  <c r="H96" i="61"/>
  <c r="G5" i="29"/>
  <c r="H5" i="29"/>
  <c r="G6" i="29"/>
  <c r="H6" i="29"/>
  <c r="G7" i="29"/>
  <c r="H7" i="29"/>
  <c r="G8" i="29"/>
  <c r="H8" i="29"/>
  <c r="G9" i="29"/>
  <c r="H9" i="29"/>
  <c r="G10" i="29"/>
  <c r="H10" i="29"/>
  <c r="G13" i="29"/>
  <c r="H13" i="29"/>
  <c r="G14" i="29"/>
  <c r="H14" i="29"/>
  <c r="G15" i="29"/>
  <c r="H15" i="29"/>
  <c r="G16" i="29"/>
  <c r="H16" i="29"/>
  <c r="G17" i="29"/>
  <c r="H17" i="29"/>
  <c r="G18" i="29"/>
  <c r="H18" i="29"/>
  <c r="G19" i="29"/>
  <c r="H19" i="29"/>
  <c r="G20" i="29"/>
  <c r="H20" i="29"/>
  <c r="G21" i="29"/>
  <c r="H21" i="29"/>
  <c r="G22" i="29"/>
  <c r="H22" i="29"/>
  <c r="G23" i="29"/>
  <c r="H23" i="29"/>
  <c r="G24" i="29"/>
  <c r="H24" i="29"/>
  <c r="G25" i="29"/>
  <c r="H25" i="29"/>
  <c r="G26" i="29"/>
  <c r="H26" i="29"/>
  <c r="G27" i="29"/>
  <c r="H27" i="29"/>
  <c r="G28" i="29"/>
  <c r="H28" i="29"/>
  <c r="G29" i="29"/>
  <c r="H29" i="29"/>
  <c r="G30" i="29"/>
  <c r="H30" i="29"/>
  <c r="G31" i="29"/>
  <c r="H31" i="29"/>
  <c r="G32" i="29"/>
  <c r="H32" i="29"/>
  <c r="G33" i="29"/>
  <c r="H33" i="29"/>
  <c r="G34" i="29"/>
  <c r="H34" i="29"/>
  <c r="G37" i="29"/>
  <c r="H37" i="29"/>
  <c r="G38" i="29"/>
  <c r="H38" i="29"/>
  <c r="G39" i="29"/>
  <c r="H39" i="29"/>
  <c r="G40" i="29"/>
  <c r="H40" i="29"/>
  <c r="G41" i="29"/>
  <c r="H41" i="29"/>
  <c r="G42" i="29"/>
  <c r="H42" i="29"/>
  <c r="G43" i="29"/>
  <c r="H43" i="29"/>
  <c r="G44" i="29"/>
  <c r="H44" i="29"/>
  <c r="G45" i="29"/>
  <c r="H45" i="29"/>
  <c r="G46" i="29"/>
  <c r="H46" i="29"/>
  <c r="G47" i="29"/>
  <c r="H47" i="29"/>
  <c r="G48" i="29"/>
  <c r="H48" i="29"/>
  <c r="G49" i="29"/>
  <c r="H49" i="29"/>
  <c r="G50" i="29"/>
  <c r="H50" i="29"/>
  <c r="G51" i="29"/>
  <c r="H51" i="29"/>
  <c r="G52" i="29"/>
  <c r="H52" i="29"/>
  <c r="G53" i="29"/>
  <c r="H53" i="29"/>
  <c r="G54" i="29"/>
  <c r="H54" i="29"/>
  <c r="G55" i="29"/>
  <c r="H55" i="29"/>
  <c r="G56" i="29"/>
  <c r="H56" i="29"/>
  <c r="G57" i="29"/>
  <c r="H57" i="29"/>
  <c r="G58" i="29"/>
  <c r="H58" i="29"/>
  <c r="G59" i="29"/>
  <c r="H59" i="29"/>
  <c r="G60" i="29"/>
  <c r="H60" i="29"/>
  <c r="G61" i="29"/>
  <c r="H61" i="29"/>
  <c r="G62" i="29"/>
  <c r="H62" i="29"/>
  <c r="G63" i="29"/>
  <c r="H63" i="29"/>
  <c r="G64" i="29"/>
  <c r="H64" i="29"/>
  <c r="G65" i="29"/>
  <c r="H65" i="29"/>
  <c r="G66" i="29"/>
  <c r="H66" i="29"/>
  <c r="G67" i="29"/>
  <c r="H67" i="29"/>
  <c r="G70" i="29"/>
  <c r="H70" i="29"/>
  <c r="G71" i="29"/>
  <c r="H71" i="29"/>
  <c r="G72" i="29"/>
  <c r="H72" i="29"/>
  <c r="G73" i="29"/>
  <c r="H73" i="29"/>
  <c r="G74" i="29"/>
  <c r="H74" i="29"/>
  <c r="G75" i="29"/>
  <c r="H75" i="29"/>
  <c r="G76" i="29"/>
  <c r="H76" i="29"/>
  <c r="G79" i="29"/>
  <c r="H79" i="29"/>
  <c r="G80" i="29"/>
  <c r="H80" i="29"/>
  <c r="G81" i="29"/>
  <c r="H81" i="29"/>
  <c r="G82" i="29"/>
  <c r="H82" i="29"/>
  <c r="G85" i="29"/>
  <c r="H85" i="29"/>
  <c r="G86" i="29"/>
  <c r="H86" i="29"/>
  <c r="G89" i="29"/>
  <c r="H89" i="29"/>
  <c r="G90" i="29"/>
  <c r="H90" i="29"/>
  <c r="G91" i="29"/>
  <c r="H91" i="29"/>
  <c r="G92" i="29"/>
  <c r="H92" i="29"/>
  <c r="G93" i="29"/>
  <c r="H93" i="29"/>
  <c r="G94" i="29"/>
  <c r="H94" i="29"/>
  <c r="G95" i="29"/>
  <c r="H95" i="29"/>
  <c r="G96" i="29"/>
  <c r="H96" i="29"/>
  <c r="G97" i="29"/>
  <c r="H97" i="29"/>
  <c r="G98" i="29"/>
  <c r="H98" i="29"/>
  <c r="G101" i="29"/>
  <c r="H101" i="29"/>
  <c r="G102" i="29"/>
  <c r="H102" i="29"/>
  <c r="G103" i="29"/>
  <c r="H103" i="29"/>
  <c r="G104" i="29"/>
  <c r="H104" i="29"/>
  <c r="G105" i="29"/>
  <c r="H105" i="29"/>
  <c r="G108" i="29"/>
  <c r="H108" i="29"/>
  <c r="G109" i="29"/>
  <c r="H109" i="29"/>
  <c r="G110" i="29"/>
  <c r="H110" i="29"/>
  <c r="G111" i="29"/>
  <c r="H111" i="29"/>
  <c r="G112" i="29"/>
  <c r="H112" i="29"/>
  <c r="G113" i="29"/>
  <c r="H113" i="29"/>
  <c r="G116" i="29"/>
  <c r="H116" i="29"/>
  <c r="G119" i="29"/>
  <c r="H119" i="29"/>
  <c r="G120" i="29"/>
  <c r="H120" i="29"/>
  <c r="G121" i="29"/>
  <c r="H121" i="29"/>
  <c r="G122" i="29"/>
  <c r="H122" i="29"/>
  <c r="G123" i="29"/>
  <c r="H123" i="29"/>
  <c r="G126" i="29"/>
  <c r="H126" i="29"/>
  <c r="G127" i="29"/>
  <c r="H127" i="29"/>
  <c r="G128" i="29"/>
  <c r="H128" i="29"/>
  <c r="G129" i="29"/>
  <c r="H129" i="29"/>
  <c r="G130" i="29"/>
  <c r="H130" i="29"/>
  <c r="G133" i="29"/>
  <c r="H133" i="29"/>
  <c r="G136" i="29"/>
  <c r="H136" i="29"/>
  <c r="G137" i="29"/>
  <c r="H137" i="29"/>
  <c r="G138" i="29"/>
  <c r="H138" i="29"/>
  <c r="G139" i="29"/>
  <c r="H139" i="29"/>
  <c r="G140" i="29"/>
  <c r="H140" i="29"/>
  <c r="G141" i="29"/>
  <c r="H141" i="29"/>
  <c r="G142" i="29"/>
  <c r="H142" i="29"/>
  <c r="G143" i="29"/>
  <c r="H143" i="29"/>
  <c r="G144" i="29"/>
  <c r="H144" i="29"/>
  <c r="G145" i="29"/>
  <c r="H145" i="29"/>
  <c r="G148" i="29"/>
  <c r="H148" i="29"/>
  <c r="G149" i="29"/>
  <c r="H149" i="29"/>
  <c r="G150" i="29"/>
  <c r="H150" i="29"/>
  <c r="G151" i="29"/>
  <c r="H151" i="29"/>
  <c r="G154" i="29"/>
  <c r="H154" i="29"/>
  <c r="G155" i="29"/>
  <c r="H155" i="29"/>
  <c r="G156" i="29"/>
  <c r="H156" i="29"/>
  <c r="G157" i="29"/>
  <c r="H157" i="29"/>
  <c r="G158" i="29"/>
  <c r="H158" i="29"/>
  <c r="G161" i="29"/>
  <c r="H161" i="29"/>
  <c r="G162" i="29"/>
  <c r="H162" i="29"/>
  <c r="G163" i="29"/>
  <c r="H163" i="29"/>
  <c r="G166" i="29"/>
  <c r="H166" i="29"/>
  <c r="G167" i="29"/>
  <c r="H167" i="29"/>
  <c r="G168" i="29"/>
  <c r="H168" i="29"/>
  <c r="G169" i="29"/>
  <c r="H169" i="29"/>
  <c r="G172" i="29"/>
  <c r="H172" i="29"/>
  <c r="G173" i="29"/>
  <c r="H173" i="29"/>
  <c r="G174" i="29"/>
  <c r="H174" i="29"/>
  <c r="G175" i="29"/>
  <c r="H175" i="29"/>
  <c r="G176" i="29"/>
  <c r="H176" i="29"/>
  <c r="G177" i="29"/>
  <c r="H177" i="29"/>
  <c r="G178" i="29"/>
  <c r="H178" i="29"/>
  <c r="G179" i="29"/>
  <c r="H179" i="29"/>
  <c r="G180" i="29"/>
  <c r="H180" i="29"/>
  <c r="G181" i="29"/>
  <c r="H181" i="29"/>
  <c r="G182" i="29"/>
  <c r="H182" i="29"/>
  <c r="G183" i="29"/>
  <c r="H183" i="29"/>
  <c r="G184" i="29"/>
  <c r="H184" i="29"/>
  <c r="G185" i="29"/>
  <c r="H185" i="29"/>
  <c r="G188" i="29"/>
  <c r="H188" i="29"/>
  <c r="G189" i="29"/>
  <c r="H189" i="29"/>
  <c r="G190" i="29"/>
  <c r="H190" i="29"/>
  <c r="G191" i="29"/>
  <c r="H191" i="29"/>
  <c r="G192" i="29"/>
  <c r="H192" i="29"/>
  <c r="G193" i="29"/>
  <c r="H193" i="29"/>
  <c r="G196" i="29"/>
  <c r="H196" i="29"/>
  <c r="G197" i="29"/>
  <c r="H197" i="29"/>
  <c r="G198" i="29"/>
  <c r="H198" i="29"/>
  <c r="G201" i="29"/>
  <c r="H201" i="29"/>
  <c r="G202" i="29"/>
  <c r="H202" i="29"/>
  <c r="G203" i="29"/>
  <c r="H203" i="29"/>
  <c r="G204" i="29"/>
  <c r="H204" i="29"/>
  <c r="G205" i="29"/>
  <c r="H205" i="29"/>
  <c r="G206" i="29"/>
  <c r="H206" i="29"/>
  <c r="G207" i="29"/>
  <c r="H207" i="29"/>
  <c r="G208" i="29"/>
  <c r="H208" i="29"/>
  <c r="G211" i="29"/>
  <c r="H211" i="29"/>
  <c r="G212" i="29"/>
  <c r="H212" i="29"/>
  <c r="G213" i="29"/>
  <c r="H213" i="29"/>
  <c r="G214" i="29"/>
  <c r="H214" i="29"/>
  <c r="G215" i="29"/>
  <c r="H215" i="29"/>
  <c r="G216" i="29"/>
  <c r="H216" i="29"/>
  <c r="G217" i="29"/>
  <c r="H217" i="29"/>
  <c r="G218" i="29"/>
  <c r="H218" i="29"/>
  <c r="G221" i="29"/>
  <c r="H221" i="29"/>
  <c r="G222" i="29"/>
  <c r="H222" i="29"/>
  <c r="G223" i="29"/>
  <c r="H223" i="29"/>
  <c r="G224" i="29"/>
  <c r="H224" i="29"/>
  <c r="G225" i="29"/>
  <c r="H225" i="29"/>
  <c r="G226" i="29"/>
  <c r="H226" i="29"/>
  <c r="G227" i="29"/>
  <c r="H227" i="29"/>
  <c r="G228" i="29"/>
  <c r="H228" i="29"/>
  <c r="G231" i="29"/>
  <c r="H231" i="29"/>
  <c r="G234" i="29"/>
  <c r="H234" i="29"/>
  <c r="G235" i="29"/>
  <c r="H235" i="29"/>
  <c r="G236" i="29"/>
  <c r="H236" i="29"/>
  <c r="G237" i="29"/>
  <c r="H237" i="29"/>
  <c r="G238" i="29"/>
  <c r="H238" i="29"/>
  <c r="G239" i="29"/>
  <c r="H239" i="29"/>
  <c r="G240" i="29"/>
  <c r="H240" i="29"/>
  <c r="G241" i="29"/>
  <c r="H241" i="29"/>
  <c r="G242" i="29"/>
  <c r="H242" i="29"/>
  <c r="G243" i="29"/>
  <c r="H243" i="29"/>
  <c r="G244" i="29"/>
  <c r="H244" i="29"/>
  <c r="G247" i="29"/>
  <c r="H247" i="29"/>
  <c r="G248" i="29"/>
  <c r="H248" i="29"/>
  <c r="G249" i="29"/>
  <c r="H249" i="29"/>
  <c r="G250" i="29"/>
  <c r="H250" i="29"/>
  <c r="G251" i="29"/>
  <c r="H251" i="29"/>
  <c r="G252" i="29"/>
  <c r="H252" i="29"/>
  <c r="G253" i="29"/>
  <c r="H253" i="29"/>
  <c r="G254" i="29"/>
  <c r="H254" i="29"/>
  <c r="G255" i="29"/>
  <c r="H255" i="29"/>
  <c r="G256" i="29"/>
  <c r="H256" i="29"/>
  <c r="G257" i="29"/>
  <c r="H257" i="29"/>
  <c r="G258" i="29"/>
  <c r="H258" i="29"/>
  <c r="G259" i="29"/>
  <c r="H259" i="29"/>
  <c r="G260" i="29"/>
  <c r="H260" i="29"/>
  <c r="G261" i="29"/>
  <c r="H261" i="29"/>
  <c r="G262" i="29"/>
  <c r="H262" i="29"/>
  <c r="G263" i="29"/>
  <c r="H263" i="29"/>
  <c r="G264" i="29"/>
  <c r="H264" i="29"/>
  <c r="G265" i="29"/>
  <c r="H265" i="29"/>
  <c r="G266" i="29"/>
  <c r="H266" i="29"/>
  <c r="G269" i="29"/>
  <c r="H269" i="29"/>
  <c r="G272" i="29"/>
  <c r="H272" i="29"/>
  <c r="G275" i="29"/>
  <c r="H275" i="29"/>
  <c r="G276" i="29"/>
  <c r="H276" i="29"/>
  <c r="G277" i="29"/>
  <c r="H277" i="29"/>
  <c r="G278" i="29"/>
  <c r="H278" i="29"/>
  <c r="G279" i="29"/>
  <c r="H279" i="29"/>
  <c r="G280" i="29"/>
  <c r="H280" i="29"/>
  <c r="G283" i="29"/>
  <c r="H283" i="29"/>
  <c r="G284" i="29"/>
  <c r="H284" i="29"/>
  <c r="G285" i="29"/>
  <c r="H285" i="29"/>
  <c r="G286" i="29"/>
  <c r="H286" i="29"/>
  <c r="G287" i="29"/>
  <c r="H287" i="29"/>
  <c r="G288" i="29"/>
  <c r="H288" i="29"/>
  <c r="G289" i="29"/>
  <c r="H289" i="29"/>
  <c r="G290" i="29"/>
  <c r="H290" i="29"/>
  <c r="G291" i="29"/>
  <c r="H291" i="29"/>
  <c r="G294" i="29"/>
  <c r="H294" i="29"/>
  <c r="G295" i="29"/>
  <c r="H295" i="29"/>
  <c r="G299" i="29"/>
  <c r="H299" i="29"/>
  <c r="G300" i="29"/>
  <c r="H300" i="29"/>
  <c r="G301" i="29"/>
  <c r="H301" i="29"/>
  <c r="G302" i="29"/>
  <c r="H302" i="29"/>
  <c r="G303" i="29"/>
  <c r="H303" i="29"/>
  <c r="G304" i="29"/>
  <c r="H304" i="29"/>
  <c r="G305" i="29"/>
  <c r="H305" i="29"/>
  <c r="G306" i="29"/>
  <c r="H306" i="29"/>
  <c r="G307" i="29"/>
  <c r="H307" i="29"/>
  <c r="G308" i="29"/>
  <c r="H308" i="29"/>
  <c r="G309" i="29"/>
  <c r="H309" i="29"/>
  <c r="G310" i="29"/>
  <c r="H310" i="29"/>
  <c r="G311" i="29"/>
  <c r="H311" i="29"/>
  <c r="G312" i="29"/>
  <c r="H312" i="29"/>
  <c r="G313" i="29"/>
  <c r="H313" i="29"/>
  <c r="G314" i="29"/>
  <c r="H314" i="29"/>
  <c r="G317" i="29"/>
  <c r="H317" i="29"/>
  <c r="G318" i="29"/>
  <c r="H318" i="29"/>
  <c r="G319" i="29"/>
  <c r="H319" i="29"/>
  <c r="G320" i="29"/>
  <c r="H320" i="29"/>
  <c r="G323" i="29"/>
  <c r="H323" i="29"/>
  <c r="G326" i="29"/>
  <c r="H326" i="29"/>
  <c r="G327" i="29"/>
  <c r="H327" i="29"/>
  <c r="G328" i="29"/>
  <c r="H328" i="29"/>
  <c r="G329" i="29"/>
  <c r="H329" i="29"/>
  <c r="G332" i="29"/>
  <c r="H332" i="29"/>
  <c r="G333" i="29"/>
  <c r="H333" i="29"/>
  <c r="G334" i="29"/>
  <c r="H334" i="29"/>
  <c r="G335" i="29"/>
  <c r="H335" i="29"/>
  <c r="G336" i="29"/>
  <c r="H336" i="29"/>
  <c r="G337" i="29"/>
  <c r="H337" i="29"/>
  <c r="G338" i="29"/>
  <c r="H338" i="29"/>
  <c r="G339" i="29"/>
  <c r="H339" i="29"/>
  <c r="G340" i="29"/>
  <c r="H340" i="29"/>
  <c r="G341" i="29"/>
  <c r="H341" i="29"/>
  <c r="G342" i="29"/>
  <c r="H342" i="29"/>
  <c r="G343" i="29"/>
  <c r="H343" i="29"/>
  <c r="G344" i="29"/>
  <c r="H344" i="29"/>
  <c r="G345" i="29"/>
  <c r="H345" i="29"/>
  <c r="G346" i="29"/>
  <c r="H346" i="29"/>
  <c r="G347" i="29"/>
  <c r="H347" i="29"/>
  <c r="G348" i="29"/>
  <c r="H348" i="29"/>
  <c r="G349" i="29"/>
  <c r="H349" i="29"/>
  <c r="G350" i="29"/>
  <c r="H350" i="29"/>
  <c r="G351" i="29"/>
  <c r="H351" i="29"/>
  <c r="G352" i="29"/>
  <c r="H352" i="29"/>
  <c r="F5" i="33"/>
  <c r="G5" i="33"/>
  <c r="F6" i="33"/>
  <c r="G6" i="33"/>
  <c r="F7" i="33"/>
  <c r="G7" i="33"/>
  <c r="F8" i="33"/>
  <c r="G8" i="33"/>
  <c r="F9" i="33"/>
  <c r="G9" i="33"/>
  <c r="F10" i="33"/>
  <c r="G10" i="33"/>
  <c r="F11" i="33"/>
  <c r="G11" i="33"/>
  <c r="F12" i="33"/>
  <c r="G12" i="33"/>
  <c r="F13" i="33"/>
  <c r="G13" i="33"/>
  <c r="F14" i="33"/>
  <c r="G14" i="33"/>
  <c r="F32" i="33"/>
  <c r="G32" i="33"/>
  <c r="F33" i="33"/>
  <c r="G33" i="33"/>
  <c r="F34" i="33"/>
  <c r="G34" i="33"/>
  <c r="F35" i="33"/>
  <c r="G35" i="33"/>
  <c r="F36" i="33"/>
  <c r="G36" i="33"/>
  <c r="F37" i="33"/>
  <c r="G37" i="33"/>
  <c r="F38" i="33"/>
  <c r="G38" i="33"/>
  <c r="F39" i="33"/>
  <c r="G39" i="33"/>
  <c r="F40" i="33"/>
  <c r="G40" i="33"/>
  <c r="F41" i="33"/>
  <c r="G41" i="33"/>
  <c r="F63" i="33"/>
  <c r="G63" i="33"/>
  <c r="F64" i="33"/>
  <c r="G64" i="33"/>
  <c r="F65" i="33"/>
  <c r="G65" i="33"/>
  <c r="F66" i="33"/>
  <c r="G66" i="33"/>
  <c r="F67" i="33"/>
  <c r="G67" i="33"/>
  <c r="F68" i="33"/>
  <c r="G68" i="33"/>
  <c r="F69" i="33"/>
  <c r="G69" i="33"/>
  <c r="F70" i="33"/>
  <c r="G70" i="33"/>
  <c r="F71" i="33"/>
  <c r="G71" i="33"/>
  <c r="F72" i="33"/>
  <c r="G72" i="33"/>
  <c r="F75" i="33"/>
  <c r="G75" i="33"/>
  <c r="F76" i="33"/>
  <c r="G76" i="33"/>
  <c r="F79" i="33"/>
  <c r="G79" i="33"/>
  <c r="F80" i="33"/>
  <c r="G80" i="33"/>
  <c r="F84" i="33"/>
  <c r="G84" i="33"/>
  <c r="F85" i="33"/>
  <c r="G85" i="33"/>
  <c r="F88" i="33"/>
  <c r="G88" i="33"/>
  <c r="F90" i="33"/>
  <c r="G90" i="33"/>
  <c r="F93" i="33"/>
  <c r="G93" i="33"/>
  <c r="F94" i="33"/>
  <c r="G94" i="33"/>
  <c r="F95" i="33"/>
  <c r="G95" i="33"/>
  <c r="F97" i="33"/>
  <c r="G97" i="33"/>
  <c r="F98" i="33"/>
  <c r="G98" i="33"/>
  <c r="F99" i="33"/>
  <c r="G99" i="33"/>
  <c r="F100" i="33"/>
  <c r="G100" i="33"/>
  <c r="F101" i="33"/>
  <c r="G101" i="33"/>
  <c r="F102" i="33"/>
  <c r="G102" i="33"/>
  <c r="F103" i="33"/>
  <c r="G103" i="33"/>
  <c r="J64" i="39"/>
  <c r="K64" i="39"/>
  <c r="J65" i="39"/>
  <c r="K65" i="39"/>
  <c r="J66" i="39"/>
  <c r="K66" i="39"/>
  <c r="J67" i="39"/>
  <c r="K67" i="39"/>
  <c r="J68" i="39"/>
  <c r="K68" i="39"/>
  <c r="J69" i="39"/>
  <c r="K69" i="39"/>
  <c r="J87" i="39"/>
  <c r="K87" i="39"/>
  <c r="J88" i="39"/>
  <c r="K88" i="39"/>
  <c r="J89" i="39"/>
  <c r="K89" i="39"/>
  <c r="J90" i="39"/>
  <c r="K90" i="39"/>
  <c r="J91" i="39"/>
  <c r="K91" i="39"/>
  <c r="J92" i="39"/>
  <c r="K92" i="39"/>
  <c r="J93" i="39"/>
  <c r="K93" i="39"/>
  <c r="J163" i="39"/>
  <c r="K163" i="39"/>
  <c r="J164" i="39"/>
  <c r="K164" i="39"/>
  <c r="J165" i="39"/>
  <c r="K165" i="39"/>
  <c r="J166" i="39"/>
  <c r="K166" i="39"/>
  <c r="J167" i="39"/>
  <c r="K167" i="39"/>
  <c r="J168" i="39"/>
  <c r="K168" i="39"/>
  <c r="J169" i="39"/>
  <c r="K169" i="39"/>
  <c r="J172" i="39"/>
  <c r="K172" i="39"/>
  <c r="J173" i="39"/>
  <c r="K173" i="39"/>
  <c r="J174" i="39"/>
  <c r="K174" i="39"/>
  <c r="J175" i="39"/>
  <c r="K175" i="39"/>
  <c r="J176" i="39"/>
  <c r="K176" i="39"/>
  <c r="J177" i="39"/>
  <c r="K177" i="39"/>
  <c r="J178" i="39"/>
  <c r="K178" i="39"/>
  <c r="J179" i="39"/>
  <c r="K179" i="39"/>
  <c r="J181" i="39"/>
  <c r="K181" i="39"/>
  <c r="J183" i="39"/>
  <c r="K183" i="39"/>
  <c r="J184" i="39"/>
  <c r="K184" i="39"/>
  <c r="J185" i="39"/>
  <c r="K185" i="39"/>
  <c r="J186" i="39"/>
  <c r="K186" i="39"/>
  <c r="J187" i="39"/>
  <c r="K187" i="39"/>
  <c r="J188" i="39"/>
  <c r="K188" i="39"/>
  <c r="J189" i="39"/>
  <c r="K189" i="39"/>
  <c r="J190" i="39"/>
  <c r="K190" i="39"/>
  <c r="J200" i="39"/>
  <c r="K200" i="39"/>
  <c r="J201" i="39"/>
  <c r="K201" i="39"/>
  <c r="J202" i="39"/>
  <c r="K202" i="39"/>
  <c r="J205" i="39"/>
  <c r="K205" i="39"/>
  <c r="J206" i="39"/>
  <c r="K206" i="39"/>
  <c r="J207" i="39"/>
  <c r="K207" i="39"/>
  <c r="J208" i="39"/>
  <c r="K208" i="39"/>
  <c r="J209" i="39"/>
  <c r="K209" i="39"/>
  <c r="J210" i="39"/>
  <c r="K210" i="39"/>
  <c r="J211" i="39"/>
  <c r="K211" i="39"/>
  <c r="J212" i="39"/>
  <c r="K212" i="39"/>
  <c r="J213" i="39"/>
  <c r="K213" i="39"/>
  <c r="J215" i="39"/>
  <c r="K215" i="39"/>
  <c r="J216" i="39"/>
  <c r="K216" i="39"/>
  <c r="J217" i="39"/>
  <c r="K217" i="39"/>
  <c r="J218" i="39"/>
  <c r="K218" i="39"/>
  <c r="J219" i="39"/>
  <c r="K219" i="39"/>
  <c r="J221" i="39"/>
  <c r="K221" i="39"/>
  <c r="J222" i="39"/>
  <c r="K222" i="39"/>
  <c r="J223" i="39"/>
  <c r="K223" i="39"/>
  <c r="J224" i="39"/>
  <c r="K224" i="39"/>
  <c r="J225" i="39"/>
  <c r="K225" i="39"/>
  <c r="J228" i="39"/>
  <c r="K228" i="39"/>
  <c r="J229" i="39"/>
  <c r="K229" i="39"/>
  <c r="J230" i="39"/>
  <c r="K230" i="39"/>
  <c r="J231" i="39"/>
  <c r="K231" i="39"/>
  <c r="J232" i="39"/>
  <c r="K232" i="39"/>
  <c r="F4" i="36"/>
  <c r="G4" i="36"/>
  <c r="F5" i="36"/>
  <c r="G5" i="36"/>
  <c r="F6" i="36"/>
  <c r="G6" i="36"/>
  <c r="F7" i="36"/>
  <c r="G7" i="36"/>
  <c r="F8" i="36"/>
  <c r="G8" i="36"/>
  <c r="F11" i="36"/>
  <c r="G11" i="36"/>
  <c r="F12" i="36"/>
  <c r="G12" i="36"/>
  <c r="F13" i="36"/>
  <c r="G13" i="36"/>
  <c r="F14" i="36"/>
  <c r="G14" i="36"/>
  <c r="F17" i="36"/>
  <c r="G17" i="36"/>
  <c r="F18" i="36"/>
  <c r="G18" i="36"/>
  <c r="F19" i="36"/>
  <c r="G19" i="36"/>
  <c r="F20" i="36"/>
  <c r="G20" i="36"/>
  <c r="F21" i="36"/>
  <c r="G21" i="36"/>
  <c r="F22" i="36"/>
  <c r="G22" i="36"/>
  <c r="F23" i="36"/>
  <c r="G23" i="36"/>
  <c r="F24" i="36"/>
  <c r="G24" i="36"/>
  <c r="F25" i="36"/>
  <c r="G25" i="36"/>
  <c r="F26" i="36"/>
  <c r="G26" i="36"/>
  <c r="F27" i="36"/>
  <c r="G27" i="36"/>
  <c r="F28" i="36"/>
  <c r="G28" i="36"/>
  <c r="F31" i="36"/>
  <c r="G31" i="36"/>
  <c r="F32" i="36"/>
  <c r="G32" i="36"/>
  <c r="F33" i="36"/>
  <c r="G33" i="36"/>
  <c r="F34" i="36"/>
  <c r="G34" i="36"/>
  <c r="F35" i="36"/>
  <c r="G35" i="36"/>
  <c r="F36" i="36"/>
  <c r="G36" i="36"/>
  <c r="F39" i="36"/>
  <c r="G39" i="36"/>
  <c r="F40" i="36"/>
  <c r="G40" i="36"/>
  <c r="F41" i="36"/>
  <c r="G41" i="36"/>
  <c r="F42" i="36"/>
  <c r="G42" i="36"/>
  <c r="F43" i="36"/>
  <c r="G43" i="36"/>
  <c r="E4" i="27"/>
  <c r="F4" i="27"/>
  <c r="E5" i="27"/>
  <c r="F5" i="27"/>
  <c r="E6" i="27"/>
  <c r="F6" i="27"/>
  <c r="E7" i="27"/>
  <c r="F7" i="27"/>
  <c r="E8" i="27"/>
  <c r="F8" i="27"/>
  <c r="E9" i="27"/>
  <c r="F9" i="27"/>
  <c r="E10" i="27"/>
  <c r="F10" i="27"/>
  <c r="E11" i="27"/>
  <c r="F11" i="27"/>
  <c r="E12" i="27"/>
  <c r="F12" i="27"/>
  <c r="E13" i="27"/>
  <c r="F13" i="27"/>
  <c r="E14" i="27"/>
  <c r="F14" i="27"/>
  <c r="E15" i="27"/>
  <c r="F15" i="27"/>
  <c r="E16" i="27"/>
  <c r="F16" i="27"/>
  <c r="E17" i="27"/>
  <c r="F17" i="27"/>
  <c r="E18" i="27"/>
  <c r="F18" i="27"/>
  <c r="E19" i="27"/>
  <c r="F19" i="27"/>
  <c r="E20" i="27"/>
  <c r="F20" i="27"/>
  <c r="E21" i="27"/>
  <c r="F21" i="27"/>
  <c r="E22" i="27"/>
  <c r="F22" i="27"/>
  <c r="E23" i="27"/>
  <c r="F23" i="27"/>
  <c r="E24" i="27"/>
  <c r="F24" i="27"/>
  <c r="E25" i="27"/>
  <c r="F25" i="27"/>
  <c r="E26" i="27"/>
  <c r="F26" i="27"/>
  <c r="E27" i="27"/>
  <c r="F27" i="27"/>
  <c r="E28" i="27"/>
  <c r="F28" i="27"/>
  <c r="E29" i="27"/>
  <c r="F29" i="27"/>
  <c r="E30" i="27"/>
  <c r="F30" i="27"/>
  <c r="E31" i="27"/>
  <c r="F31" i="27"/>
  <c r="E34" i="27"/>
  <c r="F34" i="27"/>
  <c r="E35" i="27"/>
  <c r="F35" i="27"/>
  <c r="E36" i="27"/>
  <c r="F36" i="27"/>
  <c r="E37" i="27"/>
  <c r="F37" i="27"/>
  <c r="E38" i="27"/>
  <c r="F38" i="27"/>
  <c r="E39" i="27"/>
  <c r="F39" i="27"/>
  <c r="E40" i="27"/>
  <c r="F40" i="27"/>
  <c r="E43" i="27"/>
  <c r="F43" i="27"/>
  <c r="E44" i="27"/>
  <c r="F44" i="27"/>
  <c r="E45" i="27"/>
  <c r="F45" i="27"/>
  <c r="E46" i="27"/>
  <c r="F46" i="27"/>
  <c r="E47" i="27"/>
  <c r="F47" i="27"/>
  <c r="E48" i="27"/>
  <c r="F48" i="27"/>
  <c r="E49" i="27"/>
  <c r="F49" i="27"/>
  <c r="E50" i="27"/>
  <c r="F50" i="27"/>
  <c r="E51" i="27"/>
  <c r="F51" i="27"/>
  <c r="E54" i="27"/>
  <c r="F54" i="27"/>
  <c r="E57" i="27"/>
  <c r="F57" i="27"/>
  <c r="E58" i="27"/>
  <c r="F58" i="27"/>
  <c r="E59" i="27"/>
  <c r="F59" i="27"/>
  <c r="E62" i="27"/>
  <c r="F62" i="27"/>
  <c r="E63" i="27"/>
  <c r="F63" i="27"/>
  <c r="E64" i="27"/>
  <c r="F64" i="27"/>
  <c r="E65" i="27"/>
  <c r="F65" i="27"/>
  <c r="E66" i="27"/>
  <c r="F66" i="27"/>
  <c r="E67" i="27"/>
  <c r="F67" i="27"/>
  <c r="E68" i="27"/>
  <c r="F68" i="27"/>
  <c r="E69" i="27"/>
  <c r="F69" i="27"/>
  <c r="E70" i="27"/>
  <c r="F70" i="27"/>
  <c r="E71" i="27"/>
  <c r="F71" i="27"/>
  <c r="E72" i="27"/>
  <c r="F72" i="27"/>
  <c r="E73" i="27"/>
  <c r="F73" i="27"/>
  <c r="E76" i="27"/>
  <c r="F76" i="27"/>
  <c r="E77" i="27"/>
  <c r="F77" i="27"/>
  <c r="E78" i="27"/>
  <c r="F78" i="27"/>
  <c r="E79" i="27"/>
  <c r="F79" i="27"/>
  <c r="E80" i="27"/>
  <c r="F80" i="27"/>
  <c r="E81" i="27"/>
  <c r="F81" i="27"/>
  <c r="E82" i="27"/>
  <c r="F82" i="27"/>
  <c r="E83" i="27"/>
  <c r="F83" i="27"/>
  <c r="E84" i="27"/>
  <c r="F84" i="27"/>
  <c r="E85" i="27"/>
  <c r="F85" i="27"/>
  <c r="E86" i="27"/>
  <c r="F86" i="27"/>
  <c r="E87" i="27"/>
  <c r="F87" i="27"/>
  <c r="E88" i="27"/>
  <c r="F88" i="27"/>
  <c r="E89" i="27"/>
  <c r="F89" i="27"/>
  <c r="E90" i="27"/>
  <c r="F90" i="27"/>
  <c r="E91" i="27"/>
  <c r="F91" i="27"/>
  <c r="E92" i="27"/>
  <c r="F92" i="27"/>
  <c r="E93" i="27"/>
  <c r="F93" i="27"/>
  <c r="E94" i="27"/>
  <c r="F94" i="27"/>
  <c r="E95" i="27"/>
  <c r="F95" i="27"/>
  <c r="E96" i="27"/>
  <c r="F96" i="27"/>
  <c r="E97" i="27"/>
  <c r="F97" i="27"/>
  <c r="E98" i="27"/>
  <c r="F98" i="27"/>
  <c r="E99" i="27"/>
  <c r="F99" i="27"/>
  <c r="E100" i="27"/>
  <c r="F100" i="27"/>
  <c r="E101" i="27"/>
  <c r="F101" i="27"/>
  <c r="E104" i="27"/>
  <c r="F104" i="27"/>
  <c r="E105" i="27"/>
  <c r="F105" i="27"/>
  <c r="E106" i="27"/>
  <c r="F106" i="27"/>
  <c r="E107" i="27"/>
  <c r="F107" i="27"/>
  <c r="E108" i="27"/>
  <c r="F108" i="27"/>
  <c r="E109" i="27"/>
  <c r="F109" i="27"/>
  <c r="E110" i="27"/>
  <c r="F110" i="27"/>
  <c r="E111" i="27"/>
  <c r="F111" i="27"/>
  <c r="E112" i="27"/>
  <c r="F112" i="27"/>
  <c r="E113" i="27"/>
  <c r="F113" i="27"/>
  <c r="E114" i="27"/>
  <c r="F114" i="27"/>
  <c r="E115" i="27"/>
  <c r="F115" i="27"/>
  <c r="E116" i="27"/>
  <c r="F116" i="27"/>
  <c r="E117" i="27"/>
  <c r="F117" i="27"/>
  <c r="E118" i="27"/>
  <c r="F118" i="27"/>
  <c r="E119" i="27"/>
  <c r="F119" i="27"/>
  <c r="E120" i="27"/>
  <c r="F120" i="27"/>
  <c r="E121" i="27"/>
  <c r="F121" i="27"/>
  <c r="E122" i="27"/>
  <c r="F122" i="27"/>
  <c r="E123" i="27"/>
  <c r="F123" i="27"/>
  <c r="E126" i="27"/>
  <c r="F126" i="27"/>
  <c r="E127" i="27"/>
  <c r="F127" i="27"/>
  <c r="E128" i="27"/>
  <c r="F128" i="27"/>
  <c r="E129" i="27"/>
  <c r="F129" i="27"/>
  <c r="E130" i="27"/>
  <c r="F130" i="27"/>
  <c r="E131" i="27"/>
  <c r="F131" i="27"/>
  <c r="E132" i="27"/>
  <c r="F132" i="27"/>
  <c r="E133" i="27"/>
  <c r="F133" i="27"/>
  <c r="E134" i="27"/>
  <c r="F134" i="27"/>
  <c r="E135" i="27"/>
  <c r="F135" i="27"/>
  <c r="E136" i="27"/>
  <c r="F136" i="27"/>
  <c r="E137" i="27"/>
  <c r="F137" i="27"/>
  <c r="E138" i="27"/>
  <c r="F138" i="27"/>
  <c r="E139" i="27"/>
  <c r="F139" i="27"/>
  <c r="E142" i="27"/>
  <c r="F142" i="27"/>
  <c r="E143" i="27"/>
  <c r="F143" i="27"/>
  <c r="E144" i="27"/>
  <c r="F144" i="27"/>
  <c r="E145" i="27"/>
  <c r="F145" i="27"/>
  <c r="E146" i="27"/>
  <c r="F146" i="27"/>
  <c r="E147" i="27"/>
  <c r="F147" i="27"/>
  <c r="E148" i="27"/>
  <c r="F148" i="27"/>
  <c r="E149" i="27"/>
  <c r="F149" i="27"/>
  <c r="E150" i="27"/>
  <c r="F150" i="27"/>
  <c r="E151" i="27"/>
  <c r="F151" i="27"/>
  <c r="E152" i="27"/>
  <c r="F152" i="27"/>
  <c r="E153" i="27"/>
  <c r="F153" i="27"/>
  <c r="E154" i="27"/>
  <c r="F154" i="27"/>
  <c r="E155" i="27"/>
  <c r="F155" i="27"/>
  <c r="E156" i="27"/>
  <c r="F156" i="27"/>
  <c r="E157" i="27"/>
  <c r="F157" i="27"/>
  <c r="E158" i="27"/>
  <c r="F158" i="27"/>
  <c r="E159" i="27"/>
  <c r="F159" i="27"/>
  <c r="E160" i="27"/>
  <c r="F160" i="27"/>
  <c r="E163" i="27"/>
  <c r="F163" i="27"/>
  <c r="E164" i="27"/>
  <c r="F164" i="27"/>
  <c r="E167" i="27"/>
  <c r="F167" i="27"/>
  <c r="E168" i="27"/>
  <c r="F168" i="27"/>
  <c r="E169" i="27"/>
  <c r="F169" i="27"/>
  <c r="E170" i="27"/>
  <c r="F170" i="27"/>
  <c r="E171" i="27"/>
  <c r="F171" i="27"/>
  <c r="E172" i="27"/>
  <c r="F172" i="27"/>
  <c r="E173" i="27"/>
  <c r="F173" i="27"/>
  <c r="E174" i="27"/>
  <c r="F174" i="27"/>
  <c r="E175" i="27"/>
  <c r="F175" i="27"/>
  <c r="E176" i="27"/>
  <c r="F176" i="27"/>
  <c r="E177" i="27"/>
  <c r="F177" i="27"/>
  <c r="E178" i="27"/>
  <c r="F178" i="27"/>
  <c r="E179" i="27"/>
  <c r="F179" i="27"/>
  <c r="E180" i="27"/>
  <c r="F180" i="27"/>
  <c r="E181" i="27"/>
  <c r="F181" i="27"/>
  <c r="E182" i="27"/>
  <c r="F182" i="27"/>
  <c r="E183" i="27"/>
  <c r="F183" i="27"/>
  <c r="E184" i="27"/>
  <c r="F184" i="27"/>
  <c r="E187" i="27"/>
  <c r="F187" i="27"/>
  <c r="E188" i="27"/>
  <c r="F188" i="27"/>
  <c r="E192" i="27"/>
  <c r="F192" i="27"/>
  <c r="E193" i="27"/>
  <c r="F193" i="27"/>
  <c r="E194" i="27"/>
  <c r="F194" i="27"/>
  <c r="E195" i="27"/>
  <c r="F195" i="27"/>
  <c r="E196" i="27"/>
  <c r="F196" i="27"/>
  <c r="E199" i="27"/>
  <c r="F199" i="27"/>
  <c r="E200" i="27"/>
  <c r="F200" i="27"/>
  <c r="E201" i="27"/>
  <c r="F201" i="27"/>
  <c r="E202" i="27"/>
  <c r="F202" i="27"/>
  <c r="E203" i="27"/>
  <c r="F203" i="27"/>
  <c r="E204" i="27"/>
  <c r="F204" i="27"/>
  <c r="E205" i="27"/>
  <c r="F205" i="27"/>
  <c r="E206" i="27"/>
  <c r="F206" i="27"/>
  <c r="E207" i="27"/>
  <c r="F207" i="27"/>
  <c r="E208" i="27"/>
  <c r="F208" i="27"/>
  <c r="E209" i="27"/>
  <c r="F209" i="27"/>
  <c r="E210" i="27"/>
  <c r="F210" i="27"/>
  <c r="E211" i="27"/>
  <c r="F211" i="27"/>
  <c r="E212" i="27"/>
  <c r="F212" i="27"/>
  <c r="E213" i="27"/>
  <c r="F213" i="27"/>
  <c r="E214" i="27"/>
  <c r="F214" i="27"/>
  <c r="E215" i="27"/>
  <c r="F215" i="27"/>
  <c r="E216" i="27"/>
  <c r="F216" i="27"/>
  <c r="E217" i="27"/>
  <c r="F217" i="27"/>
  <c r="E218" i="27"/>
  <c r="F218" i="27"/>
  <c r="E219" i="27"/>
  <c r="F219" i="27"/>
  <c r="E220" i="27"/>
  <c r="F220" i="27"/>
  <c r="E221" i="27"/>
  <c r="F221" i="27"/>
  <c r="E222" i="27"/>
  <c r="F222" i="27"/>
  <c r="E223" i="27"/>
  <c r="F223" i="27"/>
  <c r="E224" i="27"/>
  <c r="F224" i="27"/>
  <c r="E225" i="27"/>
  <c r="F225" i="27"/>
  <c r="E226" i="27"/>
  <c r="F226" i="27"/>
  <c r="E227" i="27"/>
  <c r="F227" i="27"/>
  <c r="E228" i="27"/>
  <c r="F228" i="27"/>
  <c r="E229" i="27"/>
  <c r="F229" i="27"/>
  <c r="E230" i="27"/>
  <c r="F230" i="27"/>
  <c r="E231" i="27"/>
  <c r="F231" i="27"/>
  <c r="E232" i="27"/>
  <c r="F232" i="27"/>
  <c r="E233" i="27"/>
  <c r="F233" i="27"/>
  <c r="E234" i="27"/>
  <c r="F234" i="27"/>
  <c r="E235" i="27"/>
  <c r="F235" i="27"/>
  <c r="E236" i="27"/>
  <c r="F236" i="27"/>
  <c r="E237" i="27"/>
  <c r="F237" i="27"/>
  <c r="E238" i="27"/>
  <c r="F238" i="27"/>
  <c r="E239" i="27"/>
  <c r="F239" i="27"/>
  <c r="E240" i="27"/>
  <c r="F240" i="27"/>
  <c r="E241" i="27"/>
  <c r="F241" i="27"/>
  <c r="E242" i="27"/>
  <c r="F242" i="27"/>
  <c r="E243" i="27"/>
  <c r="F243" i="27"/>
  <c r="E244" i="27"/>
  <c r="F244" i="27"/>
  <c r="E245" i="27"/>
  <c r="F245" i="27"/>
  <c r="E246" i="27"/>
  <c r="F246" i="27"/>
  <c r="E247" i="27"/>
  <c r="F247" i="27"/>
  <c r="E248" i="27"/>
  <c r="F248" i="27"/>
  <c r="E249" i="27"/>
  <c r="F249" i="27"/>
  <c r="E250" i="27"/>
  <c r="F250" i="27"/>
  <c r="E251" i="27"/>
  <c r="F251" i="27"/>
  <c r="E252" i="27"/>
  <c r="F252" i="27"/>
  <c r="E253" i="27"/>
  <c r="F253" i="27"/>
  <c r="E254" i="27"/>
  <c r="F254" i="27"/>
  <c r="E255" i="27"/>
  <c r="F255" i="27"/>
  <c r="E256" i="27"/>
  <c r="F256" i="27"/>
  <c r="E257" i="27"/>
  <c r="F257" i="27"/>
  <c r="E258" i="27"/>
  <c r="F258" i="27"/>
  <c r="E259" i="27"/>
  <c r="F259" i="27"/>
  <c r="E260" i="27"/>
  <c r="F260" i="27"/>
  <c r="E261" i="27"/>
  <c r="F261" i="27"/>
  <c r="E262" i="27"/>
  <c r="F262" i="27"/>
  <c r="E263" i="27"/>
  <c r="F263" i="27"/>
  <c r="E264" i="27"/>
  <c r="F264" i="27"/>
  <c r="E265" i="27"/>
  <c r="F265" i="27"/>
  <c r="E266" i="27"/>
  <c r="F266" i="27"/>
  <c r="E267" i="27"/>
  <c r="F267" i="27"/>
  <c r="E268" i="27"/>
  <c r="F268" i="27"/>
  <c r="E269" i="27"/>
  <c r="F269" i="27"/>
  <c r="E270" i="27"/>
  <c r="F270" i="27"/>
  <c r="E271" i="27"/>
  <c r="F271" i="27"/>
  <c r="E272" i="27"/>
  <c r="F272" i="27"/>
  <c r="E273" i="27"/>
  <c r="F273" i="27"/>
  <c r="E274" i="27"/>
  <c r="F274" i="27"/>
  <c r="E275" i="27"/>
  <c r="F275" i="27"/>
  <c r="E276" i="27"/>
  <c r="F276" i="27"/>
  <c r="E277" i="27"/>
  <c r="F277" i="27"/>
  <c r="E278" i="27"/>
  <c r="F278" i="27"/>
  <c r="E279" i="27"/>
  <c r="F279" i="27"/>
  <c r="E280" i="27"/>
  <c r="F280" i="27"/>
  <c r="E281" i="27"/>
  <c r="F281" i="27"/>
  <c r="E282" i="27"/>
  <c r="F282" i="27"/>
  <c r="E283" i="27"/>
  <c r="F283" i="27"/>
  <c r="E284" i="27"/>
  <c r="F284" i="27"/>
  <c r="E285" i="27"/>
  <c r="F285" i="27"/>
  <c r="E286" i="27"/>
  <c r="F286" i="27"/>
  <c r="E287" i="27"/>
  <c r="F287" i="27"/>
  <c r="E288" i="27"/>
  <c r="F288" i="27"/>
  <c r="E289" i="27"/>
  <c r="F289" i="27"/>
  <c r="E290" i="27"/>
  <c r="F290" i="27"/>
  <c r="E291" i="27"/>
  <c r="F291" i="27"/>
  <c r="E292" i="27"/>
  <c r="F292" i="27"/>
  <c r="E293" i="27"/>
  <c r="F293" i="27"/>
  <c r="E294" i="27"/>
  <c r="F294" i="27"/>
  <c r="E295" i="27"/>
  <c r="F295" i="27"/>
  <c r="E296" i="27"/>
  <c r="F296" i="27"/>
  <c r="E297" i="27"/>
  <c r="F297" i="27"/>
  <c r="E298" i="27"/>
  <c r="F298" i="27"/>
  <c r="E299" i="27"/>
  <c r="F299" i="27"/>
  <c r="E300" i="27"/>
  <c r="F300" i="27"/>
  <c r="E301" i="27"/>
  <c r="F301" i="27"/>
  <c r="E302" i="27"/>
  <c r="F302" i="27"/>
  <c r="E303" i="27"/>
  <c r="F303" i="27"/>
  <c r="E304" i="27"/>
  <c r="F304" i="27"/>
  <c r="E305" i="27"/>
  <c r="F305" i="27"/>
  <c r="E306" i="27"/>
  <c r="F306" i="27"/>
  <c r="E307" i="27"/>
  <c r="F307" i="27"/>
  <c r="E308" i="27"/>
  <c r="F308" i="27"/>
  <c r="E309" i="27"/>
  <c r="F309" i="27"/>
  <c r="E310" i="27"/>
  <c r="F310" i="27"/>
  <c r="E311" i="27"/>
  <c r="F311" i="27"/>
  <c r="E312" i="27"/>
  <c r="F312" i="27"/>
  <c r="E313" i="27"/>
  <c r="F313" i="27"/>
  <c r="E314" i="27"/>
  <c r="F314" i="27"/>
  <c r="E315" i="27"/>
  <c r="F315" i="27"/>
  <c r="E316" i="27"/>
  <c r="F316" i="27"/>
  <c r="E317" i="27"/>
  <c r="F317" i="27"/>
  <c r="E318" i="27"/>
  <c r="F318" i="27"/>
  <c r="E319" i="27"/>
  <c r="F319" i="27"/>
  <c r="E320" i="27"/>
  <c r="F320" i="27"/>
  <c r="E321" i="27"/>
  <c r="F321" i="27"/>
  <c r="E322" i="27"/>
  <c r="F322" i="27"/>
  <c r="E323" i="27"/>
  <c r="F323" i="27"/>
  <c r="E324" i="27"/>
  <c r="F324" i="27"/>
  <c r="E325" i="27"/>
  <c r="F325" i="27"/>
  <c r="E326" i="27"/>
  <c r="F326" i="27"/>
  <c r="E327" i="27"/>
  <c r="F327" i="27"/>
  <c r="E328" i="27"/>
  <c r="F328" i="27"/>
  <c r="E329" i="27"/>
  <c r="F329" i="27"/>
  <c r="E330" i="27"/>
  <c r="F330" i="27"/>
  <c r="E331" i="27"/>
  <c r="F331" i="27"/>
  <c r="E332" i="27"/>
  <c r="F332" i="27"/>
  <c r="E333" i="27"/>
  <c r="F333" i="27"/>
  <c r="E334" i="27"/>
  <c r="F334" i="27"/>
  <c r="E335" i="27"/>
  <c r="F335" i="27"/>
  <c r="E336" i="27"/>
  <c r="F336" i="27"/>
  <c r="E337" i="27"/>
  <c r="F337" i="27"/>
  <c r="E338" i="27"/>
  <c r="F338" i="27"/>
  <c r="E339" i="27"/>
  <c r="F339" i="27"/>
  <c r="E340" i="27"/>
  <c r="F340" i="27"/>
  <c r="E341" i="27"/>
  <c r="F341" i="27"/>
  <c r="E342" i="27"/>
  <c r="F342" i="27"/>
  <c r="E343" i="27"/>
  <c r="F343" i="27"/>
  <c r="E344" i="27"/>
  <c r="F344" i="27"/>
  <c r="E345" i="27"/>
  <c r="F345" i="27"/>
  <c r="E346" i="27"/>
  <c r="F346" i="27"/>
  <c r="E347" i="27"/>
  <c r="F347" i="27"/>
  <c r="I13" i="26"/>
  <c r="J13" i="26"/>
  <c r="I14" i="26"/>
  <c r="J14" i="26"/>
  <c r="I15" i="26"/>
  <c r="J15" i="26"/>
  <c r="I16" i="26"/>
  <c r="J16" i="26"/>
  <c r="I17" i="26"/>
  <c r="J17" i="26"/>
  <c r="I18" i="26"/>
  <c r="J18" i="26"/>
  <c r="I19" i="26"/>
  <c r="J19" i="26"/>
  <c r="I24" i="26"/>
  <c r="J24" i="26"/>
  <c r="I25" i="26"/>
  <c r="J25" i="26"/>
  <c r="I26" i="26"/>
  <c r="J26" i="26"/>
  <c r="I28" i="26"/>
  <c r="J28" i="26"/>
  <c r="I31" i="26"/>
  <c r="J31" i="26"/>
  <c r="I32" i="26"/>
  <c r="J32" i="26"/>
  <c r="I33" i="26"/>
  <c r="J33" i="26"/>
  <c r="I29" i="26"/>
  <c r="J29" i="26"/>
  <c r="I36" i="26"/>
  <c r="J36" i="26"/>
  <c r="I37" i="26"/>
  <c r="J37" i="26"/>
  <c r="I30" i="26"/>
  <c r="J30" i="26"/>
  <c r="I38" i="26"/>
  <c r="J38" i="26"/>
  <c r="I39" i="26"/>
  <c r="J39" i="26"/>
  <c r="I40" i="26"/>
  <c r="J40" i="26"/>
  <c r="I41" i="26"/>
  <c r="J41" i="26"/>
  <c r="I42" i="26"/>
  <c r="J42" i="26"/>
  <c r="I43" i="26"/>
  <c r="J43" i="26"/>
  <c r="I44" i="26"/>
  <c r="J44" i="26"/>
  <c r="I45" i="26"/>
  <c r="J45" i="26"/>
  <c r="I51" i="26"/>
  <c r="J51" i="26"/>
  <c r="I52" i="26"/>
  <c r="J52" i="26"/>
  <c r="I53" i="26"/>
  <c r="J53" i="26"/>
  <c r="I54" i="26"/>
  <c r="J54" i="26"/>
  <c r="I55" i="26"/>
  <c r="J55" i="26"/>
  <c r="I58" i="26"/>
  <c r="J58" i="26"/>
  <c r="I60" i="26"/>
  <c r="J60" i="26"/>
  <c r="I61" i="26"/>
  <c r="J61" i="26"/>
  <c r="I62" i="26"/>
  <c r="J62" i="26"/>
  <c r="I65" i="26"/>
  <c r="J65" i="26"/>
  <c r="I66" i="26"/>
  <c r="J66" i="26"/>
  <c r="I67" i="26"/>
  <c r="J67" i="26"/>
  <c r="I68" i="26"/>
  <c r="J68" i="26"/>
  <c r="I69" i="26"/>
  <c r="J69" i="26"/>
  <c r="I71" i="26"/>
  <c r="J71" i="26"/>
  <c r="I73" i="26"/>
  <c r="J73" i="26"/>
  <c r="I75" i="26"/>
  <c r="J75" i="26"/>
  <c r="I107" i="26"/>
  <c r="J107" i="26"/>
  <c r="I111" i="26"/>
  <c r="J111" i="26"/>
  <c r="I136" i="26"/>
  <c r="J136" i="26"/>
  <c r="I137" i="26"/>
  <c r="J137" i="26"/>
  <c r="I140" i="26"/>
  <c r="J140" i="26"/>
  <c r="I141" i="26"/>
  <c r="J141" i="26"/>
  <c r="I142" i="26"/>
  <c r="J142" i="26"/>
  <c r="I143" i="26"/>
  <c r="J143" i="26"/>
  <c r="I146" i="26"/>
  <c r="J146" i="26"/>
  <c r="I147" i="26"/>
  <c r="J147" i="26"/>
  <c r="I148" i="26"/>
  <c r="J148" i="26"/>
  <c r="I149" i="26"/>
  <c r="J149" i="26"/>
  <c r="I150" i="26"/>
  <c r="J150" i="26"/>
  <c r="I153" i="26"/>
  <c r="J153" i="26"/>
  <c r="I154" i="26"/>
  <c r="J154" i="26"/>
  <c r="I155" i="26"/>
  <c r="J155" i="26"/>
  <c r="I156" i="26"/>
  <c r="J156" i="26"/>
  <c r="I157" i="26"/>
  <c r="J157" i="26"/>
  <c r="I167" i="26"/>
  <c r="J167" i="26"/>
  <c r="I168" i="26"/>
  <c r="J168" i="26"/>
  <c r="I170" i="26"/>
  <c r="J170" i="26"/>
  <c r="I171" i="26"/>
  <c r="J171" i="26"/>
  <c r="I172" i="26"/>
  <c r="J172" i="26"/>
  <c r="I174" i="26"/>
  <c r="J174" i="26"/>
  <c r="I175" i="26"/>
  <c r="J175" i="26"/>
  <c r="I176" i="26"/>
  <c r="J176" i="26"/>
  <c r="I181" i="26"/>
  <c r="J181" i="26"/>
  <c r="I182" i="26"/>
  <c r="J182" i="26"/>
  <c r="I183" i="26"/>
  <c r="J183" i="26"/>
  <c r="I184" i="26"/>
  <c r="J184" i="26"/>
  <c r="I185" i="26"/>
  <c r="J185" i="26"/>
  <c r="I188" i="26"/>
  <c r="J188" i="26"/>
  <c r="I189" i="26"/>
  <c r="J189" i="26"/>
  <c r="I197" i="26"/>
  <c r="J197" i="26"/>
  <c r="I198" i="26"/>
  <c r="J198" i="26"/>
  <c r="I199" i="26"/>
  <c r="J199" i="26"/>
  <c r="I200" i="26"/>
  <c r="J200" i="26"/>
  <c r="I204" i="26"/>
  <c r="J204" i="26"/>
  <c r="I207" i="26"/>
  <c r="J207" i="26"/>
  <c r="I208" i="26"/>
  <c r="J208" i="26"/>
  <c r="I209" i="26"/>
  <c r="J209" i="26"/>
  <c r="I212" i="26"/>
  <c r="J212" i="26"/>
  <c r="I213" i="26"/>
  <c r="J213" i="26"/>
  <c r="I214" i="26"/>
  <c r="J214" i="26"/>
  <c r="I215" i="26"/>
  <c r="J215" i="26"/>
  <c r="I216" i="26"/>
  <c r="J216" i="26"/>
  <c r="I217" i="26"/>
  <c r="J217" i="26"/>
  <c r="I218" i="26"/>
  <c r="J218" i="26"/>
  <c r="I219" i="26"/>
  <c r="J219" i="26"/>
  <c r="G5" i="51"/>
  <c r="H5" i="51"/>
  <c r="G6" i="51"/>
  <c r="H6" i="51"/>
  <c r="G15" i="51"/>
  <c r="H15" i="51"/>
  <c r="G16" i="51"/>
  <c r="H16" i="51"/>
  <c r="G19" i="51"/>
  <c r="H19" i="51"/>
  <c r="G25" i="51"/>
  <c r="H25" i="51"/>
  <c r="G26" i="51"/>
  <c r="H26" i="51"/>
  <c r="G27" i="51"/>
  <c r="H27" i="51"/>
  <c r="G35" i="51"/>
  <c r="H35" i="51"/>
  <c r="G36" i="51"/>
  <c r="H36" i="51"/>
  <c r="G40" i="51"/>
  <c r="H40" i="51"/>
  <c r="G43" i="51"/>
  <c r="H43" i="51"/>
  <c r="G47" i="51"/>
  <c r="H47" i="51"/>
  <c r="G49" i="51"/>
  <c r="H49" i="51"/>
  <c r="G52" i="51"/>
  <c r="H52" i="51"/>
  <c r="G53" i="51"/>
  <c r="H53" i="51"/>
  <c r="G54" i="51"/>
  <c r="H54" i="51"/>
  <c r="G66" i="51"/>
  <c r="H66" i="51"/>
  <c r="G67" i="51"/>
  <c r="H67" i="51"/>
  <c r="G75" i="51"/>
  <c r="H75" i="51"/>
  <c r="G76" i="51"/>
  <c r="H76" i="51"/>
  <c r="G77" i="51"/>
  <c r="H77" i="51"/>
  <c r="G78" i="51"/>
  <c r="H78" i="51"/>
  <c r="G79" i="51"/>
  <c r="H79" i="51"/>
  <c r="G80" i="51"/>
  <c r="H80" i="51"/>
  <c r="G87" i="51"/>
  <c r="H87" i="51"/>
  <c r="G88" i="51"/>
  <c r="H88" i="51"/>
  <c r="G89" i="51"/>
  <c r="H89" i="51"/>
  <c r="G90" i="51"/>
  <c r="H90" i="51"/>
  <c r="G95" i="51"/>
  <c r="H95" i="51"/>
  <c r="G96" i="51"/>
  <c r="H96" i="51"/>
  <c r="G97" i="51"/>
  <c r="H97" i="51"/>
  <c r="G98" i="51"/>
  <c r="H98" i="51"/>
  <c r="G99" i="51"/>
  <c r="H99" i="51"/>
  <c r="G100" i="51"/>
  <c r="H100" i="51"/>
  <c r="G105" i="51"/>
  <c r="H105" i="51"/>
  <c r="G106" i="51"/>
  <c r="H106" i="51"/>
  <c r="G107" i="51"/>
  <c r="H107" i="51"/>
  <c r="G108" i="51"/>
  <c r="H108" i="51"/>
  <c r="N55" i="42"/>
  <c r="O55" i="42"/>
  <c r="N56" i="42"/>
  <c r="O56" i="42"/>
  <c r="N62" i="42"/>
  <c r="O62" i="42"/>
  <c r="N63" i="42"/>
  <c r="O63" i="42"/>
  <c r="N64" i="42"/>
  <c r="O64" i="42"/>
  <c r="N65" i="42"/>
  <c r="O65" i="42"/>
  <c r="N66" i="42"/>
  <c r="O66" i="42"/>
  <c r="N67" i="42"/>
  <c r="O67" i="42"/>
  <c r="N68" i="42"/>
  <c r="O68" i="42"/>
  <c r="N69" i="42"/>
  <c r="O69" i="42"/>
  <c r="N70" i="42"/>
  <c r="O70" i="42"/>
  <c r="N71" i="42"/>
  <c r="O71" i="42"/>
  <c r="N72" i="42"/>
  <c r="O72" i="42"/>
  <c r="N73" i="42"/>
  <c r="O73" i="42"/>
  <c r="N74" i="42"/>
  <c r="O74" i="42"/>
  <c r="N75" i="42"/>
  <c r="O75" i="42"/>
  <c r="N76" i="42"/>
  <c r="O76" i="42"/>
  <c r="N77" i="42"/>
  <c r="O77" i="42"/>
  <c r="N78" i="42"/>
  <c r="O78" i="42"/>
  <c r="N79" i="42"/>
  <c r="O79" i="42"/>
  <c r="N80" i="42"/>
  <c r="O80" i="42"/>
  <c r="N81" i="42"/>
  <c r="O81" i="42"/>
  <c r="N88" i="42"/>
  <c r="O88" i="42"/>
  <c r="N92" i="42"/>
  <c r="O92" i="42"/>
  <c r="N93" i="42"/>
  <c r="O93" i="42"/>
  <c r="N94" i="42"/>
  <c r="O94" i="42"/>
  <c r="N95" i="42"/>
  <c r="O95" i="42"/>
  <c r="N96" i="42"/>
  <c r="O96" i="42"/>
  <c r="N97" i="42"/>
  <c r="O97" i="42"/>
  <c r="N98" i="42"/>
  <c r="O98" i="42"/>
  <c r="N99" i="42"/>
  <c r="O99" i="42"/>
  <c r="N100" i="42"/>
  <c r="O100" i="42"/>
  <c r="N101" i="42"/>
  <c r="O101" i="42"/>
  <c r="N102" i="42"/>
  <c r="O102" i="42"/>
  <c r="N103" i="42"/>
  <c r="O103" i="42"/>
  <c r="N105" i="42"/>
  <c r="O105" i="42"/>
  <c r="N106" i="42"/>
  <c r="O106" i="42"/>
  <c r="N107" i="42"/>
  <c r="O107" i="42"/>
  <c r="N108" i="42"/>
  <c r="O108" i="42"/>
  <c r="N109" i="42"/>
  <c r="O109" i="42"/>
  <c r="N110" i="42"/>
  <c r="O110" i="42"/>
  <c r="N111" i="42"/>
  <c r="O111" i="42"/>
  <c r="N112" i="42"/>
  <c r="O112" i="42"/>
  <c r="N113" i="42"/>
  <c r="O113" i="42"/>
  <c r="N114" i="42"/>
  <c r="O114" i="42"/>
  <c r="N115" i="42"/>
  <c r="O115" i="42"/>
  <c r="N118" i="42"/>
  <c r="O118" i="42"/>
  <c r="N119" i="42"/>
  <c r="O119" i="42"/>
  <c r="N122" i="42"/>
  <c r="O122" i="42"/>
  <c r="N123" i="42"/>
  <c r="O123" i="42"/>
  <c r="N124" i="42"/>
  <c r="O124" i="42"/>
  <c r="N126" i="42"/>
  <c r="O126" i="42"/>
  <c r="N127" i="42"/>
  <c r="O127" i="42"/>
  <c r="N128" i="42"/>
  <c r="O128" i="42"/>
  <c r="N129" i="42"/>
  <c r="O129" i="42"/>
  <c r="N130" i="42"/>
  <c r="O130" i="42"/>
  <c r="N132" i="42"/>
  <c r="O132" i="42"/>
  <c r="N133" i="42"/>
  <c r="O133" i="42"/>
  <c r="N134" i="42"/>
  <c r="O134" i="42"/>
  <c r="N135" i="42"/>
  <c r="O135" i="42"/>
  <c r="N136" i="42"/>
  <c r="O136" i="42"/>
  <c r="N139" i="42"/>
  <c r="O139" i="42"/>
  <c r="N140" i="42"/>
  <c r="O140" i="42"/>
  <c r="N141" i="42"/>
  <c r="O141" i="42"/>
  <c r="N142" i="42"/>
  <c r="O142" i="42"/>
  <c r="N143" i="42"/>
  <c r="O143" i="42"/>
  <c r="N144" i="42"/>
  <c r="O144" i="42"/>
  <c r="N145" i="42"/>
  <c r="O145" i="42"/>
  <c r="N146" i="42"/>
  <c r="O146" i="42"/>
  <c r="N149" i="42"/>
  <c r="O149" i="42"/>
  <c r="N158" i="42"/>
  <c r="O158" i="42"/>
  <c r="N159" i="42"/>
  <c r="O159" i="42"/>
  <c r="N160" i="42"/>
  <c r="O160" i="42"/>
  <c r="N161" i="42"/>
  <c r="O161" i="42"/>
  <c r="N162" i="42"/>
  <c r="O162" i="42"/>
  <c r="N163" i="42"/>
  <c r="O163" i="42"/>
  <c r="N164" i="42"/>
  <c r="O164" i="42"/>
  <c r="N165" i="42"/>
  <c r="O165" i="42"/>
  <c r="N166" i="42"/>
  <c r="O166" i="42"/>
  <c r="N169" i="42"/>
  <c r="O169" i="42"/>
  <c r="N170" i="42"/>
  <c r="O170" i="42"/>
  <c r="N171" i="42"/>
  <c r="O171" i="42"/>
  <c r="N177" i="42"/>
  <c r="O177" i="42"/>
  <c r="N179" i="42"/>
  <c r="O179" i="42"/>
  <c r="N180" i="42"/>
  <c r="O180" i="42"/>
  <c r="N181" i="42"/>
  <c r="O181" i="42"/>
  <c r="N182" i="42"/>
  <c r="O182" i="42"/>
  <c r="N183" i="42"/>
  <c r="O183" i="42"/>
  <c r="N184" i="42"/>
  <c r="O184" i="42"/>
  <c r="N185" i="42"/>
  <c r="O185" i="42"/>
  <c r="N188" i="42"/>
  <c r="O188" i="42"/>
  <c r="N189" i="42"/>
  <c r="O189" i="42"/>
  <c r="N190" i="42"/>
  <c r="O190" i="42"/>
  <c r="N191" i="42"/>
  <c r="O191" i="42"/>
  <c r="N192" i="42"/>
  <c r="O192" i="42"/>
  <c r="N193" i="42"/>
  <c r="O193" i="42"/>
  <c r="N194" i="42"/>
  <c r="O194" i="42"/>
  <c r="N195" i="42"/>
  <c r="O195" i="42"/>
  <c r="N198" i="42"/>
  <c r="O198" i="42"/>
  <c r="N199" i="42"/>
  <c r="O199" i="42"/>
  <c r="N200" i="42"/>
  <c r="O200" i="42"/>
  <c r="N209" i="42"/>
  <c r="O209" i="42"/>
  <c r="N212" i="42"/>
  <c r="O212" i="42"/>
  <c r="N214" i="42"/>
  <c r="O214" i="42"/>
  <c r="N215" i="42"/>
  <c r="O215" i="42"/>
  <c r="N216" i="42"/>
  <c r="O216" i="42"/>
  <c r="N217" i="42"/>
  <c r="O217" i="42"/>
  <c r="N218" i="42"/>
  <c r="O218" i="42"/>
  <c r="N219" i="42"/>
  <c r="O219" i="42"/>
  <c r="N222" i="42"/>
  <c r="O222" i="42"/>
  <c r="N223" i="42"/>
  <c r="O223" i="42"/>
  <c r="N224" i="42"/>
  <c r="O224" i="42"/>
  <c r="N225" i="42"/>
  <c r="O225" i="42"/>
  <c r="N226" i="42"/>
  <c r="O226" i="42"/>
  <c r="N229" i="42"/>
  <c r="O229" i="42"/>
  <c r="N230" i="42"/>
  <c r="O230" i="42"/>
  <c r="N235" i="42"/>
  <c r="O235" i="42"/>
  <c r="N236" i="42"/>
  <c r="O236" i="42"/>
  <c r="N237" i="42"/>
  <c r="O237" i="42"/>
  <c r="N238" i="42"/>
  <c r="O238" i="42"/>
  <c r="N241" i="42"/>
  <c r="O241" i="42"/>
  <c r="N242" i="42"/>
  <c r="O242" i="42"/>
  <c r="N243" i="42"/>
  <c r="O243" i="42"/>
  <c r="N244" i="42"/>
  <c r="O244" i="42"/>
  <c r="N245" i="42"/>
  <c r="O245" i="42"/>
  <c r="N246" i="42"/>
  <c r="O246" i="42"/>
  <c r="N247" i="42"/>
  <c r="O247" i="42"/>
  <c r="N248" i="42"/>
  <c r="O248" i="42"/>
  <c r="N249" i="42"/>
  <c r="O249" i="42"/>
  <c r="N250" i="42"/>
  <c r="O250" i="42"/>
  <c r="N251" i="42"/>
  <c r="O251" i="42"/>
  <c r="N252" i="42"/>
  <c r="O252" i="42"/>
  <c r="N253" i="42"/>
  <c r="O253" i="42"/>
  <c r="N254" i="42"/>
  <c r="O254" i="42"/>
  <c r="N255" i="42"/>
  <c r="O255" i="42"/>
  <c r="N256" i="42"/>
  <c r="O256" i="42"/>
  <c r="N257" i="42"/>
  <c r="O257" i="42"/>
  <c r="N258" i="42"/>
  <c r="O258" i="42"/>
  <c r="N261" i="42"/>
  <c r="O261" i="42"/>
  <c r="N262" i="42"/>
  <c r="O262" i="42"/>
  <c r="N263" i="42"/>
  <c r="O263" i="42"/>
  <c r="N264" i="42"/>
  <c r="O264" i="42"/>
  <c r="N265" i="42"/>
  <c r="O265" i="42"/>
  <c r="N269" i="42"/>
  <c r="O269" i="42"/>
  <c r="N270" i="42"/>
  <c r="O270" i="42"/>
  <c r="N273" i="42"/>
  <c r="O273" i="42"/>
  <c r="N276" i="42"/>
  <c r="O276" i="42"/>
  <c r="N291" i="42"/>
  <c r="O291" i="42"/>
  <c r="N294" i="42"/>
  <c r="O294" i="42"/>
  <c r="N295" i="42"/>
  <c r="O295" i="42"/>
  <c r="N303" i="42"/>
  <c r="O303" i="42"/>
  <c r="N305" i="42"/>
  <c r="O305" i="42"/>
  <c r="N313" i="42"/>
  <c r="O313" i="42"/>
  <c r="N314" i="42"/>
  <c r="O314" i="42"/>
  <c r="N315" i="42"/>
  <c r="O315" i="42"/>
  <c r="N316" i="42"/>
  <c r="O316" i="42"/>
  <c r="N319" i="42"/>
  <c r="O319" i="42"/>
  <c r="N320" i="42"/>
  <c r="O320" i="42"/>
  <c r="N321" i="42"/>
  <c r="O321" i="42"/>
  <c r="N322" i="42"/>
  <c r="O322" i="42"/>
  <c r="N323" i="42"/>
  <c r="O323" i="42"/>
  <c r="N324" i="42"/>
  <c r="O324" i="42"/>
  <c r="N325" i="42"/>
  <c r="O325" i="42"/>
  <c r="N326" i="42"/>
  <c r="O326" i="42"/>
  <c r="N327" i="42"/>
  <c r="O327" i="42"/>
  <c r="N328" i="42"/>
  <c r="O328" i="42"/>
  <c r="N329" i="42"/>
  <c r="O329" i="42"/>
  <c r="N330" i="42"/>
  <c r="O330" i="42"/>
  <c r="N331" i="42"/>
  <c r="O331" i="42"/>
  <c r="N332" i="42"/>
  <c r="O332" i="42"/>
  <c r="N335" i="42"/>
  <c r="O335" i="42"/>
  <c r="N336" i="42"/>
  <c r="O336" i="42"/>
  <c r="N337" i="42"/>
  <c r="O337" i="42"/>
  <c r="N338" i="42"/>
  <c r="O338" i="42"/>
  <c r="N339" i="42"/>
  <c r="O339" i="42"/>
  <c r="N340" i="42"/>
  <c r="O340" i="42"/>
  <c r="N341" i="42"/>
  <c r="O341" i="42"/>
  <c r="N342" i="42"/>
  <c r="O342" i="42"/>
  <c r="N343" i="42"/>
  <c r="O343" i="42"/>
  <c r="N344" i="42"/>
  <c r="O344" i="42"/>
  <c r="N345" i="42"/>
  <c r="O345" i="42"/>
  <c r="N346" i="42"/>
  <c r="O346" i="42"/>
  <c r="N347" i="42"/>
  <c r="O347" i="42"/>
  <c r="N348" i="42"/>
  <c r="O348" i="42"/>
  <c r="N349" i="42"/>
  <c r="O349" i="42"/>
  <c r="N350" i="42"/>
  <c r="O350" i="42"/>
  <c r="N351" i="42"/>
  <c r="O351" i="42"/>
  <c r="N352" i="42"/>
  <c r="O352" i="42"/>
  <c r="N353" i="42"/>
  <c r="O353" i="42"/>
  <c r="N354" i="42"/>
  <c r="O354" i="42"/>
  <c r="N355" i="42"/>
  <c r="O355" i="42"/>
  <c r="N358" i="42"/>
  <c r="O358" i="42"/>
  <c r="N359" i="42"/>
  <c r="O359" i="42"/>
  <c r="N361" i="42"/>
  <c r="O361" i="42"/>
  <c r="N362" i="42"/>
  <c r="O362" i="42"/>
  <c r="N363" i="42"/>
  <c r="O363" i="42"/>
  <c r="N364" i="42"/>
  <c r="O364" i="42"/>
  <c r="N365" i="42"/>
  <c r="O365" i="42"/>
  <c r="N366" i="42"/>
  <c r="O366" i="42"/>
  <c r="N367" i="42"/>
  <c r="O367" i="42"/>
  <c r="N368" i="42"/>
  <c r="O368" i="42"/>
  <c r="N369" i="42"/>
  <c r="O369" i="42"/>
  <c r="N370" i="42"/>
  <c r="O370" i="42"/>
  <c r="N371" i="42"/>
  <c r="O371" i="42"/>
  <c r="N372" i="42"/>
  <c r="O372" i="42"/>
  <c r="N373" i="42"/>
  <c r="O373" i="42"/>
  <c r="N374" i="42"/>
  <c r="O374" i="42"/>
  <c r="N375" i="42"/>
  <c r="O375" i="42"/>
  <c r="N376" i="42"/>
  <c r="O376" i="42"/>
  <c r="N377" i="42"/>
  <c r="O377" i="42"/>
  <c r="N378" i="42"/>
  <c r="O378" i="42"/>
  <c r="N379" i="42"/>
  <c r="O379" i="42"/>
  <c r="N380" i="42"/>
  <c r="O380" i="42"/>
  <c r="N381" i="42"/>
  <c r="O381" i="42"/>
  <c r="N382" i="42"/>
  <c r="O382" i="42"/>
  <c r="N383" i="42"/>
  <c r="O383" i="42"/>
  <c r="N386" i="42"/>
  <c r="O386" i="42"/>
  <c r="N389" i="42"/>
  <c r="O389" i="42"/>
  <c r="N390" i="42"/>
  <c r="O390" i="42"/>
  <c r="N391" i="42"/>
  <c r="O391" i="42"/>
  <c r="N394" i="42"/>
  <c r="O394" i="42"/>
  <c r="N395" i="42"/>
  <c r="O395" i="42"/>
  <c r="N396" i="42"/>
  <c r="O396" i="42"/>
  <c r="N397" i="42"/>
  <c r="O397" i="42"/>
  <c r="N398" i="42"/>
  <c r="O398" i="42"/>
  <c r="N399" i="42"/>
  <c r="O399" i="42"/>
  <c r="N400" i="42"/>
  <c r="O400" i="42"/>
  <c r="N401" i="42"/>
  <c r="O401" i="42"/>
  <c r="N404" i="42"/>
  <c r="O404" i="42"/>
  <c r="N405" i="42"/>
  <c r="O405" i="42"/>
  <c r="N406" i="42"/>
  <c r="O406" i="42"/>
  <c r="N407" i="42"/>
  <c r="O407" i="42"/>
  <c r="N408" i="42"/>
  <c r="O408" i="42"/>
  <c r="N409" i="42"/>
  <c r="O409" i="42"/>
  <c r="N410" i="42"/>
  <c r="O410" i="42"/>
  <c r="K5" i="23"/>
  <c r="L5" i="23"/>
  <c r="K6" i="23"/>
  <c r="L6" i="23"/>
  <c r="K7" i="23"/>
  <c r="L7" i="23"/>
  <c r="K8" i="23"/>
  <c r="L8" i="23"/>
  <c r="K9" i="23"/>
  <c r="L9" i="23"/>
  <c r="K10" i="23"/>
  <c r="L10" i="23"/>
  <c r="K11" i="23"/>
  <c r="L11" i="23"/>
  <c r="K12" i="23"/>
  <c r="L12" i="23"/>
  <c r="K13" i="23"/>
  <c r="L13" i="23"/>
  <c r="K14" i="23"/>
  <c r="L14" i="23"/>
  <c r="K15" i="23"/>
  <c r="L15" i="23"/>
  <c r="K16" i="23"/>
  <c r="L16" i="23"/>
  <c r="K19" i="23"/>
  <c r="L19" i="23"/>
  <c r="K20" i="23"/>
  <c r="L20" i="23"/>
  <c r="K21" i="23"/>
  <c r="L21" i="23"/>
  <c r="K22" i="23"/>
  <c r="L22" i="23"/>
  <c r="K23" i="23"/>
  <c r="L23" i="23"/>
  <c r="K24" i="23"/>
  <c r="L24" i="23"/>
  <c r="K25" i="23"/>
  <c r="L25" i="23"/>
  <c r="K26" i="23"/>
  <c r="L26" i="23"/>
  <c r="K27" i="23"/>
  <c r="L27" i="23"/>
  <c r="K28" i="23"/>
  <c r="L28" i="23"/>
  <c r="K29" i="23"/>
  <c r="L29" i="23"/>
  <c r="K30" i="23"/>
  <c r="L30" i="23"/>
  <c r="K31" i="23"/>
  <c r="L31" i="23"/>
  <c r="K32" i="23"/>
  <c r="L32" i="23"/>
  <c r="K33" i="23"/>
  <c r="L33" i="23"/>
  <c r="K34" i="23"/>
  <c r="L34" i="23"/>
  <c r="K35" i="23"/>
  <c r="L35" i="23"/>
  <c r="K36" i="23"/>
  <c r="L36" i="23"/>
  <c r="K39" i="23"/>
  <c r="L39" i="23"/>
  <c r="K40" i="23"/>
  <c r="L40" i="23"/>
  <c r="K41" i="23"/>
  <c r="L41" i="23"/>
  <c r="K42" i="23"/>
  <c r="L42" i="23"/>
  <c r="K43" i="23"/>
  <c r="L43" i="23"/>
  <c r="K44" i="23"/>
  <c r="L44" i="23"/>
  <c r="K45" i="23"/>
  <c r="L45" i="23"/>
  <c r="K46" i="23"/>
  <c r="L46" i="23"/>
  <c r="K47" i="23"/>
  <c r="L47" i="23"/>
  <c r="K48" i="23"/>
  <c r="L48" i="23"/>
  <c r="K49" i="23"/>
  <c r="L49" i="23"/>
  <c r="K50" i="23"/>
  <c r="L50" i="23"/>
  <c r="K51" i="23"/>
  <c r="L51" i="23"/>
  <c r="K52" i="23"/>
  <c r="L52" i="23"/>
  <c r="K55" i="23"/>
  <c r="L55" i="23"/>
  <c r="L56" i="23"/>
  <c r="K77" i="23"/>
  <c r="L77" i="23"/>
  <c r="K78" i="23"/>
  <c r="L78" i="23"/>
  <c r="K79" i="23"/>
  <c r="L79" i="23"/>
  <c r="K80" i="23"/>
  <c r="L80" i="23"/>
  <c r="K81" i="23"/>
  <c r="L81" i="23"/>
  <c r="K82" i="23"/>
  <c r="L82" i="23"/>
  <c r="K83" i="23"/>
  <c r="L83" i="23"/>
  <c r="K84" i="23"/>
  <c r="L84" i="23"/>
  <c r="K85" i="23"/>
  <c r="L85" i="23"/>
  <c r="K86" i="23"/>
  <c r="L86" i="23"/>
  <c r="K114" i="23"/>
  <c r="L114" i="23"/>
  <c r="K115" i="23"/>
  <c r="L115" i="23"/>
  <c r="K116" i="23"/>
  <c r="L116" i="23"/>
  <c r="K117" i="23"/>
  <c r="L117" i="23"/>
  <c r="K118" i="23"/>
  <c r="L118" i="23"/>
  <c r="K119" i="23"/>
  <c r="L119" i="23"/>
  <c r="K120" i="23"/>
  <c r="L120" i="23"/>
  <c r="K121" i="23"/>
  <c r="L121" i="23"/>
  <c r="K122" i="23"/>
  <c r="L122" i="23"/>
  <c r="K125" i="23"/>
  <c r="L125" i="23"/>
  <c r="K128" i="23"/>
  <c r="L128" i="23"/>
  <c r="K129" i="23"/>
  <c r="L129" i="23"/>
  <c r="K130" i="23"/>
  <c r="L130" i="23"/>
  <c r="K131" i="23"/>
  <c r="L131" i="23"/>
  <c r="K132" i="23"/>
  <c r="L132" i="23"/>
  <c r="K135" i="23"/>
  <c r="L135" i="23"/>
  <c r="K139" i="23"/>
  <c r="L139" i="23"/>
  <c r="K161" i="23"/>
  <c r="L161" i="23"/>
  <c r="K163" i="23"/>
  <c r="L163" i="23"/>
  <c r="K164" i="23"/>
  <c r="L164" i="23"/>
  <c r="K165" i="23"/>
  <c r="L165" i="23"/>
  <c r="K166" i="23"/>
  <c r="L166" i="23"/>
  <c r="K187" i="23"/>
  <c r="L187" i="23"/>
  <c r="K188" i="23"/>
  <c r="L188" i="23"/>
  <c r="K189" i="23"/>
  <c r="L189" i="23"/>
  <c r="K190" i="23"/>
  <c r="L190" i="23"/>
  <c r="K191" i="23"/>
  <c r="L191" i="23"/>
  <c r="K192" i="23"/>
  <c r="L192" i="23"/>
  <c r="K193" i="23"/>
  <c r="L193" i="23"/>
  <c r="K194" i="23"/>
  <c r="L194" i="23"/>
  <c r="K201" i="23"/>
  <c r="L201" i="23"/>
  <c r="K202" i="23"/>
  <c r="L202" i="23"/>
  <c r="K203" i="23"/>
  <c r="L203" i="23"/>
  <c r="K204" i="23"/>
  <c r="L204" i="23"/>
  <c r="K205" i="23"/>
  <c r="L205" i="23"/>
  <c r="K209" i="23"/>
  <c r="L209" i="23"/>
  <c r="K210" i="23"/>
  <c r="L210" i="23"/>
  <c r="K215" i="23"/>
  <c r="L215" i="23"/>
  <c r="K218" i="23"/>
  <c r="L218" i="23"/>
  <c r="K219" i="23"/>
  <c r="L219" i="23"/>
  <c r="K222" i="23"/>
  <c r="L222" i="23"/>
  <c r="K225" i="23"/>
  <c r="L225" i="23"/>
  <c r="K226" i="23"/>
  <c r="L226" i="23"/>
  <c r="K227" i="23"/>
  <c r="L227" i="23"/>
  <c r="K228" i="23"/>
  <c r="L228" i="23"/>
  <c r="K229" i="23"/>
  <c r="L229" i="23"/>
  <c r="K230" i="23"/>
  <c r="L230" i="23"/>
  <c r="K231" i="23"/>
  <c r="L231" i="23"/>
  <c r="K235" i="23"/>
  <c r="L235" i="23"/>
  <c r="K240" i="23"/>
  <c r="L240" i="23"/>
  <c r="K248" i="23"/>
  <c r="L248" i="23"/>
  <c r="K249" i="23"/>
  <c r="L249" i="23"/>
  <c r="K250" i="23"/>
  <c r="L250" i="23"/>
  <c r="K251" i="23"/>
  <c r="L251" i="23"/>
  <c r="K252" i="23"/>
  <c r="L252" i="23"/>
  <c r="K253" i="23"/>
  <c r="L253" i="23"/>
  <c r="K254" i="23"/>
  <c r="L254" i="23"/>
  <c r="K255" i="23"/>
  <c r="L255" i="23"/>
  <c r="K256" i="23"/>
  <c r="L256" i="23"/>
  <c r="K259" i="23"/>
  <c r="L259" i="23"/>
  <c r="K260" i="23"/>
  <c r="L260" i="23"/>
  <c r="K261" i="23"/>
  <c r="L261" i="23"/>
  <c r="K262" i="23"/>
  <c r="L262" i="23"/>
  <c r="K263" i="23"/>
  <c r="L263" i="23"/>
  <c r="K264" i="23"/>
  <c r="L264" i="23"/>
  <c r="K265" i="23"/>
  <c r="L265" i="23"/>
  <c r="K266" i="23"/>
  <c r="L266" i="23"/>
  <c r="I5" i="60"/>
  <c r="J5" i="60"/>
  <c r="I6" i="60"/>
  <c r="J6" i="60"/>
  <c r="I7" i="60"/>
  <c r="J7" i="60"/>
  <c r="I8" i="60"/>
  <c r="J8" i="60"/>
  <c r="I9" i="60"/>
  <c r="J9" i="60"/>
  <c r="I19" i="60"/>
  <c r="J19" i="60"/>
  <c r="I20" i="60"/>
  <c r="J20" i="60"/>
  <c r="I21" i="60"/>
  <c r="J21" i="60"/>
  <c r="I24" i="60"/>
  <c r="J24" i="60"/>
  <c r="I25" i="60"/>
  <c r="J25" i="60"/>
  <c r="I28" i="60"/>
  <c r="J28" i="60"/>
  <c r="I31" i="60"/>
  <c r="J31" i="60"/>
  <c r="I32" i="60"/>
  <c r="J32" i="60"/>
  <c r="I34" i="60"/>
  <c r="J34" i="60"/>
  <c r="I35" i="60"/>
  <c r="J35" i="60"/>
  <c r="I36" i="60"/>
  <c r="J36" i="60"/>
  <c r="I37" i="60"/>
  <c r="J37" i="60"/>
  <c r="I38" i="60"/>
  <c r="J38" i="60"/>
  <c r="I39" i="60"/>
  <c r="J39" i="60"/>
  <c r="I40" i="60"/>
  <c r="J40" i="60"/>
  <c r="I41" i="60"/>
  <c r="J41" i="60"/>
  <c r="I42" i="60"/>
  <c r="J42" i="60"/>
  <c r="I43" i="60"/>
  <c r="J43" i="60"/>
  <c r="I44" i="60"/>
  <c r="J44" i="60"/>
  <c r="I45" i="60"/>
  <c r="J45" i="60"/>
  <c r="I46" i="60"/>
  <c r="J46" i="60"/>
  <c r="I47" i="60"/>
  <c r="J47" i="60"/>
  <c r="I48" i="60"/>
  <c r="J48" i="60"/>
  <c r="I49" i="60"/>
  <c r="J49" i="60"/>
  <c r="I50" i="60"/>
  <c r="J50" i="60"/>
  <c r="I51" i="60"/>
  <c r="J51" i="60"/>
  <c r="I53" i="60"/>
  <c r="J53" i="60"/>
  <c r="I54" i="60"/>
  <c r="J54" i="60"/>
  <c r="I55" i="60"/>
  <c r="J55" i="60"/>
  <c r="I56" i="60"/>
  <c r="J56" i="60"/>
  <c r="I57" i="60"/>
  <c r="J57" i="60"/>
  <c r="I58" i="60"/>
  <c r="J58" i="60"/>
  <c r="I59" i="60"/>
  <c r="J59" i="60"/>
  <c r="I62" i="60"/>
  <c r="J62" i="60"/>
  <c r="I66" i="60"/>
  <c r="J66" i="60"/>
  <c r="I69" i="60"/>
  <c r="J69" i="60"/>
  <c r="I70" i="60"/>
  <c r="J70" i="60"/>
  <c r="I71" i="60"/>
  <c r="J71" i="60"/>
  <c r="I72" i="60"/>
  <c r="J72" i="60"/>
  <c r="I73" i="60"/>
  <c r="J73" i="60"/>
  <c r="I74" i="60"/>
  <c r="J74" i="60"/>
  <c r="I75" i="60"/>
  <c r="J75" i="60"/>
  <c r="I76" i="60"/>
  <c r="J76" i="60"/>
  <c r="I77" i="60"/>
  <c r="J77" i="60"/>
  <c r="I78" i="60"/>
  <c r="J78" i="60"/>
  <c r="I81" i="60"/>
  <c r="J81" i="60"/>
  <c r="I82" i="60"/>
  <c r="J82" i="60"/>
  <c r="I83" i="60"/>
  <c r="J83" i="60"/>
  <c r="I84" i="60"/>
  <c r="J84" i="60"/>
  <c r="I85" i="60"/>
  <c r="J85" i="60"/>
  <c r="I86" i="60"/>
  <c r="J86" i="60"/>
  <c r="I87" i="60"/>
  <c r="J87" i="60"/>
  <c r="I88" i="60"/>
  <c r="J88" i="60"/>
  <c r="I89" i="60"/>
  <c r="J89" i="60"/>
  <c r="I90" i="60"/>
  <c r="J90" i="60"/>
  <c r="I93" i="60"/>
  <c r="J93" i="60"/>
  <c r="I94" i="60"/>
  <c r="J94" i="60"/>
  <c r="I95" i="60"/>
  <c r="J95" i="60"/>
  <c r="I96" i="60"/>
  <c r="J96" i="60"/>
  <c r="I99" i="60"/>
  <c r="J99" i="60"/>
  <c r="I100" i="60"/>
  <c r="J100" i="60"/>
  <c r="I101" i="60"/>
  <c r="J101" i="60"/>
  <c r="I105" i="60"/>
  <c r="J105" i="60"/>
  <c r="I106" i="60"/>
  <c r="J106" i="60"/>
  <c r="I107" i="60"/>
  <c r="J107" i="60"/>
  <c r="I108" i="60"/>
  <c r="J108" i="60"/>
  <c r="I109" i="60"/>
  <c r="J109" i="60"/>
  <c r="I110" i="60"/>
  <c r="J110" i="60"/>
  <c r="I114" i="60"/>
  <c r="J114" i="60"/>
  <c r="I115" i="60"/>
  <c r="J115" i="60"/>
  <c r="I116" i="60"/>
  <c r="J116" i="60"/>
  <c r="I120" i="60"/>
  <c r="J120" i="60"/>
  <c r="I121" i="60"/>
  <c r="J121" i="60"/>
  <c r="I122" i="60"/>
  <c r="J122" i="60"/>
  <c r="I123" i="60"/>
  <c r="J123" i="60"/>
  <c r="I124" i="60"/>
  <c r="J124" i="60"/>
  <c r="I125" i="60"/>
  <c r="J125" i="60"/>
</calcChain>
</file>

<file path=xl/sharedStrings.xml><?xml version="1.0" encoding="utf-8"?>
<sst xmlns="http://schemas.openxmlformats.org/spreadsheetml/2006/main" count="11790" uniqueCount="4522">
  <si>
    <t>12A</t>
  </si>
  <si>
    <t>DC12V</t>
  </si>
  <si>
    <t>SMD5050</t>
  </si>
  <si>
    <t>Артикул</t>
  </si>
  <si>
    <t>Цвет</t>
  </si>
  <si>
    <t>Вольт</t>
  </si>
  <si>
    <t>Ватт</t>
  </si>
  <si>
    <t>Длина линии (мм)</t>
  </si>
  <si>
    <t>LED
Тип</t>
  </si>
  <si>
    <t>LED количество</t>
  </si>
  <si>
    <t>Размер</t>
  </si>
  <si>
    <t>12V</t>
  </si>
  <si>
    <t>1A</t>
  </si>
  <si>
    <t>25W</t>
  </si>
  <si>
    <t>40W</t>
  </si>
  <si>
    <t>24V</t>
  </si>
  <si>
    <t>50W</t>
  </si>
  <si>
    <t>2A</t>
  </si>
  <si>
    <t>159*98*42</t>
  </si>
  <si>
    <t>60W</t>
  </si>
  <si>
    <t>5A</t>
  </si>
  <si>
    <t>198*98*42</t>
  </si>
  <si>
    <t>120W</t>
  </si>
  <si>
    <t>150W</t>
  </si>
  <si>
    <t>180W</t>
  </si>
  <si>
    <t>15A</t>
  </si>
  <si>
    <t>240W</t>
  </si>
  <si>
    <t>215*115*50</t>
  </si>
  <si>
    <t>360W</t>
  </si>
  <si>
    <t>400W</t>
  </si>
  <si>
    <t>5V</t>
  </si>
  <si>
    <t>10W</t>
  </si>
  <si>
    <t>20W</t>
  </si>
  <si>
    <t>200W</t>
  </si>
  <si>
    <t>Тип</t>
  </si>
  <si>
    <t>Цена</t>
  </si>
  <si>
    <t>12V±0.5V</t>
  </si>
  <si>
    <t>24V±0.5V</t>
  </si>
  <si>
    <t>30W</t>
  </si>
  <si>
    <t xml:space="preserve">2.5A     </t>
  </si>
  <si>
    <t xml:space="preserve">5.0A      </t>
  </si>
  <si>
    <t>100W</t>
  </si>
  <si>
    <t xml:space="preserve">8.3A       </t>
  </si>
  <si>
    <t>Фото</t>
  </si>
  <si>
    <t>Мощность</t>
  </si>
  <si>
    <t>Напряжение</t>
  </si>
  <si>
    <t>Световой поток</t>
  </si>
  <si>
    <t>холодный белый</t>
  </si>
  <si>
    <t>IP65</t>
  </si>
  <si>
    <t>Управление</t>
  </si>
  <si>
    <t>RGB</t>
  </si>
  <si>
    <t>Лампы Т8</t>
  </si>
  <si>
    <t>Количество светодиодов</t>
  </si>
  <si>
    <t>Цветовая температура</t>
  </si>
  <si>
    <t>T8-10*W600*1R</t>
  </si>
  <si>
    <t>1000Lm</t>
  </si>
  <si>
    <t>36шт</t>
  </si>
  <si>
    <t>588*26*26mm</t>
  </si>
  <si>
    <t>2700-6300k</t>
  </si>
  <si>
    <t>T8-20*W1200*1R</t>
  </si>
  <si>
    <t>1900Lm</t>
  </si>
  <si>
    <t>60шт</t>
  </si>
  <si>
    <t>1198*26*26mm</t>
  </si>
  <si>
    <r>
      <t>·</t>
    </r>
    <r>
      <rPr>
        <sz val="7"/>
        <color indexed="8"/>
        <rFont val="Times New Roman"/>
        <family val="1"/>
        <charset val="204"/>
      </rPr>
      <t xml:space="preserve">         </t>
    </r>
    <r>
      <rPr>
        <sz val="11"/>
        <color indexed="8"/>
        <rFont val="Calibri"/>
        <family val="2"/>
        <charset val="204"/>
      </rPr>
      <t>Тип светодиодов: SMD5630</t>
    </r>
  </si>
  <si>
    <r>
      <t>·</t>
    </r>
    <r>
      <rPr>
        <sz val="7"/>
        <color indexed="8"/>
        <rFont val="Times New Roman"/>
        <family val="1"/>
        <charset val="204"/>
      </rPr>
      <t xml:space="preserve">         </t>
    </r>
    <r>
      <rPr>
        <sz val="11"/>
        <color indexed="8"/>
        <rFont val="Calibri"/>
        <family val="2"/>
        <charset val="204"/>
      </rPr>
      <t xml:space="preserve">Эффективность:  ≥110lm/W  </t>
    </r>
  </si>
  <si>
    <r>
      <t>·</t>
    </r>
    <r>
      <rPr>
        <sz val="7"/>
        <color indexed="8"/>
        <rFont val="Times New Roman"/>
        <family val="1"/>
        <charset val="204"/>
      </rPr>
      <t xml:space="preserve">         </t>
    </r>
    <r>
      <rPr>
        <sz val="11"/>
        <color indexed="8"/>
        <rFont val="Calibri"/>
        <family val="2"/>
        <charset val="204"/>
      </rPr>
      <t>Напряжение: AC85-265V</t>
    </r>
  </si>
  <si>
    <r>
      <t>·</t>
    </r>
    <r>
      <rPr>
        <sz val="7"/>
        <color indexed="8"/>
        <rFont val="Times New Roman"/>
        <family val="1"/>
        <charset val="204"/>
      </rPr>
      <t xml:space="preserve">         </t>
    </r>
    <r>
      <rPr>
        <sz val="11"/>
        <color indexed="8"/>
        <rFont val="Calibri"/>
        <family val="2"/>
        <charset val="204"/>
      </rPr>
      <t>Угол раскрытия: 180°</t>
    </r>
  </si>
  <si>
    <r>
      <t>·</t>
    </r>
    <r>
      <rPr>
        <sz val="7"/>
        <color indexed="8"/>
        <rFont val="Times New Roman"/>
        <family val="1"/>
        <charset val="204"/>
      </rPr>
      <t xml:space="preserve">         </t>
    </r>
    <r>
      <rPr>
        <sz val="11"/>
        <color indexed="8"/>
        <rFont val="Calibri"/>
        <family val="2"/>
        <charset val="204"/>
      </rPr>
      <t>Рабочая частота: 50-60Hz</t>
    </r>
  </si>
  <si>
    <r>
      <t>·</t>
    </r>
    <r>
      <rPr>
        <sz val="7"/>
        <color indexed="8"/>
        <rFont val="Times New Roman"/>
        <family val="1"/>
        <charset val="204"/>
      </rPr>
      <t xml:space="preserve">         </t>
    </r>
    <r>
      <rPr>
        <sz val="11"/>
        <color indexed="8"/>
        <rFont val="Calibri"/>
        <family val="2"/>
        <charset val="204"/>
      </rPr>
      <t>Размеры: 588*26*26mm/1198*26*26mm</t>
    </r>
  </si>
  <si>
    <r>
      <t>·</t>
    </r>
    <r>
      <rPr>
        <b/>
        <sz val="7"/>
        <color indexed="8"/>
        <rFont val="Times New Roman"/>
        <family val="1"/>
        <charset val="204"/>
      </rPr>
      <t xml:space="preserve">         </t>
    </r>
    <r>
      <rPr>
        <b/>
        <sz val="11"/>
        <color indexed="8"/>
        <rFont val="Calibri"/>
        <family val="2"/>
        <charset val="204"/>
      </rPr>
      <t>Тип рассеивателя: Матовый, Прозрачный</t>
    </r>
  </si>
  <si>
    <r>
      <t>·</t>
    </r>
    <r>
      <rPr>
        <sz val="7"/>
        <color indexed="8"/>
        <rFont val="Times New Roman"/>
        <family val="1"/>
        <charset val="204"/>
      </rPr>
      <t xml:space="preserve">         </t>
    </r>
    <r>
      <rPr>
        <sz val="11"/>
        <color indexed="8"/>
        <rFont val="Calibri"/>
        <family val="2"/>
        <charset val="204"/>
      </rPr>
      <t>Срок службы: ≥ 30 000 часов</t>
    </r>
  </si>
  <si>
    <r>
      <t>·</t>
    </r>
    <r>
      <rPr>
        <sz val="7"/>
        <color indexed="8"/>
        <rFont val="Times New Roman"/>
        <family val="1"/>
        <charset val="204"/>
      </rPr>
      <t xml:space="preserve">         </t>
    </r>
    <r>
      <rPr>
        <sz val="11"/>
        <color indexed="8"/>
        <rFont val="Calibri"/>
        <family val="2"/>
        <charset val="204"/>
      </rPr>
      <t>Цветовая температура: теплый белый (2700-3200K), холодный белый (5700-6300K)</t>
    </r>
  </si>
  <si>
    <r>
      <t>·</t>
    </r>
    <r>
      <rPr>
        <b/>
        <sz val="7"/>
        <color indexed="8"/>
        <rFont val="Times New Roman"/>
        <family val="1"/>
        <charset val="204"/>
      </rPr>
      <t xml:space="preserve">         </t>
    </r>
    <r>
      <rPr>
        <b/>
        <sz val="11"/>
        <color indexed="8"/>
        <rFont val="Calibri"/>
        <family val="2"/>
        <charset val="204"/>
      </rPr>
      <t>Цоколь: G13 (поворачиваемый)</t>
    </r>
  </si>
  <si>
    <r>
      <t>·</t>
    </r>
    <r>
      <rPr>
        <sz val="7"/>
        <color indexed="8"/>
        <rFont val="Times New Roman"/>
        <family val="1"/>
        <charset val="204"/>
      </rPr>
      <t xml:space="preserve">         </t>
    </r>
    <r>
      <rPr>
        <sz val="11"/>
        <color indexed="8"/>
        <rFont val="Calibri"/>
        <family val="2"/>
        <charset val="204"/>
      </rPr>
      <t>Световой поток 1000Lm(10W), 1900Lm(20W) указан для холодного белого цвета</t>
    </r>
  </si>
  <si>
    <t>теплый белый</t>
  </si>
  <si>
    <t>15W</t>
  </si>
  <si>
    <t>Цоколь</t>
  </si>
  <si>
    <t>Тип диодов</t>
  </si>
  <si>
    <t>Кол-во диодов</t>
  </si>
  <si>
    <t>ЦЕНА</t>
  </si>
  <si>
    <t>AL-BL4-E27-7W-W</t>
  </si>
  <si>
    <t>Е27</t>
  </si>
  <si>
    <t>7Ватт</t>
  </si>
  <si>
    <t>620Lm</t>
  </si>
  <si>
    <t>220 Вольт</t>
  </si>
  <si>
    <t>98х46мм</t>
  </si>
  <si>
    <t>AL-BL4-E27-7W-NW</t>
  </si>
  <si>
    <t>600Lm</t>
  </si>
  <si>
    <t>нейтральный белый</t>
  </si>
  <si>
    <t>AL-BL4-E27-7W-WW</t>
  </si>
  <si>
    <t>560Lm</t>
  </si>
  <si>
    <t>Гарантия 1год</t>
  </si>
  <si>
    <t>297,00 руб.</t>
  </si>
  <si>
    <t>Наименование</t>
  </si>
  <si>
    <t>30A</t>
  </si>
  <si>
    <t>Кол-во, шт/м</t>
  </si>
  <si>
    <t>Угол, °</t>
  </si>
  <si>
    <t>Мощность 1м, Вт</t>
  </si>
  <si>
    <t>Размер (ш×д), мм</t>
  </si>
  <si>
    <t>Напряжение, V</t>
  </si>
  <si>
    <t>Ток 1м, мА</t>
  </si>
  <si>
    <t>Степень защиты</t>
  </si>
  <si>
    <t>Световой поток, Лм/м</t>
  </si>
  <si>
    <t>90</t>
  </si>
  <si>
    <t>60</t>
  </si>
  <si>
    <t>Красный</t>
  </si>
  <si>
    <t>Зеленый</t>
  </si>
  <si>
    <t>Синий</t>
  </si>
  <si>
    <t>Желтый</t>
  </si>
  <si>
    <t>96</t>
  </si>
  <si>
    <t>IP67</t>
  </si>
  <si>
    <t>14,4</t>
  </si>
  <si>
    <t>Размеры, мм</t>
  </si>
  <si>
    <t>Мощность, W</t>
  </si>
  <si>
    <t>IP33</t>
  </si>
  <si>
    <t>120</t>
  </si>
  <si>
    <t>240</t>
  </si>
  <si>
    <t>30</t>
  </si>
  <si>
    <t>IP68</t>
  </si>
  <si>
    <t>28,8</t>
  </si>
  <si>
    <t>144</t>
  </si>
  <si>
    <t>Гибкий неон Led Neon Flex – это новое линейное световое устройство, которое сочетает эффектный вид неона и отличные технические характеристики светодиодов. Предназначается для контурной подсветки зданий, декорирования интерьеров, создания осветительных элементов необычной формы (рисунков, надписей).
Гибкий неон выглядит как эластичный световой шнур из силикона. Внутри кабеля закреплены светодиоды. При подключении к сети (220В) изделие дает такой же свет, как и стеклянная неоновая трубка. В компании «Led-Sib» вы сможете найти большой выбор led neon flex, купить неоновый шнур, другое световое оборудование высокого качества.</t>
  </si>
  <si>
    <t>12,5А</t>
  </si>
  <si>
    <t>220V</t>
  </si>
  <si>
    <t>20 шт.</t>
  </si>
  <si>
    <t>250W</t>
  </si>
  <si>
    <t>Входное напряжение, V</t>
  </si>
  <si>
    <t>Выходной ток</t>
  </si>
  <si>
    <t>Выходная мощность, Вт</t>
  </si>
  <si>
    <t>Размеры (д×ш×в), мм</t>
  </si>
  <si>
    <t>ИК-пульт, 24 кнопки</t>
  </si>
  <si>
    <t>2A на канал (общий 6A)</t>
  </si>
  <si>
    <t>ИК-пульт, 44 кнопки</t>
  </si>
  <si>
    <t>4A на канал (общий 12A)</t>
  </si>
  <si>
    <t>сенсорный RF-пульт</t>
  </si>
  <si>
    <t>144/288</t>
  </si>
  <si>
    <t>RF-пульт, 8 кнопок</t>
  </si>
  <si>
    <t>10A на канал (общий 30A)</t>
  </si>
  <si>
    <t>360/720</t>
  </si>
  <si>
    <t>RF-пульт, 4 кнопки</t>
  </si>
  <si>
    <t>6A на канал (общий 18A)</t>
  </si>
  <si>
    <t>216/432</t>
  </si>
  <si>
    <t>63*35*22</t>
  </si>
  <si>
    <t>8A на канал (общий 24A)</t>
  </si>
  <si>
    <t>288/576</t>
  </si>
  <si>
    <t>72/144</t>
  </si>
  <si>
    <t xml:space="preserve">Угол </t>
  </si>
  <si>
    <t>100-120mm</t>
  </si>
  <si>
    <t>80-100mm</t>
  </si>
  <si>
    <t>75*29*42</t>
  </si>
  <si>
    <t>130*56*30</t>
  </si>
  <si>
    <t>3A</t>
  </si>
  <si>
    <t>120*55*30</t>
  </si>
  <si>
    <t>7A</t>
  </si>
  <si>
    <t>86*58*33</t>
  </si>
  <si>
    <t>110*79*36</t>
  </si>
  <si>
    <t>3,3A</t>
  </si>
  <si>
    <t>10A</t>
  </si>
  <si>
    <t>200*110*49</t>
  </si>
  <si>
    <t>20A</t>
  </si>
  <si>
    <t>205*35*23</t>
  </si>
  <si>
    <t>210*73*45</t>
  </si>
  <si>
    <t>50000х8х0,5</t>
  </si>
  <si>
    <t>Изображение</t>
  </si>
  <si>
    <t>Материал</t>
  </si>
  <si>
    <t>Аннодированный аллюминий</t>
  </si>
  <si>
    <t>40A</t>
  </si>
  <si>
    <t>4,8</t>
  </si>
  <si>
    <t>Стробоскоп</t>
  </si>
  <si>
    <t>100см</t>
  </si>
  <si>
    <t>Замена</t>
  </si>
  <si>
    <t>ЛН 100 Вт</t>
  </si>
  <si>
    <t>ЛН 200 Вт</t>
  </si>
  <si>
    <t>ЛН 1000 Вт</t>
  </si>
  <si>
    <t>КЛАССИЧЕСКИЙ(неоновый гибкий шнур) –  это гибкий световой шнур изготовленный с использованием последних технологий на основе светодиодов, и являющийся почти полным аналогом профессионального неона. Его равномерное свечение аналогично неоновому, для работы требуется только закрепить и подключить напрямую к питанию 220V. Этот неоновый гибкий шнур отличается надежностью, простотой в монтаже, малым энергопотреблением и долговечностью.</t>
  </si>
  <si>
    <t>DC 5V / DC 7.5-24V</t>
  </si>
  <si>
    <t>DC 5V</t>
  </si>
  <si>
    <t>2048 пикселей</t>
  </si>
  <si>
    <t>Светодиодные лампы</t>
  </si>
  <si>
    <t>Готовые наборы</t>
  </si>
  <si>
    <t>199*110*50</t>
  </si>
  <si>
    <t>199*110*49</t>
  </si>
  <si>
    <t>91*70*24</t>
  </si>
  <si>
    <t>ИК-пульт, 40 кнопки</t>
  </si>
  <si>
    <t>2A на канал (общий 8A)</t>
  </si>
  <si>
    <t>96/192</t>
  </si>
  <si>
    <t>3A на канал (общий 12A)</t>
  </si>
  <si>
    <t>80-90mm</t>
  </si>
  <si>
    <t>100-110mm</t>
  </si>
  <si>
    <t>Номенклатура</t>
  </si>
  <si>
    <t>12,5A</t>
  </si>
  <si>
    <t>21A</t>
  </si>
  <si>
    <t>6,25A</t>
  </si>
  <si>
    <t>8,3A</t>
  </si>
  <si>
    <t>10,4A</t>
  </si>
  <si>
    <t>Вес нетто (гр)</t>
  </si>
  <si>
    <t>4,2A</t>
  </si>
  <si>
    <t xml:space="preserve">12W </t>
  </si>
  <si>
    <t xml:space="preserve">25W </t>
  </si>
  <si>
    <t xml:space="preserve">36W </t>
  </si>
  <si>
    <t xml:space="preserve">60W </t>
  </si>
  <si>
    <t xml:space="preserve">84W </t>
  </si>
  <si>
    <t>350W</t>
  </si>
  <si>
    <t>70A</t>
  </si>
  <si>
    <t>82*28*20</t>
  </si>
  <si>
    <t>95*35*28</t>
  </si>
  <si>
    <t>107*47*16</t>
  </si>
  <si>
    <t>146*55*20</t>
  </si>
  <si>
    <t>75W</t>
  </si>
  <si>
    <t>ЛН 700 Вт</t>
  </si>
  <si>
    <t>ЛН 1500 Вт</t>
  </si>
  <si>
    <t>12W</t>
  </si>
  <si>
    <t>18W</t>
  </si>
  <si>
    <t>до 2000 пикселей</t>
  </si>
  <si>
    <t>SMD3535</t>
  </si>
  <si>
    <t>15*45</t>
  </si>
  <si>
    <t>Кол-во в упак., шт.</t>
  </si>
  <si>
    <t>10</t>
  </si>
  <si>
    <t>100mm</t>
  </si>
  <si>
    <t>SMD5630</t>
  </si>
  <si>
    <t>SMD2835</t>
  </si>
  <si>
    <t>ЛН 2000 Вт</t>
  </si>
  <si>
    <t>5000×8×2</t>
  </si>
  <si>
    <t>50 шт.</t>
  </si>
  <si>
    <t>212*117*30</t>
  </si>
  <si>
    <t>Пластик</t>
  </si>
  <si>
    <t>Пластик, глухая</t>
  </si>
  <si>
    <t>Пластик,с отверстием</t>
  </si>
  <si>
    <t>операционная платформа: Android 2.1; IOS 4.3</t>
  </si>
  <si>
    <t>Электроизделия</t>
  </si>
  <si>
    <t>ДИММЕРЫ</t>
  </si>
  <si>
    <t>RGB-УСИЛИТЕЛИ</t>
  </si>
  <si>
    <t>990х12х2</t>
  </si>
  <si>
    <t>RGB, ИК-пульт</t>
  </si>
  <si>
    <t>300W</t>
  </si>
  <si>
    <t>25A</t>
  </si>
  <si>
    <t>ЖКХ</t>
  </si>
  <si>
    <t xml:space="preserve">SMD
5730 </t>
  </si>
  <si>
    <t>60A</t>
  </si>
  <si>
    <t>ЛН 300 Вт</t>
  </si>
  <si>
    <t>ЛН 500 Вт</t>
  </si>
  <si>
    <t xml:space="preserve">30A       </t>
  </si>
  <si>
    <t>SMD 2835</t>
  </si>
  <si>
    <t>5V±0.5V</t>
  </si>
  <si>
    <t>4096 пикселей</t>
  </si>
  <si>
    <t>Белый</t>
  </si>
  <si>
    <t>5000×8×1,5</t>
  </si>
  <si>
    <t>130-150mm</t>
  </si>
  <si>
    <t>120-150mm</t>
  </si>
  <si>
    <t>90-120 mm</t>
  </si>
  <si>
    <t>провод 60мм</t>
  </si>
  <si>
    <t>ПИКСЕЛЬНЫЕ МОДУЛИ 5-12 V</t>
  </si>
  <si>
    <t>990х25х2</t>
  </si>
  <si>
    <t>Размер, мм</t>
  </si>
  <si>
    <t>120х60</t>
  </si>
  <si>
    <t>110*76*36</t>
  </si>
  <si>
    <t>14х24мм</t>
  </si>
  <si>
    <t>T-1000S простой, функциональный контроллер для создания динамических эффектов.  Поддержка протоколов: LPD6803, D705, 1101,6909,6912, LPD8806, LPD8809, TM1803, TM1804, TM1809, TM1812, DMX512, WS2801, WS2803, TLS3001, TLS3002, P9813, SM16715, SM16716, BS0815./Максимальное кол-во пикселей 2048/.Воспроизведение до 16 программ/.Напряжение питания: DC5V/DC 7,5-24V/
/165х80х30 мм.Программа LЕD ЕDIT РLUS</t>
  </si>
  <si>
    <t>Контроллер для управляемой светодиодной ленты и флэш модулей. Адаптер 5В 2А и SD карта в комплекте. Управление кнопками на корпусе. Напряжение питания 5V, 4 канала, максимальное количество 4096 pix. Возможность подключения до 3-х контроллеров в цепь.Размеры 165x90x30мм.Программа LЕD ЕDIT</t>
  </si>
  <si>
    <t xml:space="preserve">Беспроводной диммер 2.4G, имеет 50градаций яркости от 1 до 100%; DC 12-24V,144W-288W, 12A. C возможностью управления с iOS, пульт деиствует на расстоянии до 20m </t>
  </si>
  <si>
    <t xml:space="preserve">86*86*38  </t>
  </si>
  <si>
    <t>РОЗНИЦА</t>
  </si>
  <si>
    <t xml:space="preserve">ОПТ 1             </t>
  </si>
  <si>
    <t>ОПТ 2</t>
  </si>
  <si>
    <t>3A на канал (общий 6A)</t>
  </si>
  <si>
    <t>30/72/144</t>
  </si>
  <si>
    <t>MAX 0.24W</t>
  </si>
  <si>
    <t>MAX 0.36W</t>
  </si>
  <si>
    <t>MAX 0.48W</t>
  </si>
  <si>
    <t>SMD5054</t>
  </si>
  <si>
    <t>MAX 0,24W</t>
  </si>
  <si>
    <t>MAX 0,48W</t>
  </si>
  <si>
    <t xml:space="preserve">MAX 1W </t>
  </si>
  <si>
    <t xml:space="preserve">MAX 0,96W </t>
  </si>
  <si>
    <t>MAX 0,72W</t>
  </si>
  <si>
    <t>MAX 1,2W</t>
  </si>
  <si>
    <t>MAX 2W</t>
  </si>
  <si>
    <t>MAX 3W</t>
  </si>
  <si>
    <t>MAX 0,1W</t>
  </si>
  <si>
    <t>MAX 0,3W</t>
  </si>
  <si>
    <t>MAX 1,5W</t>
  </si>
  <si>
    <t>MAX 1W</t>
  </si>
  <si>
    <t>90-130mm</t>
  </si>
  <si>
    <t>150mm</t>
  </si>
  <si>
    <t>150-160mm</t>
  </si>
  <si>
    <t>ЛН 300Вт</t>
  </si>
  <si>
    <t>SMD3030</t>
  </si>
  <si>
    <t>MAX 2,8W</t>
  </si>
  <si>
    <t>SMD5730</t>
  </si>
  <si>
    <t>8х16мм</t>
  </si>
  <si>
    <t>Люстры светодиодные</t>
  </si>
  <si>
    <t>16х24мм</t>
  </si>
  <si>
    <t>14х26мм</t>
  </si>
  <si>
    <t>ПРОФЕССИОНАЛЬНЫЙ Холодный неон представляет собой гибкий световой шнур на основе светодиодов. Этот уникальный прибор является почти полным аналогом неона. Его свечение такое же яркое, мягкое и равномерное. В нашей компании можно приобрести нужный Вам неон оптом или в розницу.</t>
  </si>
  <si>
    <t>Светильник встраиваемый GX53R-R22L-crystal под лампу GX53 с подсветкой Голубой/Хром IN HOME</t>
  </si>
  <si>
    <t>60-70mm</t>
  </si>
  <si>
    <t>Светильник светодиодный СПБ-T8-ФИТО 8Вт 230В 600мм для роста растений IN HOME</t>
  </si>
  <si>
    <t>Светильник светодиодный СПБ-T8-ФИТО 12Вт 230В  900мм для роста растений IN HOME</t>
  </si>
  <si>
    <t>Светильник светодиодный СПБ-T8-ФИТО 14Вт 230В 1200мм для роста растений IN HOME</t>
  </si>
  <si>
    <t>белый</t>
  </si>
  <si>
    <t>200mm</t>
  </si>
  <si>
    <t>УТ000006393</t>
  </si>
  <si>
    <t>УТ000006394</t>
  </si>
  <si>
    <t>УТ000006580</t>
  </si>
  <si>
    <t>УТ000006395</t>
  </si>
  <si>
    <t>УТ000006392</t>
  </si>
  <si>
    <t>16.7A</t>
  </si>
  <si>
    <t>УТ000006572</t>
  </si>
  <si>
    <t>Блок питания IP68 влагозащищенный Slim 250W DC 12V AC 110-250V 20.8A (алюминий)</t>
  </si>
  <si>
    <t>Блок питания IP68 влагозащищенный Slim 300W DC 12V AC 110-250V (алюминий)</t>
  </si>
  <si>
    <t>УТ000006625</t>
  </si>
  <si>
    <t>AC 220V</t>
  </si>
  <si>
    <t>Для белт лайта</t>
  </si>
  <si>
    <t>Контроллер для управления цветом RGB прожектора 150W. Cинхронизация контроллеров до 4шт., 8 вых. портов. Питание 220В.</t>
  </si>
  <si>
    <t>4A на канал (общий 16A)</t>
  </si>
  <si>
    <t>145 x 150 x 62</t>
  </si>
  <si>
    <t>RF-пульт, 20 программ</t>
  </si>
  <si>
    <t>1,6A на канал (общий 6,4A)</t>
  </si>
  <si>
    <t>132 x 96 x 63</t>
  </si>
  <si>
    <t>сенсорный RF-пульт, 5 кнопок</t>
  </si>
  <si>
    <t>сенсорный RF-пульт, 6 кнопок</t>
  </si>
  <si>
    <t>AC 110-220 V</t>
  </si>
  <si>
    <t>720</t>
  </si>
  <si>
    <t>6А</t>
  </si>
  <si>
    <t>RF-пульт, 3 кнопки</t>
  </si>
  <si>
    <t>1200</t>
  </si>
  <si>
    <t>RF-пульт, 11 кнопок</t>
  </si>
  <si>
    <t>83 x 83 x 32</t>
  </si>
  <si>
    <t>94 x 65 x 24</t>
  </si>
  <si>
    <t>DC 12 V</t>
  </si>
  <si>
    <t>144/ 288</t>
  </si>
  <si>
    <t>107 х 65 х 30</t>
  </si>
  <si>
    <t>сенсорный RF-пульт, ОС: Android 2.2; IOS 6</t>
  </si>
  <si>
    <t>108 х 74 х 30</t>
  </si>
  <si>
    <t>Остальные RGB-контроллеры</t>
  </si>
  <si>
    <t>RF-пульт</t>
  </si>
  <si>
    <t>216/433</t>
  </si>
  <si>
    <t>91 х 70 х 24</t>
  </si>
  <si>
    <t>216/ 432</t>
  </si>
  <si>
    <t>Сенсорная панель, регулировка яркости, регулировка скорости, память последней настройки, выбор цвета с помощью сенсорного кольца,включение/выключение, 24А, 288-576W.</t>
  </si>
  <si>
    <t xml:space="preserve">Сенсорная панель, регулировка яркости, регулировка скорости, память последней настройки, выбор цвета с помощью сенсорного кольца,включение/выключение, 12А, 144-288W.Размеры ДхШхВ, мм:86x86x36 </t>
  </si>
  <si>
    <t>3 канала по 40А (120А)</t>
  </si>
  <si>
    <t>1440</t>
  </si>
  <si>
    <t>260х180х50</t>
  </si>
  <si>
    <t>128 х 64 х 24</t>
  </si>
  <si>
    <t>288/ 576</t>
  </si>
  <si>
    <t>DC 5 V</t>
  </si>
  <si>
    <t>100 х 65 х 24</t>
  </si>
  <si>
    <t>6А на канал (общ. 18А)</t>
  </si>
  <si>
    <t>137 х 70 х 25</t>
  </si>
  <si>
    <t>DC 5-24 V</t>
  </si>
  <si>
    <t>RF-пульт, 24 кнопки</t>
  </si>
  <si>
    <t>6А на канал</t>
  </si>
  <si>
    <t>72</t>
  </si>
  <si>
    <t>61 x 35 x 22</t>
  </si>
  <si>
    <t>1024 пикселей</t>
  </si>
  <si>
    <t>94 х 58 х 26</t>
  </si>
  <si>
    <t xml:space="preserve">   121 х 53 х 25  </t>
  </si>
  <si>
    <t>42 х 12 х 8</t>
  </si>
  <si>
    <t>30/ 72/ 144</t>
  </si>
  <si>
    <t>RF-пульт, 10 кнопок</t>
  </si>
  <si>
    <t>RF пульт, 24 кнопки</t>
  </si>
  <si>
    <t>общий 12А</t>
  </si>
  <si>
    <t>RGB+W</t>
  </si>
  <si>
    <t>RGB музыкальные</t>
  </si>
  <si>
    <t>ИR-пульт, 24 кнопки</t>
  </si>
  <si>
    <t>85 х 64 х 24</t>
  </si>
  <si>
    <t>61 х 35 х 22</t>
  </si>
  <si>
    <t>63 х 35 х 22</t>
  </si>
  <si>
    <t>160 x 80 x 30</t>
  </si>
  <si>
    <t>165 х 90 х 30</t>
  </si>
  <si>
    <t>Для дюралайта</t>
  </si>
  <si>
    <t>Управляет 100 м</t>
  </si>
  <si>
    <t>Управляет 50 м</t>
  </si>
  <si>
    <t>Управляет 200 м</t>
  </si>
  <si>
    <t>RGB с Wi-Fi</t>
  </si>
  <si>
    <t>Для одноцветной ленты</t>
  </si>
  <si>
    <t>общий 6A</t>
  </si>
  <si>
    <t>DC 12-24 V</t>
  </si>
  <si>
    <t>DC 5-12 V</t>
  </si>
  <si>
    <t>AC 220 V</t>
  </si>
  <si>
    <t>200 x 113 x 45</t>
  </si>
  <si>
    <t>12/24 V</t>
  </si>
  <si>
    <t>общий 8A</t>
  </si>
  <si>
    <t>178 х 45 х 20</t>
  </si>
  <si>
    <t>86 x 86 x 36</t>
  </si>
  <si>
    <t>85 x 45 x 22</t>
  </si>
  <si>
    <t>89 x 59 x 35</t>
  </si>
  <si>
    <t>220 V</t>
  </si>
  <si>
    <t>AC 207-253 V</t>
  </si>
  <si>
    <t>общий 2,5A</t>
  </si>
  <si>
    <t>общий 3A</t>
  </si>
  <si>
    <t>КОНТРОЛЛЕРЫ</t>
  </si>
  <si>
    <t>6А на канал (общий 12А)</t>
  </si>
  <si>
    <t>8А на канал (общий 24А)</t>
  </si>
  <si>
    <t>123 х 45 х 29</t>
  </si>
  <si>
    <t>4А на канал (общий 12А)</t>
  </si>
  <si>
    <t>160 х 95 х 51</t>
  </si>
  <si>
    <t>42 х 12 х 3</t>
  </si>
  <si>
    <t>общий 6А</t>
  </si>
  <si>
    <t>МОДУЛИ СЕРИИ SMD STANDART</t>
  </si>
  <si>
    <t>70mm</t>
  </si>
  <si>
    <t>90-120mm</t>
  </si>
  <si>
    <t xml:space="preserve">MAX 1,2W </t>
  </si>
  <si>
    <t>MAX 0,96W</t>
  </si>
  <si>
    <t>SMD 2835/3528</t>
  </si>
  <si>
    <t>SMD 5050</t>
  </si>
  <si>
    <t>SMD 5054</t>
  </si>
  <si>
    <t>SMD 5730/5630</t>
  </si>
  <si>
    <t>МОДУЛИ СЕРИИ SMD LUX (ГАРАНТИЯ 3 ГОДА)</t>
  </si>
  <si>
    <t>120mm</t>
  </si>
  <si>
    <t>165-170</t>
  </si>
  <si>
    <t>MAX 0,6W</t>
  </si>
  <si>
    <t>MAX 0,9W</t>
  </si>
  <si>
    <t>300mm</t>
  </si>
  <si>
    <t>SMD 3535</t>
  </si>
  <si>
    <t>MAX 0,48-1,2W</t>
  </si>
  <si>
    <t>SMD 5630</t>
  </si>
  <si>
    <t>MAX 0,5W</t>
  </si>
  <si>
    <t>130-160</t>
  </si>
  <si>
    <t>60mm</t>
  </si>
  <si>
    <t>SMD 2835/220V</t>
  </si>
  <si>
    <t>MAX 1,8W</t>
  </si>
  <si>
    <t>10 шт.</t>
  </si>
  <si>
    <t>SMD 3030</t>
  </si>
  <si>
    <t>MAX 1,3W</t>
  </si>
  <si>
    <t>SMD 5730</t>
  </si>
  <si>
    <t xml:space="preserve"> в спайке шт. </t>
  </si>
  <si>
    <t xml:space="preserve">в спайке шт. </t>
  </si>
  <si>
    <t>Диаметр 9 мм</t>
  </si>
  <si>
    <t>Диаметр 12 мм</t>
  </si>
  <si>
    <t>Двухсторонний пиксель</t>
  </si>
  <si>
    <t>SMD 2835/3528, 300 LED</t>
  </si>
  <si>
    <t>РОЗНИЦА/ м</t>
  </si>
  <si>
    <t>ОПТ 2/м</t>
  </si>
  <si>
    <t>360</t>
  </si>
  <si>
    <t>4,4</t>
  </si>
  <si>
    <t>10000x6x3</t>
  </si>
  <si>
    <t>9,6</t>
  </si>
  <si>
    <t>5000×8×2,8</t>
  </si>
  <si>
    <t>SMD 2835/3528, 600 LED</t>
  </si>
  <si>
    <t>SMD 2835/3528, 150 LED</t>
  </si>
  <si>
    <t>2,4</t>
  </si>
  <si>
    <t>5000×8×3</t>
  </si>
  <si>
    <t>5000х5х2.3</t>
  </si>
  <si>
    <t>16</t>
  </si>
  <si>
    <t>15</t>
  </si>
  <si>
    <t>5000x8x1.5</t>
  </si>
  <si>
    <t>5000х5х1,7</t>
  </si>
  <si>
    <t>24</t>
  </si>
  <si>
    <t>5000x8x2.5</t>
  </si>
  <si>
    <t>SMD 2835/3528, 1200 LED</t>
  </si>
  <si>
    <t>5000x15x2.4</t>
  </si>
  <si>
    <t>16,8</t>
  </si>
  <si>
    <t>5000х10х2.5</t>
  </si>
  <si>
    <t>SMD 5050, 300 LED</t>
  </si>
  <si>
    <t>5000х10х2,2</t>
  </si>
  <si>
    <t>5000х10х2</t>
  </si>
  <si>
    <t>DC 24 V</t>
  </si>
  <si>
    <t>5000х10х2.8</t>
  </si>
  <si>
    <t>50000х12х6</t>
  </si>
  <si>
    <t>4000x10x2.8</t>
  </si>
  <si>
    <t>SMD 5050, 150 LED</t>
  </si>
  <si>
    <t>SMD 5050, 600 LED</t>
  </si>
  <si>
    <t>5000x10x2.3</t>
  </si>
  <si>
    <t>5000х16х2</t>
  </si>
  <si>
    <t>SMD 5630, 300 LED</t>
  </si>
  <si>
    <t>5000x12х2.8</t>
  </si>
  <si>
    <t>50000х60х8</t>
  </si>
  <si>
    <t>SMD 335, 600 LED</t>
  </si>
  <si>
    <t>5000x8х2,4</t>
  </si>
  <si>
    <t>960х13.5х7</t>
  </si>
  <si>
    <t>960х12х6</t>
  </si>
  <si>
    <t>LUX, яркая (гарантия 2 года)</t>
  </si>
  <si>
    <t>5000х10х2,31</t>
  </si>
  <si>
    <t>5000х10х2,8</t>
  </si>
  <si>
    <t>SMD 4014</t>
  </si>
  <si>
    <t>27</t>
  </si>
  <si>
    <t>18</t>
  </si>
  <si>
    <t>для ленты SMD 3014</t>
  </si>
  <si>
    <t>для ленты SMD 2835/3528</t>
  </si>
  <si>
    <t>для ленты SMD 5050</t>
  </si>
  <si>
    <t>Соединитель с защёлкой для одноцветных светодиодных лент шириной 10 мм,16х14.5х5 мм 2PIN</t>
  </si>
  <si>
    <t>Кабель соединительный для LED ленты 2PIN 12-24V</t>
  </si>
  <si>
    <t>РОЗНИЦА, м</t>
  </si>
  <si>
    <t>ОПТ 2, м</t>
  </si>
  <si>
    <t>Кабель соединительный для LED ленты 4PIN 12-24V</t>
  </si>
  <si>
    <t>Кабель соединительный для LED ленты 5PIN RGBW 12-24V</t>
  </si>
  <si>
    <t>WAGO</t>
  </si>
  <si>
    <t>Соединитель кабеля Wago Клемма 2-проводная 0.08-2.5 мм, 250V, ток 24A (обычная)</t>
  </si>
  <si>
    <t>Соединитель кабеля Wago Клемма 2-проводная 0.08-2.5 мм, 250V, ток 24A (прозрачная)</t>
  </si>
  <si>
    <t>Соединитель кабеля Wago Клемма 3-проводная 0.08-2.5 мм, 250V, ток 24A (обычная)</t>
  </si>
  <si>
    <t>Соединитель кабеля Wago Клемма 3-проводная 0.08-2.5 мм, 250V, ток 24A (прозрачная)</t>
  </si>
  <si>
    <t>Соединитель кабеля Wago Клемма 4-проводная 0.08-2.5 мм, 250V, ток 24A (прозрачная)</t>
  </si>
  <si>
    <t>Соединитель кабеля Wago Клемма 5-проводная 0.08-2.5 мм, 250V, ток 24A (обычная)</t>
  </si>
  <si>
    <t>Соединитель кабеля Wago Клемма 5-проводная 0.08-2.5 мм, 250V, ток 24A (прозрачная)</t>
  </si>
  <si>
    <t>Встраиваемые</t>
  </si>
  <si>
    <t>Встраиваемый алюминиевый профиль (с экраном) LS-СС-042, 2000х17.5х12.2мм</t>
  </si>
  <si>
    <t>2000х17.5х12.2</t>
  </si>
  <si>
    <t>Встраиваемый алюминиевый профиль (с экраном) LS-СС-074, 2000х44х35 мм</t>
  </si>
  <si>
    <t>2000х44х35</t>
  </si>
  <si>
    <t>Накладные</t>
  </si>
  <si>
    <t>Накладной алюминиевый профиль (без экрана) LS-СС-017D, 2000х14.5х5мм</t>
  </si>
  <si>
    <t>2000х14.5х5</t>
  </si>
  <si>
    <t>Накладной алюминиевый профиль (с экраном) CC-077, для пола, для ленты шир. до 10мм (2000х52x8.2мм)</t>
  </si>
  <si>
    <t>2000х52x8.2</t>
  </si>
  <si>
    <t>Накладной алюминиевый профиль (с экраном) LS-СС-032, 2000х17.5х7мм</t>
  </si>
  <si>
    <t>Накладной алюминиевый профиль (с экраном) LS-СС-033, 2000х28.5х18.8мм</t>
  </si>
  <si>
    <t>2000х17.5х7</t>
  </si>
  <si>
    <t>Накладной алюминиевый профиль (с экраном) LS-СС-038, 2000х13.4х9.7мм</t>
  </si>
  <si>
    <t>Накладной алюминиевый профиль (с экраном) LS-СС-075, 2000х35х35мм</t>
  </si>
  <si>
    <t>2000х28.5х18.8</t>
  </si>
  <si>
    <t>2000х13.4х9.7</t>
  </si>
  <si>
    <t>2000х35х35</t>
  </si>
  <si>
    <t>Угловые</t>
  </si>
  <si>
    <t>Угловой алюминиевый профиль (без экрана) LS-СС-040, 2000х18.6х23.6мм</t>
  </si>
  <si>
    <t>2000х18.6х23.6</t>
  </si>
  <si>
    <t>2000х19х19</t>
  </si>
  <si>
    <t>Угловые для линеек</t>
  </si>
  <si>
    <t>Угловой алюминиевый профиль (без экрана), исп. с LED линейками LS-СС-034, 2000х13.9х20.65мм</t>
  </si>
  <si>
    <t>8*16 мм (мини)</t>
  </si>
  <si>
    <t>1000x8x16</t>
  </si>
  <si>
    <t>14*26 мм, 14*24 мм (универсальный)</t>
  </si>
  <si>
    <t>1000х15х20</t>
  </si>
  <si>
    <t>Заглушка для встраиваемого алюминиевого профиля LS-CC-074</t>
  </si>
  <si>
    <t>Крепление для встраиваемого алюминиевого профиля LS-CC-042</t>
  </si>
  <si>
    <t>20 x 8 x 9</t>
  </si>
  <si>
    <t>19 x 8 x 9</t>
  </si>
  <si>
    <t>37 x 13 x 20</t>
  </si>
  <si>
    <t>11 x 7 x 6</t>
  </si>
  <si>
    <t>19 x 16 x 7</t>
  </si>
  <si>
    <t>15 x 13 x 15</t>
  </si>
  <si>
    <t>35 x 35 x 9</t>
  </si>
  <si>
    <t>Алюминий,с отверстием</t>
  </si>
  <si>
    <t>200*100*50</t>
  </si>
  <si>
    <t>215*115*60</t>
  </si>
  <si>
    <t>20,8A</t>
  </si>
  <si>
    <t>200*110*50</t>
  </si>
  <si>
    <t>8,33A</t>
  </si>
  <si>
    <t>115*78*37</t>
  </si>
  <si>
    <t>216*61*31</t>
  </si>
  <si>
    <t>16,7A</t>
  </si>
  <si>
    <t>197*95*42</t>
  </si>
  <si>
    <t>227*115*50</t>
  </si>
  <si>
    <t>214*115*50</t>
  </si>
  <si>
    <t>215*60*42</t>
  </si>
  <si>
    <t xml:space="preserve">40A       </t>
  </si>
  <si>
    <t>240*73*45</t>
  </si>
  <si>
    <t>Mean Well</t>
  </si>
  <si>
    <t>162*42*32</t>
  </si>
  <si>
    <t xml:space="preserve">    5A     </t>
  </si>
  <si>
    <t>УТ000005535</t>
  </si>
  <si>
    <t>УТ000005536</t>
  </si>
  <si>
    <t>190*52*37</t>
  </si>
  <si>
    <t xml:space="preserve">   8,5A     </t>
  </si>
  <si>
    <t>УТ000005537</t>
  </si>
  <si>
    <t>191*63*37</t>
  </si>
  <si>
    <t xml:space="preserve">   10A     </t>
  </si>
  <si>
    <t xml:space="preserve">5A       </t>
  </si>
  <si>
    <t xml:space="preserve">16.7A       </t>
  </si>
  <si>
    <t xml:space="preserve">29.2A       </t>
  </si>
  <si>
    <t>12V (1 год гарантии)</t>
  </si>
  <si>
    <t>117*34*25</t>
  </si>
  <si>
    <t>133*44*22</t>
  </si>
  <si>
    <t>193*64*30</t>
  </si>
  <si>
    <t>223*75*39</t>
  </si>
  <si>
    <t>221*74*37</t>
  </si>
  <si>
    <t>270*74*38</t>
  </si>
  <si>
    <t xml:space="preserve">12.5A       </t>
  </si>
  <si>
    <t>Блок питания влагозащищенный Ultra slim DC12V 100W AC170-250V 8.3A IP67</t>
  </si>
  <si>
    <t>УТ000005717</t>
  </si>
  <si>
    <t>8.3A</t>
  </si>
  <si>
    <t>Блок питания влагозащищенный Ultra slim DC12V 150W AC170-250V 12.5A IP67</t>
  </si>
  <si>
    <t>12.5A</t>
  </si>
  <si>
    <t>УТ000005718</t>
  </si>
  <si>
    <t>УТ000005497</t>
  </si>
  <si>
    <t>Блок питания компактный влагозащищенный  75W 12V 6.25A IP67 220х53х18мм (алюминий)</t>
  </si>
  <si>
    <t>6.25A</t>
  </si>
  <si>
    <t>220*53*18</t>
  </si>
  <si>
    <t>0.28А</t>
  </si>
  <si>
    <t>0.6А</t>
  </si>
  <si>
    <t>0.9А</t>
  </si>
  <si>
    <t>1.5А</t>
  </si>
  <si>
    <t>1А</t>
  </si>
  <si>
    <t>RGB контроллер для сд деревьев 1000LED</t>
  </si>
  <si>
    <t>95*69*39</t>
  </si>
  <si>
    <t>1000LED</t>
  </si>
  <si>
    <t>УТ000006526</t>
  </si>
  <si>
    <t>RGB контроллер для сд деревьев 1872LED</t>
  </si>
  <si>
    <t>УТ000006527</t>
  </si>
  <si>
    <t>УТ000006528</t>
  </si>
  <si>
    <t>1872LED</t>
  </si>
  <si>
    <t>140*82*40</t>
  </si>
  <si>
    <t>RGB контроллер для сд деревьев 900LED</t>
  </si>
  <si>
    <t>93*68*39</t>
  </si>
  <si>
    <t>900LED</t>
  </si>
  <si>
    <t>Драйвер для сд деревьев 15А</t>
  </si>
  <si>
    <t>УТ000006529</t>
  </si>
  <si>
    <t>24-240V</t>
  </si>
  <si>
    <t>50*28*18</t>
  </si>
  <si>
    <t>15А</t>
  </si>
  <si>
    <t>Драйвер для сд деревьев 25А</t>
  </si>
  <si>
    <t>УТ000006530</t>
  </si>
  <si>
    <t>УТ000006531</t>
  </si>
  <si>
    <t>52*35*26</t>
  </si>
  <si>
    <t>Драйвер для сд деревьев 6А</t>
  </si>
  <si>
    <t>42*28*18</t>
  </si>
  <si>
    <t>Трансформатор для комплекта на деревья и гирлянды 24V 50W IP 65, шт.</t>
  </si>
  <si>
    <t>УТ000006585</t>
  </si>
  <si>
    <t>90*58*66</t>
  </si>
  <si>
    <t>Трансформатор для комплекта на деревья, гирлянды, клип лайт 12V 160W IP 44, коннектор на 4 выхода</t>
  </si>
  <si>
    <t>160W</t>
  </si>
  <si>
    <t>193*125*63</t>
  </si>
  <si>
    <t>Фиолетовый</t>
  </si>
  <si>
    <t>Датчик движения ДД-009 1200W 160гр.12м IP44</t>
  </si>
  <si>
    <t>Датчик движения ДД-018 1200W 220гр. 12м IP44</t>
  </si>
  <si>
    <t>Датчик движения ДД-020 800W 187гр. 6м IP33</t>
  </si>
  <si>
    <t>Датчик движения ДД-024 1200W 180-360гр. 12м IP33</t>
  </si>
  <si>
    <t>Датчик движения ДД-035 500W 127гр.12м IP20</t>
  </si>
  <si>
    <t>Фотореле ФР-601 10А 220V</t>
  </si>
  <si>
    <t>Фотореле ФР-606 6А 220V</t>
  </si>
  <si>
    <t>Белый холодный</t>
  </si>
  <si>
    <t>Оранжевый</t>
  </si>
  <si>
    <t>Белый теплый</t>
  </si>
  <si>
    <t xml:space="preserve"> ПРОФЕССИОНАЛЬНЫЙ SMD 2835, 5050</t>
  </si>
  <si>
    <t>Контроллеры RGB</t>
  </si>
  <si>
    <t>Заглушки/Иглы/Сетевой шнур</t>
  </si>
  <si>
    <t>29 x 22 x 16 мм</t>
  </si>
  <si>
    <t>29 x 8 x 16 мм</t>
  </si>
  <si>
    <t>длина коннектора 200мм</t>
  </si>
  <si>
    <t>Профили</t>
  </si>
  <si>
    <t>3-х жильный</t>
  </si>
  <si>
    <t>2-х жильный</t>
  </si>
  <si>
    <t>Коннектор</t>
  </si>
  <si>
    <t>пластик</t>
  </si>
  <si>
    <t>Заглушки</t>
  </si>
  <si>
    <t>пластик, металл</t>
  </si>
  <si>
    <t>Иглы соединительные/Крепеж</t>
  </si>
  <si>
    <t>Сетевой шнур</t>
  </si>
  <si>
    <t>AC 110-220 V, Управляет 100 м</t>
  </si>
  <si>
    <t>AC 110-220 V, Управляет 50 м</t>
  </si>
  <si>
    <t>AC 110-220 V, Управляет 200 м</t>
  </si>
  <si>
    <t>алюминий</t>
  </si>
  <si>
    <t xml:space="preserve">Панель светодиодная квадратная SLP-eco  3W 230V 210Lm 86х86х23мм белая </t>
  </si>
  <si>
    <t>86х86х23</t>
  </si>
  <si>
    <t>3W</t>
  </si>
  <si>
    <t xml:space="preserve">Панель светодиодная квадратная SLP-eco  6W 230V 420Lm 108х108х23мм белая </t>
  </si>
  <si>
    <t>108х108х23</t>
  </si>
  <si>
    <t xml:space="preserve">Панель светодиодная квадратная SLP-eco  8W 230V 560Lm 108х108х23мм белая </t>
  </si>
  <si>
    <t>6W</t>
  </si>
  <si>
    <t>8W</t>
  </si>
  <si>
    <t xml:space="preserve">Панель светодиодная квадратная SLP-eco 12W 230V 840Lm 171х171х23мм белая </t>
  </si>
  <si>
    <t>171х171х23</t>
  </si>
  <si>
    <t xml:space="preserve">Панель светодиодная квадратная SLP-eco 14W 230V 980Lm 171х171х23мм белая </t>
  </si>
  <si>
    <t>14W</t>
  </si>
  <si>
    <t xml:space="preserve">Панель светодиодная квадратная SLP-eco 18W 230V 1260Lm 225х225х23мм белая </t>
  </si>
  <si>
    <t>225х225х23</t>
  </si>
  <si>
    <t>Панель сд круглая NRLP-eco  6W 4000К 160-260V 420Lm 120мм белая накладная IP40</t>
  </si>
  <si>
    <t>Панель сд круглая NRLP-eco 0845 8W 4000К 160-260V 640Lm 120мм белая накладная IP40</t>
  </si>
  <si>
    <t>120х32</t>
  </si>
  <si>
    <t>120х35</t>
  </si>
  <si>
    <t>Панель сд круглая NRLP-eco 12W 4000К 160-260V 840Lm 170мм белая накладная IP40</t>
  </si>
  <si>
    <t>170х32</t>
  </si>
  <si>
    <t>Панель сд круглая NRLP-eco 1445 14W 4000К 160-260V 1120Lm 170мм белая накладная IP40</t>
  </si>
  <si>
    <t>170х35</t>
  </si>
  <si>
    <t>Панель сд круглая NRLP-eco 1845 18W 4000К 160-260V 1440Lm 225мм белая накладная IP40</t>
  </si>
  <si>
    <t>225х13</t>
  </si>
  <si>
    <t>Панель сд круглая NRLP-eco 2445 24W 4000К 230V 1920Lm 300мм белая накладная IP40</t>
  </si>
  <si>
    <t>24W</t>
  </si>
  <si>
    <t>300х37</t>
  </si>
  <si>
    <t>Панель сд 170х12/12 W белый круг 880Lm</t>
  </si>
  <si>
    <t>170х12</t>
  </si>
  <si>
    <t>Панель сд 200х12/15 W белый круг 1200Lm</t>
  </si>
  <si>
    <t>200x12</t>
  </si>
  <si>
    <t>Панель сд RLP 8W 230V 640Lm 120/105мм</t>
  </si>
  <si>
    <t>Алюминий</t>
  </si>
  <si>
    <t xml:space="preserve">Панель сд RLP-0341 3W 230V 240Lm 90/75мм </t>
  </si>
  <si>
    <t>Панель сд RLP-1841 18W 230V 1440Lm 225/205мм</t>
  </si>
  <si>
    <t>Панель сд RLP-2441 24W 230V 1920Lm 300/285мм</t>
  </si>
  <si>
    <t xml:space="preserve">Панель сд круглая RLP-eco  3W 230V 210Lm 90/65мм 4000К IP40 </t>
  </si>
  <si>
    <t xml:space="preserve">Панель сд круглая RLP-eco  3W 230V 240Lm 90/80мм 4000К IP40 </t>
  </si>
  <si>
    <t xml:space="preserve">Панель сд круглая RLP-eco  6W 230V 420Lm 120/100мм 4000К IP40 </t>
  </si>
  <si>
    <t xml:space="preserve">Панель сд круглая RLP-eco  8W 230V 640Lm 120/105мм 4000К IP40 </t>
  </si>
  <si>
    <t xml:space="preserve">Панель сд круглая RLP-eco 12W 230V 840Lm 170/150мм 4000К IP40 </t>
  </si>
  <si>
    <t xml:space="preserve">Панель сд круглая RLP-eco 18W 230V 1080Lm 225/195мм 4000К IP40 </t>
  </si>
  <si>
    <t xml:space="preserve">Панель сд круглая RLP-eco 18W 230V 1440Lm 225/205мм 4000К IP40 </t>
  </si>
  <si>
    <t xml:space="preserve">Панель сд круглая RLP-eco 24W 230V 1440Lm 300/270мм 4000К IP40 </t>
  </si>
  <si>
    <t>150х75</t>
  </si>
  <si>
    <t>120х65</t>
  </si>
  <si>
    <t>210х70</t>
  </si>
  <si>
    <t>5W</t>
  </si>
  <si>
    <t>9W</t>
  </si>
  <si>
    <t>115x65</t>
  </si>
  <si>
    <t>150x75</t>
  </si>
  <si>
    <t>СПБ-2/СПБ-2Д-КРУГ</t>
  </si>
  <si>
    <t>155x35</t>
  </si>
  <si>
    <t>210x35</t>
  </si>
  <si>
    <t>250x35</t>
  </si>
  <si>
    <t>310x48</t>
  </si>
  <si>
    <t>155x33</t>
  </si>
  <si>
    <t>210x46</t>
  </si>
  <si>
    <t>250x51</t>
  </si>
  <si>
    <t>300x56</t>
  </si>
  <si>
    <t>СПБ-2/СПБ-2Д-КВАДРАТ</t>
  </si>
  <si>
    <t>140x140x30</t>
  </si>
  <si>
    <t>170x170x9.4</t>
  </si>
  <si>
    <t>190x190x35</t>
  </si>
  <si>
    <t xml:space="preserve">Светильник сд СПБ-3 24W 230V 4000K 1650Lm 330мм белый </t>
  </si>
  <si>
    <t>330x60</t>
  </si>
  <si>
    <t>Светильник сд СПБ-3 26W 230V 4000K 1750Lm 340мм белый LLT</t>
  </si>
  <si>
    <t>26W</t>
  </si>
  <si>
    <t>340x65</t>
  </si>
  <si>
    <t>СПБ-3</t>
  </si>
  <si>
    <t>Светильник сд СПБ-T5  5W 230V  450Lm 300мм IN HOME</t>
  </si>
  <si>
    <t>300x23x32</t>
  </si>
  <si>
    <t>Светильник сд СПБ-T5  7W 230V  630Lm 600мм IN HOME</t>
  </si>
  <si>
    <t>7W</t>
  </si>
  <si>
    <t>570x23x32</t>
  </si>
  <si>
    <t>Светильник сд СПБ-T5 10W 230V 6500K 900Lm 900мм IN HOME</t>
  </si>
  <si>
    <t>870x23x32</t>
  </si>
  <si>
    <t>СПБ-T5/СПБ-T5Д Китай</t>
  </si>
  <si>
    <t>Светильник сд СПБ-Т5Д 15W 230V 4000K 1200Lm IP40 1200мм с датчиком</t>
  </si>
  <si>
    <t>1172х22х42</t>
  </si>
  <si>
    <t>СПБ-T5/СПБ-T5Д/СПБ-Т5-eco IN HOME</t>
  </si>
  <si>
    <t xml:space="preserve">Светильник сд СПБ-T5-eco 10W 230V 6500K 800Lm IP40 900мм </t>
  </si>
  <si>
    <t>872х22х36</t>
  </si>
  <si>
    <t xml:space="preserve">Светильник сд СПБ-T5-eco 15W 230V 6500K 1200Lm IP40 1200мм  </t>
  </si>
  <si>
    <t>1172х22х36</t>
  </si>
  <si>
    <t xml:space="preserve">Светильник сд СПБ-T5-eco 5W 230V 6500K 400Lm IP40 300мм </t>
  </si>
  <si>
    <t>311x22x36</t>
  </si>
  <si>
    <t>Светильник сд СПБ-T5  5W 230V 4000K 450Lm 300мм</t>
  </si>
  <si>
    <t>300х 24х34</t>
  </si>
  <si>
    <t xml:space="preserve">Светильник сд СПБ-T5  7W 230V 4000K 630Lm 600мм </t>
  </si>
  <si>
    <t>600x24x34</t>
  </si>
  <si>
    <t xml:space="preserve">Светильник сд СПБ-T5 10W 900Lm IP20 900мм </t>
  </si>
  <si>
    <t>900х24х34</t>
  </si>
  <si>
    <t>1167x23x32</t>
  </si>
  <si>
    <t>СПБ-Т8-ФИТО IN HOME</t>
  </si>
  <si>
    <t>595x25х35</t>
  </si>
  <si>
    <t>893х25х35</t>
  </si>
  <si>
    <t>1193x25x35</t>
  </si>
  <si>
    <t>Панель сд LP-02-PRO 36W 230V 2700Lm  595х595х8мм без ЭПРА БЕЛАЯ IP40</t>
  </si>
  <si>
    <t>36W</t>
  </si>
  <si>
    <t>595х595х8</t>
  </si>
  <si>
    <t>Панель сд LP-02-standard 36W 3000Lm 595х595х11мм без ЭПРА БЕЛАЯ IP40</t>
  </si>
  <si>
    <t>595х595х11</t>
  </si>
  <si>
    <t>Панель сд LP-eco ПРИЗМА 36W 230V 3000Lm 595х595х25мм без ЭПРА БЕЛАЯ IP40</t>
  </si>
  <si>
    <t>595х595х25</t>
  </si>
  <si>
    <t xml:space="preserve">Панель сд LP-01 40W 230V 3200Lm 1195х295мм </t>
  </si>
  <si>
    <t>1195х295х11</t>
  </si>
  <si>
    <t>Панель сд LP-02-PRO 50W 230V 6500К 5000Lm 595х595х8мм без ЭПРА БЕЛАЯ IP40 LLT</t>
  </si>
  <si>
    <t>Панель сд LPU-ПРИЗМА-PRO 25W 230V 2800Lm 595*595*19мм БЕЛАЯ IP40 LLT</t>
  </si>
  <si>
    <t>595x595x19</t>
  </si>
  <si>
    <t xml:space="preserve">Панель сд LPU-01-ПРИЗМА-PRO 36W 230V 2500Lm 180х1195х19 БЕЛАЯ IP40 </t>
  </si>
  <si>
    <t>180х1195х19</t>
  </si>
  <si>
    <t xml:space="preserve">Панель сд LPU-eco ПРИЗМА 36W 230V 3000Lm 595х595х25мм с ЭПРА БЕЛАЯ IP40 </t>
  </si>
  <si>
    <t>Панель сд LPU-ПРИЗМА-PRO 36W 230V 2800Lm 595х595х19 белая IP40 LLT</t>
  </si>
  <si>
    <t xml:space="preserve">595х595х19 </t>
  </si>
  <si>
    <t>Панель сд LPU-PRO-ПРИЗМА 45W 230V 5000Lm 595*595*19мм белая IP40</t>
  </si>
  <si>
    <t>45W</t>
  </si>
  <si>
    <t>Панель сд LPU-ПРИЗМА-PRO 72W 230V 5000Lm 595*595*19мм белая IP40</t>
  </si>
  <si>
    <t>72W</t>
  </si>
  <si>
    <t>ЭПРА-02-eco для панели сд LP-02-eco 36W (гарантия 2 года)</t>
  </si>
  <si>
    <t>147x43x33</t>
  </si>
  <si>
    <t>ЭПРА-36-eco для панели светодиодной LP-eco ПРИЗМА 36W</t>
  </si>
  <si>
    <t>ЭПРА-36-PRO 36W серии  EMC PRO</t>
  </si>
  <si>
    <t>100x40x23</t>
  </si>
  <si>
    <t>ЭПРА-36-standard для панели светодиодной 36W, гарантия 2 года</t>
  </si>
  <si>
    <t>ЭПРА-50-PRO 50Вт ЕМС серии PRO</t>
  </si>
  <si>
    <t>160x50x28</t>
  </si>
  <si>
    <t>Панель светодиодная 16W 220V 1400Lm 295х595мм</t>
  </si>
  <si>
    <t>16W</t>
  </si>
  <si>
    <t>295х595</t>
  </si>
  <si>
    <t>Панель светодиодная 18W 220V 1620Lm 295х595мм</t>
  </si>
  <si>
    <t>Комплект подвесов LP-КПП-Д потолочный  ДЛИННЫЙ для панели сд</t>
  </si>
  <si>
    <t>Комплект подвесов LP-КПП-К потолочный  КОРОТКИЙ для панели сд</t>
  </si>
  <si>
    <t>Комплект подвесов LP-КПТ на тросах для панели сд</t>
  </si>
  <si>
    <t>Светильники накладные</t>
  </si>
  <si>
    <t>114x100х100</t>
  </si>
  <si>
    <t>Светильник cд DECO 10W 4000К 650Lm 230мм  БАМБУК IN HOME</t>
  </si>
  <si>
    <t>230x90</t>
  </si>
  <si>
    <t>Светильник cд DECO 14W 4000К 910Lm 300мм  БАМБУК IN HOME</t>
  </si>
  <si>
    <t>300x110</t>
  </si>
  <si>
    <t>Светильник cд DECO 21W 4000К 1400Lm 350мм  БАМБУК IN HOME</t>
  </si>
  <si>
    <t>21W</t>
  </si>
  <si>
    <t>350x120</t>
  </si>
  <si>
    <t>Светильник cд DECO 10W 4000К 650Lm 230мм  ГЛОРИЯ IN HOME</t>
  </si>
  <si>
    <t>Светильник cд DECO 14W 4000К 910Lm 300мм  ГЛОРИЯ IN HOME</t>
  </si>
  <si>
    <t>Светильник cд DECO 21W 4000К 1400Lm 350мм  ГЛОРИЯ IN HOME</t>
  </si>
  <si>
    <t>Светильник cд DECO 10W 4000К 650Lm 230мм  КАРУСЕЛЬ IN HOME</t>
  </si>
  <si>
    <t>Светильник cд DECO 14W 4000К 910Lm 300мм  КАРУСЕЛЬ IN HOME</t>
  </si>
  <si>
    <t>Светильник cд DECO 21W 4000К 1400Lm 350мм  КАРУСЕЛЬ IN HOME</t>
  </si>
  <si>
    <t>Светильник cд DECO 10W 4000К 650Lm 230мм  РАКУШКА IN HOME</t>
  </si>
  <si>
    <t>Светильник cд DECO 14W 4000К 910Lm 300мм  РАКУШКА IN HOME</t>
  </si>
  <si>
    <t>Светильник cд DECO 21W 4000К 1400Lm 350мм  РАКУШКА IN HOME</t>
  </si>
  <si>
    <t>Светильник cд DECO 10W 4000К 650Lm 230мм  РОНДО IN HOME</t>
  </si>
  <si>
    <t>Светильник cд DECO 14W 4000К 910Lm 300мм  РОНДО IN HOME</t>
  </si>
  <si>
    <t>Светильник cд DECO 21W 4000К 1400Lm 350мм  РОНДО IN HOME</t>
  </si>
  <si>
    <t>Светильник cд DECO 10W 4000К 650Lm 230мм  СОЗВЕЗДИЕ IN HOME</t>
  </si>
  <si>
    <t>Светильник cд DECO 14W 4000К 910Lm 300мм  СОЗВЕЗДИЕ IN HOME</t>
  </si>
  <si>
    <t>Светильник cд DECO 21W 4000К 1400Lm 350мм  СОЗВЕЗДИЕ IN HOME</t>
  </si>
  <si>
    <t>Светильник cд DECO 14W 4000К 910Lm 300мм  ОРИОН IN HOME</t>
  </si>
  <si>
    <t>Светильник cд DECO 21W 4000К 1400Lm 350мм  ОРИОН IN HOME</t>
  </si>
  <si>
    <t>Светильник встраиваемый GX53R-R02L-crystal под лампу GX53 с подсветкой Тонированный/Хром IN HOME</t>
  </si>
  <si>
    <t>122x40</t>
  </si>
  <si>
    <t>Тонированный/Хром</t>
  </si>
  <si>
    <t>Голубой/Хром</t>
  </si>
  <si>
    <t>Светильник встраиваемый GX53R-R32L-crystal под лампу GX53 с подсветкой Светло-розовый/Хром IN HOME</t>
  </si>
  <si>
    <t>Светло-розовый/Хром</t>
  </si>
  <si>
    <t>Светильник встраиваемый GX53R-R43L-crystal под лампу GX53 с подсветкой Светло-золотистый/Золото</t>
  </si>
  <si>
    <t>Светильник встраиваемый GX53R-RGM-glass под лампу GX53 Круг/стекло Матовый IN HOME</t>
  </si>
  <si>
    <t>Светло-золотистый/Золото</t>
  </si>
  <si>
    <t>Круг/стекло Матовый</t>
  </si>
  <si>
    <t>123x38</t>
  </si>
  <si>
    <t>Светильник встраиваемый GX53R-SGM-glass под лампу GX53 Квадрат/стекло Матовый IN HOME</t>
  </si>
  <si>
    <t xml:space="preserve"> Квадрат/стекло Матовый</t>
  </si>
  <si>
    <t>Светильник встраиваемый GX53R-SMR-glass под лампу GX53 Квадрат/стекло Зеркальный IN HOME</t>
  </si>
  <si>
    <t>Квадрат/стекло Зеркальный</t>
  </si>
  <si>
    <t xml:space="preserve">Светильник встраиваемый GX53R-mini ультратонкий металл под лампу GX53 </t>
  </si>
  <si>
    <t>100x18</t>
  </si>
  <si>
    <t>Золото</t>
  </si>
  <si>
    <t>Хром</t>
  </si>
  <si>
    <t>Светильник встраиваемый GX53R-RC-eco пластик под лампу GX53 230V Хром IN HOME</t>
  </si>
  <si>
    <t xml:space="preserve">Светильник встраиваемый GX53R-standard металл под лампу GX53 </t>
  </si>
  <si>
    <t>Светильники встраиваемые под лампу GX-53</t>
  </si>
  <si>
    <t>Светильники накладные под лампу GX-53</t>
  </si>
  <si>
    <t>82x17</t>
  </si>
  <si>
    <t>82x25</t>
  </si>
  <si>
    <t>Светильники встраиваемые под лампу JCDR</t>
  </si>
  <si>
    <t>Светильник встраиваемый MR16R-G металл под лампу JCDR GU5.3 12/230 В IN HOME</t>
  </si>
  <si>
    <t>80x32</t>
  </si>
  <si>
    <t>Светильник встраиваемый MR16R-R12L-crystal под лампу JCDR GU5.3 с подсветкой Прозрачный/Хром IN HOME</t>
  </si>
  <si>
    <t>96/65x30</t>
  </si>
  <si>
    <t>Прозрачный/Хром</t>
  </si>
  <si>
    <t>Светильник встраиваемый MR16R-С металл под лампу JCDR GU5.3 12/230 В IN HOME</t>
  </si>
  <si>
    <t>Светильник сд складской LHB-UFO 100W 230V 7500Lm IP65</t>
  </si>
  <si>
    <t>Складские LHB-UFO</t>
  </si>
  <si>
    <t>280х130</t>
  </si>
  <si>
    <t>Светильник сд складской LHB-UFO 150W 230V 11000Lm IP65</t>
  </si>
  <si>
    <t>360х135</t>
  </si>
  <si>
    <t>Светильник сд складской LHB-UFO 200W 230V 16000Lm IP65</t>
  </si>
  <si>
    <t>Светильники серии ЛСП</t>
  </si>
  <si>
    <t>Светильник ЛСП-456 2х18W Т8/G13 IP65</t>
  </si>
  <si>
    <t>660х115х95</t>
  </si>
  <si>
    <t>Светильник светодиодный уличный СКУ-02  50W 230V 4500Lm IP65</t>
  </si>
  <si>
    <t>2x18W</t>
  </si>
  <si>
    <t>380x180x65</t>
  </si>
  <si>
    <t>Светильник светодиодный уличный СКУ-02 150W 230V 13000Lm IP65</t>
  </si>
  <si>
    <t>640x320x85</t>
  </si>
  <si>
    <t>Светильник светодиодный уличный СКУ-02 PRO 125W 230V IP65</t>
  </si>
  <si>
    <t>125W</t>
  </si>
  <si>
    <t>460x220x88</t>
  </si>
  <si>
    <t>СПБ-1</t>
  </si>
  <si>
    <t xml:space="preserve">Светильник сд СПБ-1 22-1200 22W 230V 120LED IP40 1200мм серый </t>
  </si>
  <si>
    <t>22W</t>
  </si>
  <si>
    <t>1200х66х34</t>
  </si>
  <si>
    <t>Светильники серии СПБ-4</t>
  </si>
  <si>
    <t>Светильник сд СПБ-4 22W 230V 4000K 1500Lm 280*280*65мм белый LLT</t>
  </si>
  <si>
    <t>280x280x65</t>
  </si>
  <si>
    <t>Светильник сд СПБ-4 26W 230V 4000K 1750Lm 330*330*65мм белый LLT</t>
  </si>
  <si>
    <t>330x330x65</t>
  </si>
  <si>
    <t>Светильники серии СПБ-РОНДО/КВАДРО</t>
  </si>
  <si>
    <t>Светильник сд СПБ-КВАДРО 22W 230V 4000K 325х325х80мм LLT</t>
  </si>
  <si>
    <t>325х325х80</t>
  </si>
  <si>
    <t>Светильник сд СПБ-КВАДРО 30W 230V 4000K 375х375х85мм LLT</t>
  </si>
  <si>
    <t>375х375х85</t>
  </si>
  <si>
    <t>Светильник сд СПБ-РОНДО 22W 230V 4000K 325х90мм LLT</t>
  </si>
  <si>
    <t>325х90</t>
  </si>
  <si>
    <t>Светильник сд СПБ-РОНДО 30W 230V 4000K 375х100мм LLT</t>
  </si>
  <si>
    <t>375х100</t>
  </si>
  <si>
    <t>Светильники серии СПО-102</t>
  </si>
  <si>
    <t>Светильник сд СПО-102 16W 230V 1200Lm 600мм IP40</t>
  </si>
  <si>
    <t>590x75x35</t>
  </si>
  <si>
    <t>Светильник сд СПО-102 32W 230V 2400Lm 1200мм IP40</t>
  </si>
  <si>
    <t>32W</t>
  </si>
  <si>
    <t>1190x75x35</t>
  </si>
  <si>
    <t>Светильник сд СПО-102 36W 230V 3600Lm 1200*75*50мм IP40 220V</t>
  </si>
  <si>
    <t>1200x75x50</t>
  </si>
  <si>
    <t>Светильники серии СПО-108</t>
  </si>
  <si>
    <t>Светильник сд СПО-108-PRO 40W 230V 2900Lm 1200мм IP40</t>
  </si>
  <si>
    <t>1190x75x26</t>
  </si>
  <si>
    <t>1492x75x26</t>
  </si>
  <si>
    <t>Светильники серии СПО-109</t>
  </si>
  <si>
    <t>Светильник сд СПО-109 32W 230V 2400Lm 1200мм IP40</t>
  </si>
  <si>
    <t>1192x60x23</t>
  </si>
  <si>
    <t>Светильник сд СПО-109-PRO 14W 230V 1050Lm 600мм IP40</t>
  </si>
  <si>
    <t>590x60x23</t>
  </si>
  <si>
    <t>Светильник сд СПО-109-PRO 24W 230V 1700Lm 1200мм IP40</t>
  </si>
  <si>
    <t>1190x60x23</t>
  </si>
  <si>
    <t>Светильники серии СПО-505</t>
  </si>
  <si>
    <t>Светильник сд СПО-505 36W 230V 3000Lm 1200мм IP40</t>
  </si>
  <si>
    <t>1200x70x32</t>
  </si>
  <si>
    <t>Светильники серии СПП</t>
  </si>
  <si>
    <t>Светильник сд герметичный  СПП 2301 12W 230V 960Lm IP65 КРУГ</t>
  </si>
  <si>
    <t>170x51</t>
  </si>
  <si>
    <t>Светильник сд герметичный  СПП 3301 12W 230V 960Lm 150мм IP65 КРУГ</t>
  </si>
  <si>
    <t>150x172x79</t>
  </si>
  <si>
    <t>Светильник сд герметичный СПП 3401 12W 230V 960 Lm 170x115мм овал IP 65</t>
  </si>
  <si>
    <t>170x116x74</t>
  </si>
  <si>
    <t xml:space="preserve">Светильник СПП-2401 12W 960lm IP65 ОВАЛ </t>
  </si>
  <si>
    <t>205х105х50</t>
  </si>
  <si>
    <t xml:space="preserve">Светильник СПП-3401 12W 960lm IP65 ОВАЛ </t>
  </si>
  <si>
    <t>1500x60x35</t>
  </si>
  <si>
    <t>Светильник сд герметичный ССП-155- PRO 50W 230V 4000 Lm IP65 1500мм</t>
  </si>
  <si>
    <t>Светильник герметичный ССП-157 32W 160-260V 2200 Lm IP65 1170мм</t>
  </si>
  <si>
    <t>1170x45x50</t>
  </si>
  <si>
    <t>Светильник герметичный ССП-158 32W 160-260V 2200 Lm IP65 1150мм</t>
  </si>
  <si>
    <t>1150x60x55</t>
  </si>
  <si>
    <t>Светильник влагозащищенный ССП-159 18W 230V IP65 640мм</t>
  </si>
  <si>
    <t>640x80x70</t>
  </si>
  <si>
    <t>Светильник влагозащищенный ССП-159 20W 230V IP65 640мм</t>
  </si>
  <si>
    <t xml:space="preserve">Светильник влагозащищенный ССП-159 36W 230V IP65 1240мм </t>
  </si>
  <si>
    <t>1240x80x70</t>
  </si>
  <si>
    <t xml:space="preserve">Светильник влагозащищенный ССП-159-PRO 18W 230V IP65 1350мм </t>
  </si>
  <si>
    <t xml:space="preserve">Светильник влагозащищенный ССП-159-PRO 36W 230V IP65 1240мм </t>
  </si>
  <si>
    <t>Пластина установочная ПУ-456-С для светильника ССП-456</t>
  </si>
  <si>
    <t>Светильники серии ССП-458</t>
  </si>
  <si>
    <t>Светильник герм. под сд лампу ССП-458 2х18W LED-Т8 G13 IP65 1200мм</t>
  </si>
  <si>
    <t>2х18W</t>
  </si>
  <si>
    <t>1276x96x58</t>
  </si>
  <si>
    <t>Светильник сд трековый TR-01 14W 230V 1260Lm 92х112х148мм белый IP40 LLT</t>
  </si>
  <si>
    <t>112х92х148</t>
  </si>
  <si>
    <t>Светильник сд трековый TR-01 24W 230V  2160Lm 92х112х148мм белый IP40 LLT</t>
  </si>
  <si>
    <t>Светильник сд трековый TR-01 7W 230V 630Lm 70х93х120мм белый IP40 LLT</t>
  </si>
  <si>
    <t>Светильник трековый сд TR-01 10W 230V 4000К 900Lm  70x93x120мм белый IP40 LLT</t>
  </si>
  <si>
    <t>Светильник сд трековый TR-02 10W 230V 900Lm 72х121х155мм белый IP40 LLT</t>
  </si>
  <si>
    <t>121х72х155</t>
  </si>
  <si>
    <t>Светильник сд трековый TR-02 14W 230V 1260Lm 100*177*200мм белый IP40 LLT</t>
  </si>
  <si>
    <t>Светильник сд трековый TR-02 24W 230V 2160Lm 100*177*200мм белый IP40 LLT</t>
  </si>
  <si>
    <t>Светильник сд трековый TR-02 7W 230V 630Lm 72*121*155мм белый IP40 LLT</t>
  </si>
  <si>
    <t>Светильник сд трековый TR-03 10W 230V 900Lm 95х76х145мм белый IP40 LLT</t>
  </si>
  <si>
    <t>76х95х145</t>
  </si>
  <si>
    <t>Светильник сд трековый TR-03 14W 230V 1260Lm 91х134х155мм белый IP40 LLT</t>
  </si>
  <si>
    <t>Светильник сд трековый TR-03 24W 230V 2160Lm 91х134х155мм белый IP40 LLT</t>
  </si>
  <si>
    <t>Светильник сд трековый TR-03 7W 230V 630Lm 76х95х145мм белый IP40 LLT</t>
  </si>
  <si>
    <t>Светильник сд трековый TR-04 10W 230V 900Lm 80х129х182мм белый IP40 LLT</t>
  </si>
  <si>
    <t>Светильник сд трековый TR-04 14W 230V 1260Lm 89х139х180мм белый IP40 LLT</t>
  </si>
  <si>
    <t>Светильник сд трековый TR-04 24W 230V 2160Lm 104х148х206мм белый IP40 LLT</t>
  </si>
  <si>
    <t>Светильник сд трековый TR-04 7W 230V 630Lm 80х129х182мм белый IP40 LLT</t>
  </si>
  <si>
    <t>104х148х206</t>
  </si>
  <si>
    <t>80х129х182</t>
  </si>
  <si>
    <t>89х139х180</t>
  </si>
  <si>
    <t>91х134х155</t>
  </si>
  <si>
    <t>95х76х145</t>
  </si>
  <si>
    <t>72x121x155</t>
  </si>
  <si>
    <t>100x177x200</t>
  </si>
  <si>
    <t>70x93x120</t>
  </si>
  <si>
    <t xml:space="preserve">Шинопровод однофазный для трекового светильника R-1 белый 1м </t>
  </si>
  <si>
    <t xml:space="preserve">1000х19х9.5 </t>
  </si>
  <si>
    <t xml:space="preserve">Шинопровод однофазный для трекового светильника R-2 белый 2м </t>
  </si>
  <si>
    <t>2000x19x9.5</t>
  </si>
  <si>
    <t>Коннектор для трекового светильника однофазный SC-1 прямой белый</t>
  </si>
  <si>
    <t>100x35x15</t>
  </si>
  <si>
    <t>Коннектор для трекового светильника прямой белый</t>
  </si>
  <si>
    <t xml:space="preserve">Соединитель для шинопровода однофазный прямой (черный) </t>
  </si>
  <si>
    <t>76x21x15</t>
  </si>
  <si>
    <t>Коннектор для трекового светильника однофазный TC-1 T-образный белый</t>
  </si>
  <si>
    <t>36x21x9</t>
  </si>
  <si>
    <t>Соединитель для шинопровода однофазный Т-образный (белый)</t>
  </si>
  <si>
    <t>104x62x18</t>
  </si>
  <si>
    <t xml:space="preserve">Соединитель для шинопровода однофазный Т-образный (черный) </t>
  </si>
  <si>
    <t>Коннектор для трекового светильника однофазный AC-1 угловой белый</t>
  </si>
  <si>
    <t>70x70x15</t>
  </si>
  <si>
    <t>Коннектор для трекового светильника угловой белый</t>
  </si>
  <si>
    <t xml:space="preserve">Соединитель для шинопровода однофазный угловой (белый) </t>
  </si>
  <si>
    <t>76x76x18</t>
  </si>
  <si>
    <t xml:space="preserve">Соединитель для шинопровода однофазный угловой (черный) </t>
  </si>
  <si>
    <t>Коннектор для трекового светильника однофазный XC-1 X-образный белый</t>
  </si>
  <si>
    <t>Светильник сд LS-SV-028 (корпус черный)</t>
  </si>
  <si>
    <t>Драйвер для LS-SV-028  36-72V, 12-20W</t>
  </si>
  <si>
    <t>Светильник люм ЛПО-101 1х18W IP20</t>
  </si>
  <si>
    <t>Светильник люм ЛПО-106 1х18W</t>
  </si>
  <si>
    <t>Светильник люм ЛПО-105 1х36W</t>
  </si>
  <si>
    <t>Светильник люм ЛПО-105 2х18W</t>
  </si>
  <si>
    <t>Светильник люм ЛПО-106 2х18W</t>
  </si>
  <si>
    <t>Светильник люм ЛПО-105 2х36W</t>
  </si>
  <si>
    <t>Светильник светодиодный аварийный СБА 1089С 40LED lead-fcid AC/DC</t>
  </si>
  <si>
    <t>Светильник светодиодный аварийный СДСО-089 "ВЫХОД" 1.5 часа NI-CD AC/DC</t>
  </si>
  <si>
    <t>под заказ</t>
  </si>
  <si>
    <t>Подвесной светильник бамбук+ канат E27*6 D800*H500</t>
  </si>
  <si>
    <t>Подвесной светильник канат E27*1 D25*H2500</t>
  </si>
  <si>
    <t>Светильник Lussole Loft 15 LSP-9606 (прозрачный корпус)</t>
  </si>
  <si>
    <t>Светильник Lussole Loft 15 LSP-9606 (темный корпус)</t>
  </si>
  <si>
    <t>Лампа сд LED-A60-deco 5W 230V Е27 450Lm прозрачная IN HOME</t>
  </si>
  <si>
    <t>Лампа сд LED-A60-deco 7W 230V Е27 630Lm прозрачная IN HOME</t>
  </si>
  <si>
    <t>Лампа сд LED-A60-deco 9W 230V Е27 810Lm прозрачная IN HOME</t>
  </si>
  <si>
    <t>Серия LED-A60-DECO</t>
  </si>
  <si>
    <t>Лампа сд LED-СВЕЧА-deco 5W 230V Е14 450Lm прозрачная IN HOME</t>
  </si>
  <si>
    <t>Серия LED-СВЕЧА-DECO прозрачная</t>
  </si>
  <si>
    <t>Лампа сд LED-СВЕЧА-deco 7W 230V Е14 630Lm прозрачная IN HOME</t>
  </si>
  <si>
    <t>Лампа сд LED-СВЕЧА-deco 5W 230V Е27 450Lm прозрачная</t>
  </si>
  <si>
    <t>Лампа сд LED-СВЕЧА-deco 7W 230V Е27 630Lm прозрачная IN HOME</t>
  </si>
  <si>
    <t>Лампа сд LED-СВЕЧА-deco 5W 230V Е14 450Lm матовая IN HOME</t>
  </si>
  <si>
    <t>Лампа сд LED-СВЕЧА-deco 7W 230V Е14 630Lm матовая IN HOME</t>
  </si>
  <si>
    <t>Лампа сд LED-СВЕЧА ВИТАЯ-deco 5W 230V Е14 3000K 450Lm золотистая IN HOME</t>
  </si>
  <si>
    <t>Лампа сд LED-СВЕЧА-deco 5W 230V Е14 450Lm золотистая IN HOME</t>
  </si>
  <si>
    <t>Лампа сд LED-СВЕЧА-deco 7W 230V Е14 630Lm золотистая IN HOME</t>
  </si>
  <si>
    <t>Лампа сд LED-СВЕЧА ВИТАЯ-deco 7W 230V Е14 630Lm 3000K золотистая IN HOME</t>
  </si>
  <si>
    <t>Лампа светодиодная LED-СВЕЧА НА ВЕТРУ-deco 5W 230V E14 450Lm прозрачная IN HOME</t>
  </si>
  <si>
    <t>Лампа светодиодная LED-СВЕЧА НА ВЕТРУ-deco 7W 230V E14 630Lm прозрачная IN HOME</t>
  </si>
  <si>
    <t>Лампа сд LED-СВЕЧА НА ВЕТРУ-deco 5W 230V Е27 450Lm прозрачная IN HOME</t>
  </si>
  <si>
    <t>Лампа светодиодная LED-СВЕЧА НА ВЕТРУ-deco 5W 230V E14 450Lm матовая IN HOME</t>
  </si>
  <si>
    <t>Лампа сд LED-ШАР-deco 5W 230V E14 450Lm прозрачная IN HOME</t>
  </si>
  <si>
    <t>Лампа светодиодная LED-ШАР-deco 5W 230V E27 450Lm прозрачная IN HOME</t>
  </si>
  <si>
    <t>Лампа сд LED-ST64-deco 5W 230V Е27 3000К 450Lm золотистая IN HOME</t>
  </si>
  <si>
    <t>Лампа сд LED-ST64-deco 7W 230V Е27 3000К 630Lm золотистая IN HOME</t>
  </si>
  <si>
    <t>Лампа сд LED-A60-standard 7.0W 230V Е27 630Lm</t>
  </si>
  <si>
    <t xml:space="preserve"> Лампа сд LED-A60-standard 5.0W 230V Е27 450Lm</t>
  </si>
  <si>
    <t>Лампа сд LED-A60-standard 11.0W 230V Е27 990Lm</t>
  </si>
  <si>
    <t>Лампа сд LED-A60-standard 15.0W 230V Е27 1350Lm</t>
  </si>
  <si>
    <t>Лампа сд LED-A60-standard 20.0W 230V Е27 1800Lm</t>
  </si>
  <si>
    <t>Лампа сд LED-A60-standard 24.0W 230V Е27 2160Lm</t>
  </si>
  <si>
    <t>Лампа сд LED-R50-standard 3.0W 230V Е14 270Lm</t>
  </si>
  <si>
    <t>Лампа сд LED-R50-standard 5.0W 230V Е14 450Lm</t>
  </si>
  <si>
    <t>Лампа сд LED-R63-standard 5.0W 230V Е27 450Lm</t>
  </si>
  <si>
    <t>Лампа сд LED-R63-standard 8.0W 220V Е27 720Lm</t>
  </si>
  <si>
    <t>Лампа сд LED-ШАР-standard 3.5W 230V Е14 320Lm</t>
  </si>
  <si>
    <t>Лампа сд LED-ШАР-standard 5.0W 230V Е14 450Lm</t>
  </si>
  <si>
    <t>Лампа сд LED-ШАР-standard 7.5W 230V Е14 675Lm</t>
  </si>
  <si>
    <t>Лампа сд LED-ШАР-standard 10W 230V Е14 900Lm</t>
  </si>
  <si>
    <t>Лампа сд LED-ШАР-standard 3.5W 230V Е27 320Lm</t>
  </si>
  <si>
    <t>Лампа сд LED-ШАР-standard 5.0W 230V Е27 400Lm</t>
  </si>
  <si>
    <t>Лампа сд LED-ШАР-standard 7.5W 230V Е27 675Lm</t>
  </si>
  <si>
    <t>Лампа сд LED-СВЕЧА-standard 3.5W 230V Е14 320Lm</t>
  </si>
  <si>
    <t>Лампа сд LED-СВЕЧА-standard 5.0W 230V Е14 450Lm</t>
  </si>
  <si>
    <t>Лампа сд LED-СВЕЧА-standard 10W 230V Е14 900Lm</t>
  </si>
  <si>
    <t>Лампа сд LED-СВЕЧА-standard 3.5W 230V Е27 320Lm</t>
  </si>
  <si>
    <t>Лампа сд LED-СВЕЧА-standard 5.0W 230V Е27 450Lm</t>
  </si>
  <si>
    <t>Лампа сд LED-СВЕЧА-standard 7.5W 230V Е27 675Lm</t>
  </si>
  <si>
    <t>Лампа сд LED-СВЕЧА-standard 10W 230V Е27 900Lm</t>
  </si>
  <si>
    <t>Лампа сд LED-СВЕЧА на ветру-standard 3.5W 230V Е27 300Lm</t>
  </si>
  <si>
    <t>Лампа сд LED-СВЕЧА на ветру-standard 5.0W 230V Е27 450Lm</t>
  </si>
  <si>
    <t>Лампа сд LED-СВЕЧА на ветру-standard 7.5W 230V Е27 675Lm</t>
  </si>
  <si>
    <t>Лампа сд LED-СВЕЧА на ветру-standard 3.5W 230V Е14 300Lm</t>
  </si>
  <si>
    <t>Лампа сд LED-СВЕЧА на ветру-standard 5.0W 230V Е14 400Lm</t>
  </si>
  <si>
    <t>Лампа сд LED-СВЕЧА на ветру-standard 7.5W 230V Е14 675Lm</t>
  </si>
  <si>
    <t>Лампа сд LED-JCDR 3.0W 220V GU5.3 270Lm</t>
  </si>
  <si>
    <t>Лампа сд LED-JCDR 5.5W 220V GU5.3 495Lm</t>
  </si>
  <si>
    <t>Лампа сд LED-JCDR 7.5W 220V GU5.3 675Lm</t>
  </si>
  <si>
    <t>Лампа сд LED-JCDRC 3.0W 230V GU10 270Lm</t>
  </si>
  <si>
    <t>Лампа сд LED-JCDRС 7.5W 230V GU10 675Lm</t>
  </si>
  <si>
    <t>Лампа сд LED-JC-standard 1.5W 12V G4 135Lm</t>
  </si>
  <si>
    <t>Лампа сд LED-JC-standard 3.0W 12V G4 270Lm</t>
  </si>
  <si>
    <t>Лампа сд LED-JC-standard 5.0W 12V G4 450Lm</t>
  </si>
  <si>
    <t>Лампа сд LED-JCD-standard 3.0W 230V G9 270Lm</t>
  </si>
  <si>
    <t>Лампа сд LED-JCD-standard 5.0W 230V G9 450Lm</t>
  </si>
  <si>
    <t>Лампа сд LED-GX53-standard 4.2W 230V 380Lm</t>
  </si>
  <si>
    <t>Лампа сд LED-GX53-standard 6.0W 230V 540Lm</t>
  </si>
  <si>
    <t>Лампа сд LED-GX53-standard 8.0W 230V 720Lm</t>
  </si>
  <si>
    <t>Лампа сд LED-GX53-standard 10.0W 230V 900Lm</t>
  </si>
  <si>
    <t>Лампа сд LED-GX53-standard 12.0W 230 1080Lm</t>
  </si>
  <si>
    <t>Лампа сд Geniled GX53 7.0W</t>
  </si>
  <si>
    <t>Лампа сд Geniled GX70 10.0W</t>
  </si>
  <si>
    <t xml:space="preserve"> Лампа сд LED-T8R-standard 10W 230V G13 800Lm 600мм (прозрачная)</t>
  </si>
  <si>
    <t>Лампа сд LED-T8-standard 18W 230V G13 1440Lm 1200мм (матовая)</t>
  </si>
  <si>
    <t>Лампа сд LED-T8-standard 18W 230V G13 1440Lm 1200мм (прозрачная)</t>
  </si>
  <si>
    <t>Лампа сд LED-T8-standard 24W 230V G13 1920Lm 1500мм (матовая)</t>
  </si>
  <si>
    <t>Лампа сд LED-T8R-eco 10W 230V G13 800Lm 600мм</t>
  </si>
  <si>
    <t>Лампа сд LED-T8-eco 18W 230V G13 1440Lm 1200мм</t>
  </si>
  <si>
    <t xml:space="preserve"> Лампа сд LED-T8-PREMIUM 18W 230V G13 2100Lm 1200мм</t>
  </si>
  <si>
    <t>Лампа светодиодная LED-HP-PRO E27 30W 230V 2700Lm</t>
  </si>
  <si>
    <t>Лампа светодиодная LED-HP-PRO E27 50W 230V 4500Lm</t>
  </si>
  <si>
    <t>Лампа светодиодная LED-HP-PRO E27 с адаптером Е40 50W 230V 4500Lm</t>
  </si>
  <si>
    <t>Лампа светодиодная LED-UFO E27 36W 230V 3240Lm с силиконовым патроном, со шнуром 1м белым</t>
  </si>
  <si>
    <t>Лампа сд низковольтная LED-MO-12/24V-PRO 7,5W 12-24V Е27 4000К 600Lm ASD</t>
  </si>
  <si>
    <t>Лампа сд низковольтная LED-MO-24/48V-PRO 7,5W 24-48V Е27 4000К 600Lm ASD</t>
  </si>
  <si>
    <t>Лампа сд низковольтная LED-MO-12/24V-PRO 10W 12-24V Е27 4000К 800Lm ASD</t>
  </si>
  <si>
    <t>Лампа сд низковольтная LED-MO-24/48V-PRO 10W 24-48V Е27 4000К 800Lm ASD</t>
  </si>
  <si>
    <t>Лампа сд LED-A65-standard 20W 230V Е27</t>
  </si>
  <si>
    <t>180x98x215мм</t>
  </si>
  <si>
    <t>177x115x231мм</t>
  </si>
  <si>
    <t>Светильники встраиваемые</t>
  </si>
  <si>
    <t>Светильник сд LS-SV-001</t>
  </si>
  <si>
    <t>1W</t>
  </si>
  <si>
    <t>Диаметр: 69мм, высота: 28 мм, диаметр монтажного отверстия 55 мм</t>
  </si>
  <si>
    <t>Светильник сд LS-SV-003</t>
  </si>
  <si>
    <t>Диаметр:110мм, высота: 49 мм, диаметр монтажного отверстия 95 мм</t>
  </si>
  <si>
    <t>Светильник сд LS-SV-005</t>
  </si>
  <si>
    <t>Диаметр:87мм, высота: 45 мм, диаметр монтажного отверстия 75 мм</t>
  </si>
  <si>
    <t>Светильник сд LS-SV-008</t>
  </si>
  <si>
    <t>Светильник сд LS-SV-010</t>
  </si>
  <si>
    <t>90x90х70 мм, диаметр монтажного отверстия 70 мм</t>
  </si>
  <si>
    <t>Светильник сд LS-SV-017</t>
  </si>
  <si>
    <t>Диаметр:144мм, высота: 76 мм, диаметр монтажного отверстия 130 мм</t>
  </si>
  <si>
    <t>Светильник сд LS-SV-019</t>
  </si>
  <si>
    <t>Диаметр:179мм, высота: 76 мм, диаметр монтажного отверстия 160 мм</t>
  </si>
  <si>
    <t>Светильник сд LS-SV-027</t>
  </si>
  <si>
    <t>Лампа сд LED-JCDRС 10W 230V GU10 900Lm</t>
  </si>
  <si>
    <t>Лампа сд LED-GX53-standard 16W 230V 1440Lm</t>
  </si>
  <si>
    <t>Лампа светодиодная LED-HP-PRO E27 с адаптером Е40 65W 230V 5850Lm</t>
  </si>
  <si>
    <t>Лампа сд LED-A65-standard 24W 230V Е27 2160Lm</t>
  </si>
  <si>
    <t xml:space="preserve">Лампа сд LED- E40 28W 220V 2380Lm (поворотный цоколь) </t>
  </si>
  <si>
    <t>Лампа сд LED-T8R-standard 10W 230V G13 800Lm 600мм (матовая)</t>
  </si>
  <si>
    <t>Светодиодная лампа Т8 G13 1200мм 21W 2150Lm, поворотный цоколь</t>
  </si>
  <si>
    <t>Светодиодная лампа G24d поворотный цоколь, 13W 1250Lm</t>
  </si>
  <si>
    <t>Светильник наст. п/лампу СНП-110 на прищепке 40W Е27 Оранжевый (коробка) IN HOME</t>
  </si>
  <si>
    <t>Светильник наст. п/лампу СНП-11Ч на прищепке 40W Е27 Черный (коробка) IN HOME</t>
  </si>
  <si>
    <t>Удлинители</t>
  </si>
  <si>
    <t>Двойники / тройники</t>
  </si>
  <si>
    <t>Консольный уличный сд светильник ZEUS ДКУ09-60-001 6000 Лм (серия 09)</t>
  </si>
  <si>
    <t>Консольный уличный сд светильник ДКУ19-45-001 4500 Лм (серия 19)</t>
  </si>
  <si>
    <t>Консольный уличный сд светильник ДКУ 29-40 CARBON 38Вт 240мм (серия 29)</t>
  </si>
  <si>
    <t>Консольный уличный сд светильник ДКУ 29-80 CARBON 76Вт 387мм (серия 29)</t>
  </si>
  <si>
    <t>Панель светодиодная ДВО-23-36-001 TRIPLEX 36Вт 595х595мм 3200Лм IP20 (эконом)</t>
  </si>
  <si>
    <t>Панель светодиодная ДВО-23-36-102 TRIPLEX 36Вт 595х595мм 3200Лм IP20 (премиум)</t>
  </si>
  <si>
    <t>чёрный корпус</t>
  </si>
  <si>
    <t>белый корпус</t>
  </si>
  <si>
    <t>фито</t>
  </si>
  <si>
    <t>DC 5/12/24 V</t>
  </si>
  <si>
    <t>5V:&lt;60W, 12V:&lt;144W, 24V:&lt;288W</t>
  </si>
  <si>
    <t>165 x 68 x 40</t>
  </si>
  <si>
    <t>6A на канал (общий 12A)</t>
  </si>
  <si>
    <t>общий 30A</t>
  </si>
  <si>
    <t>AC 12-24 V</t>
  </si>
  <si>
    <t xml:space="preserve">белый тёплый           2800~3200K </t>
  </si>
  <si>
    <t>белый холодный      6000~6500K</t>
  </si>
  <si>
    <t>Жёлтый</t>
  </si>
  <si>
    <t>Зелёный</t>
  </si>
  <si>
    <t>12 шт.</t>
  </si>
  <si>
    <t>130 - 150 mm</t>
  </si>
  <si>
    <t xml:space="preserve">белый тёплый           3200K </t>
  </si>
  <si>
    <t xml:space="preserve"> белый холодный      6500~6700K</t>
  </si>
  <si>
    <t>Светодиодный модуль LS с линзой PREMIUM SMD 2835/2LED 48х16х6мм 1W 100Lm IP65 160 ° (пласт.корпус)</t>
  </si>
  <si>
    <t>Светодиодный модуль LS с линзой PREMIUM SMD 2835/3LED 64х15х6.8мм 0.72W,66 Lm,IP65 160°(провод 15см)</t>
  </si>
  <si>
    <t>Светодиодный модуль LS с линзой PREMIUM SMD 2835/3LED 82*18*5мм 1,2W 135 Lm IP65 160°</t>
  </si>
  <si>
    <t>Светодиодный модуль LS с линзой PREMIUM SMD 2835/3LED 82*18*5мм 1,5W 150 Lm IP65 160°</t>
  </si>
  <si>
    <t>200 mm</t>
  </si>
  <si>
    <t>LED модуль LS с линзой PREMIUM 220V SMD2835/3LED 98х20х8(провод 23см) 1.8W, 200 Lm IP65 165° по 10шт</t>
  </si>
  <si>
    <t>Светодиодный модуль LS с линзой PREMIUM SMD 3030/3LED 75х20х11,3W, 330Lm,IP65, 15*45° (провод 10 см)</t>
  </si>
  <si>
    <t>85 mm</t>
  </si>
  <si>
    <t>Герметичный пиксельный модуль LS F5, диаметр модуля 9 мм, 0.2W, 12V, IP67 (спайка 50шт.)</t>
  </si>
  <si>
    <t>белый нейтральный      4000K</t>
  </si>
  <si>
    <t>белый холодный + белый тёплый</t>
  </si>
  <si>
    <t>Продажа</t>
  </si>
  <si>
    <t>Катушка 5м</t>
  </si>
  <si>
    <t>Катушка 10м</t>
  </si>
  <si>
    <t>Катушка 4м</t>
  </si>
  <si>
    <t>Метражом по 1м (катушка 5м)</t>
  </si>
  <si>
    <t>Отрезком по 960мм</t>
  </si>
  <si>
    <t>Катушка 50м</t>
  </si>
  <si>
    <t>Комплект: катушка 5 метров, контроллер и блок питания</t>
  </si>
  <si>
    <t>Поштучно</t>
  </si>
  <si>
    <t>12</t>
  </si>
  <si>
    <t>1000x4x1</t>
  </si>
  <si>
    <t>AC 12 V</t>
  </si>
  <si>
    <t>175</t>
  </si>
  <si>
    <t>950x18x1.2</t>
  </si>
  <si>
    <t>8,5A</t>
  </si>
  <si>
    <t>21А</t>
  </si>
  <si>
    <t>УТ000006820</t>
  </si>
  <si>
    <t>Блок питания LS IP68 влагозащищенный Slim  36W DC 12V AC 170-260V 2.5A (алюминий)</t>
  </si>
  <si>
    <t>Прожектор сд СДО-2-10 10W 230V 6500К 800Lm IP65</t>
  </si>
  <si>
    <t>Прожектор сд СДО-5-100 100W 230V 6500К 8000Lm IP65</t>
  </si>
  <si>
    <t>Прожектор сд СДО-5-30 30W 6500К 2400Lm IP65</t>
  </si>
  <si>
    <t>Прожектор сд СДО-07- 10 черный IP65 ASD</t>
  </si>
  <si>
    <t>Прожектор сд СДО-07- 20 черный IP65 ASD</t>
  </si>
  <si>
    <t>Прожектор сд СДО-07- 30 черный IP65 ASD</t>
  </si>
  <si>
    <t>Прожектор сд СДО-07- 100 черный IP65 ASD</t>
  </si>
  <si>
    <t>Прожектор сд СДО-07- 50 черный IP65 ASD</t>
  </si>
  <si>
    <t>Прожектор сд СДО-5-10 10W 6500К 750Lm IP65</t>
  </si>
  <si>
    <t xml:space="preserve">Прожектор сд СДО-5-150 150W 6500К 12000Lm IP65 </t>
  </si>
  <si>
    <t>Прожектор сд СДО-5-20 20W 6500К 1600Lm IP65</t>
  </si>
  <si>
    <t>Прожектор сд СДО-5-200 200W 230V 6500К 16000Lm IP65</t>
  </si>
  <si>
    <t>Прожектор сд СДО-5-50 50W 6500К 4000Lm IP65</t>
  </si>
  <si>
    <t>Прожектор сд СДО-5-70 70W 6500К 5600Lm IP65</t>
  </si>
  <si>
    <t>Прожектор сд СДО-5-eco  10W 230V 6500K 750Lm IP65</t>
  </si>
  <si>
    <t>Прожектор сд СДО-5-eco  20W 230V 6500K 1500Lm IP65</t>
  </si>
  <si>
    <t>Прожектор сд СДО-5-eco  30W 230V 6500K 2250Lm IP65</t>
  </si>
  <si>
    <t>Прожектор сд СДО-5-PRO  10W 230V 6500K 750Lm IP65</t>
  </si>
  <si>
    <t>Прожектор сд СДО-5-PRO  30W 230V 6500K 2250Lm IP65</t>
  </si>
  <si>
    <t>Прожектор сд СДО-5-PRO  50W 230V 6500K 3750Lm IP65</t>
  </si>
  <si>
    <t>Прожектор сд СДО-5-PRO 100W 230V 6500K 8000Lm IP65</t>
  </si>
  <si>
    <t>Прожектор сд СДО-5-PRO 200W 230V 6500K 16000Lm IP65</t>
  </si>
  <si>
    <t>Заглушка LS концевая круглая для дюралайта</t>
  </si>
  <si>
    <t>Крепеж LS для дюралайта круглого</t>
  </si>
  <si>
    <t>Контроллеры</t>
  </si>
  <si>
    <t>Контроллер LS для дюралайта (может управлять 100 м) круглый, железный корпус</t>
  </si>
  <si>
    <t>белый теплый 3200К</t>
  </si>
  <si>
    <t>белый нейтральный 4000К</t>
  </si>
  <si>
    <t>белый холодный 6500К</t>
  </si>
  <si>
    <t xml:space="preserve">Светильник сд СПБ-2 КВАДРАТ  5W 230V 4000K 400Lm 140мм белый </t>
  </si>
  <si>
    <t xml:space="preserve">Светильник сд СПБ-2 КВАДРАТ 10W 230V 4000K 800Lm 170мм белый </t>
  </si>
  <si>
    <t>Светильник сд СПБ-2 КВАДРАТ 14W 230V 4000К 1100лм 190мм белый</t>
  </si>
  <si>
    <t xml:space="preserve">Светильник СПБ-2  5W 230V 4000K 400Lm 155мм белый </t>
  </si>
  <si>
    <t xml:space="preserve">Светильник СПБ-2 10W 230V 4000K 800Lm 210мм белый </t>
  </si>
  <si>
    <t>Светильник СПБ-2 14W 230V 4000К 1100Lm 250мм белый</t>
  </si>
  <si>
    <t xml:space="preserve">Светильник СПБ-2 20W 230V 4000K 1600Lm 310мм белый </t>
  </si>
  <si>
    <t>Светильник СПБ-2Д  5W 230V 4000K 400Lm 155мм c датчиком белый</t>
  </si>
  <si>
    <t>Светильник СПБ-2Д 10W 230V 4000K 800Lm 210мм с датчиком белый</t>
  </si>
  <si>
    <t>Светильник СПБ-2Д 14W 230V 4000K 1200Lm 250мм с датчиком белый</t>
  </si>
  <si>
    <t xml:space="preserve">Светильник СПБ-2Д 20W 230V 4000K 1600Lm 310мм с датчиком белый </t>
  </si>
  <si>
    <t>Светильник сд СПБ-3 36W 230V 4000K 2450Lm 380мм белый IN HOME</t>
  </si>
  <si>
    <t>380x60</t>
  </si>
  <si>
    <t>Светильник сд СПБ-T5 14W 230V 1260Lm 1200мм IN HOME</t>
  </si>
  <si>
    <t>белый холодный 6000-6500К</t>
  </si>
  <si>
    <t>Характеристики</t>
  </si>
  <si>
    <t>Панель сд LP-02W-SLIM 36W 230V 3000Lm 595х595х8мм без ЭПРА БЕЛАЯ IP40</t>
  </si>
  <si>
    <t>Панель сд LP-02W-SLIM 50W 230V 6500К 5000Lm 595х595х8мм без ЭПРА БЕЛАЯ IP40 LLT</t>
  </si>
  <si>
    <t>Панель сд LPU-ПРИЗМА 36W 230V 2800Lm 595х595х19 белая IP40 LLT</t>
  </si>
  <si>
    <t>ЭПРА-36-SLIM 36W EMC серии SLIM LLT</t>
  </si>
  <si>
    <t>ЭПРА-50-SLIM 50Вт ЕМС серии SLIM</t>
  </si>
  <si>
    <t>белый теплый 3500К</t>
  </si>
  <si>
    <t xml:space="preserve">Панель сд круглая RLP-eco 24W 230V 1440Lm 300/285мм 4000К IP40 </t>
  </si>
  <si>
    <t>300/285x25</t>
  </si>
  <si>
    <t>300/270x18</t>
  </si>
  <si>
    <t>225/205x25</t>
  </si>
  <si>
    <t>225/195x18</t>
  </si>
  <si>
    <t>170/150x18</t>
  </si>
  <si>
    <t>120/105x25</t>
  </si>
  <si>
    <t>120/100x18</t>
  </si>
  <si>
    <t>90/80x25</t>
  </si>
  <si>
    <t>90/65х18</t>
  </si>
  <si>
    <t>300/285x13</t>
  </si>
  <si>
    <t>225/205x13</t>
  </si>
  <si>
    <t>90/75x13</t>
  </si>
  <si>
    <t>Кольцо пластиковое для светильника GX53R (10штук в упаковке)</t>
  </si>
  <si>
    <t>Светильники серии ЛПО</t>
  </si>
  <si>
    <t>1x18W</t>
  </si>
  <si>
    <t>685x40х40</t>
  </si>
  <si>
    <t>1x36W</t>
  </si>
  <si>
    <t>1240х93х35</t>
  </si>
  <si>
    <t>630х145х35</t>
  </si>
  <si>
    <t>1240х145х43</t>
  </si>
  <si>
    <t>2x36W</t>
  </si>
  <si>
    <t>630х100х40</t>
  </si>
  <si>
    <t>250x75x50</t>
  </si>
  <si>
    <t>1,8W</t>
  </si>
  <si>
    <t>4W</t>
  </si>
  <si>
    <t>398x85x100</t>
  </si>
  <si>
    <t>Светильник светодиодный аварийный СБА 8032С 24LED "ВЫХОД"  lead-fcid AC/DC</t>
  </si>
  <si>
    <t>320x80x50</t>
  </si>
  <si>
    <t>2,4W</t>
  </si>
  <si>
    <t>365x200x26</t>
  </si>
  <si>
    <t>2,8W</t>
  </si>
  <si>
    <t>Светильник сд СПО-108-PRO 36W 230V 2700Lm 1200мм IP40</t>
  </si>
  <si>
    <t>1195x75x23</t>
  </si>
  <si>
    <t xml:space="preserve">Светильник СПП-2101 8W 640Lm  IP65 КРУГ </t>
  </si>
  <si>
    <t>140x51</t>
  </si>
  <si>
    <t>Светильник герметичный ССП-159 PRO 18W 230V 1350 Lm IP65 640мм матовый</t>
  </si>
  <si>
    <t>Светильник герметичный ССП-159 PRO 36W 160-260V 2700 Lm IP65 1240мм матовый</t>
  </si>
  <si>
    <t>белый холодный 6000К</t>
  </si>
  <si>
    <t>белый тёплый 3000К</t>
  </si>
  <si>
    <t>белый теплый 2800К</t>
  </si>
  <si>
    <t>белый тёплый 2700К</t>
  </si>
  <si>
    <t>белый нейтральный 4200К</t>
  </si>
  <si>
    <t>белый тёплый 2750К</t>
  </si>
  <si>
    <t>белый тёплый 2800К</t>
  </si>
  <si>
    <t>Лампа сд LED-ШАР-standard 10W 230V Е27 900Lm</t>
  </si>
  <si>
    <t>Лампа сд LED-JCDR-eco 7W 230V GU5.3 525Lm</t>
  </si>
  <si>
    <t>Лампа сд LED-JCDR 5.5W 230V GU10 495Lm</t>
  </si>
  <si>
    <t>Лампа сд LED-JCDR 7.5W 230V GU10 675Lm</t>
  </si>
  <si>
    <t>Лампа сд LED-JCDRС  5.5W 230V GU10 495Lm</t>
  </si>
  <si>
    <t>Лампа сд LED-JCDRС-standard 10W 230V GU10 900Lm</t>
  </si>
  <si>
    <t>Лампа сд LED-JCD-standard 2.0W 230V GY6.35 180Lm</t>
  </si>
  <si>
    <t>Лампа сд LED-JCD-VC 5W 230V G9 450Lm</t>
  </si>
  <si>
    <t>Лампа сд LED-GX53-VC 15W 230V 1200Lm</t>
  </si>
  <si>
    <t>Вилки</t>
  </si>
  <si>
    <t>Вилка угловая с кольцом с з/к 16А черная 4220</t>
  </si>
  <si>
    <t>Лампа сд LED-СВЕЧА-standard  7.5W 230V Е14 675Lm</t>
  </si>
  <si>
    <t>Перейти в содержание</t>
  </si>
  <si>
    <t xml:space="preserve">Лампа светодиодная E40 60W 220V (кукуруза)  </t>
  </si>
  <si>
    <t>RGB программируемые</t>
  </si>
  <si>
    <t>СВЕТОДИОДНАЯ ЛЕНТА</t>
  </si>
  <si>
    <t>Управление освещением (контроллеры, диммеры, RGB-усилители)</t>
  </si>
  <si>
    <t>Контроллер (программируемый) LS серии Т-1000S</t>
  </si>
  <si>
    <t>УТ000004503</t>
  </si>
  <si>
    <t>Контроллер (программируемый) LS серии Т-4000</t>
  </si>
  <si>
    <t>УТ000004504</t>
  </si>
  <si>
    <t>Контроллер (программируемый) LS серии Т-4000s</t>
  </si>
  <si>
    <t>УТ000006640</t>
  </si>
  <si>
    <t xml:space="preserve">Контроллер программируемый LS DMX для прожектора RGB 150 W </t>
  </si>
  <si>
    <t>УТ000006624</t>
  </si>
  <si>
    <t>RGB-контроллер LS серии ZS-IR24-02 A/C (+WIFI)</t>
  </si>
  <si>
    <t>УТ000005736</t>
  </si>
  <si>
    <t>Контроллер LED LS RGB WIFI IOS Android DC12-24V 144-288W</t>
  </si>
  <si>
    <t>УТ000004482</t>
  </si>
  <si>
    <t>Контроллер LED LS WIFI сенсорный пульт DC 12-24V 144-288W Android 2.2 и система IOS 6.0</t>
  </si>
  <si>
    <t>УТ000004483</t>
  </si>
  <si>
    <t>Контроллер LS 2.4G RF LED (для ленты RGB+W) (4канала) 4*6 Ампер 12- 24V 288-576 W</t>
  </si>
  <si>
    <t>УТ000004484</t>
  </si>
  <si>
    <t>Контроллер LS для ленты RGB+W (4канала) 44 кнопки</t>
  </si>
  <si>
    <t>УТ000004475</t>
  </si>
  <si>
    <t>RGB музыкальный контроллер LS с IR ДУ на 24 кнопки 12-24 V 3*4 Ампера, общий 12 А</t>
  </si>
  <si>
    <t>УТ000005439</t>
  </si>
  <si>
    <t>RGB Led Touch контроллер LS с сенсорным пультом 12-24V 216-432W FC-T1H-QH0Q 18 А</t>
  </si>
  <si>
    <t>УТ000005438</t>
  </si>
  <si>
    <t>RGB Led Touch контроллер LS с сенсорным пультом 12-24V600-TOUCH 24А</t>
  </si>
  <si>
    <t>УТ000004479</t>
  </si>
  <si>
    <t>Сенсорная RGB встраиваемая панель LS 12-24V 144-288W 12 А</t>
  </si>
  <si>
    <t>УТ000004481</t>
  </si>
  <si>
    <t>Сенсорная встраиваемая панель LS серии TOUCH ZS-SWB-RGBW 12-24V288-576W 16 А</t>
  </si>
  <si>
    <t>УТ000004947</t>
  </si>
  <si>
    <t>RGB Контроллер LS серии FC-L3B-I24Q 1440-2880W 12-24V  260х180х50мм 3 канала по 40А (120А)</t>
  </si>
  <si>
    <t>УТ000004937</t>
  </si>
  <si>
    <t>RGB Контроллер LS серии RF ZS-RFL4 A/C по 4А на канал (12А)</t>
  </si>
  <si>
    <t>УТ000004493</t>
  </si>
  <si>
    <t>RGB Контроллер LS серии RF ZS-RFL4 A/C по 8А на канал (24А)</t>
  </si>
  <si>
    <t>УТ000004496</t>
  </si>
  <si>
    <t>RGB контроллер LS серии ZS-RF-12A 5V 3 канала по 8А (24А)</t>
  </si>
  <si>
    <t>УТ000004476</t>
  </si>
  <si>
    <t>RGB контроллер LS серии ZS-RF-18A 12V 3 канала (18 А)</t>
  </si>
  <si>
    <t>УТ000004939</t>
  </si>
  <si>
    <t>RGB-контроллер LS 12-24V IC Модель: TM1803, TM1804, TM1809, UCS1903, WS2811,WS 2801, LPD3803</t>
  </si>
  <si>
    <t>УТ000004498</t>
  </si>
  <si>
    <t>RGB-контроллер LS 12V управление модулей, ленты с IC чипом WS2811, 2801</t>
  </si>
  <si>
    <t>УТ000006540</t>
  </si>
  <si>
    <t>RGB-контроллер LS 5-24V Управление IC Модель: TM1803, TM1804, TM1809, UCS1903, WS2811 и т.д.</t>
  </si>
  <si>
    <t>УТ000004499</t>
  </si>
  <si>
    <t>RGB-контроллер LS IR 24key controller ZS-SZ600-IR24 18 А (по 6 А*3 канала)</t>
  </si>
  <si>
    <t>УТ000004474</t>
  </si>
  <si>
    <t>RGB-контроллер LS серии ZS-IR24-02 A/C по 2А на канал (6А)</t>
  </si>
  <si>
    <t>УТ000004472</t>
  </si>
  <si>
    <t>RGB-контроллер LS серии ZS-IR44-02 A/C по 2А на канал (6А)</t>
  </si>
  <si>
    <t>УТ000004473</t>
  </si>
  <si>
    <t>RGB-контроллер LS серии ZS-RF IC чип 2801, 2811 5-24V</t>
  </si>
  <si>
    <t>УТ000007008</t>
  </si>
  <si>
    <t>RGB-контроллер LS серии ZS-RF IC чип 6803, 5-12V</t>
  </si>
  <si>
    <t>УТ000004501</t>
  </si>
  <si>
    <t>УТ000004500</t>
  </si>
  <si>
    <t>RGB-контроллер LS серии ZS-T8 A/C по 10А на канал (30А)</t>
  </si>
  <si>
    <t>УТ000004497</t>
  </si>
  <si>
    <t>RGB-контроллер мини LS серии ZS-IR24-02 A/C с ИК пультом 24 кнопки  3 канала  по 2 А (6 А)</t>
  </si>
  <si>
    <t>УТ000005435</t>
  </si>
  <si>
    <t>Контроллер LS DMX 512 4канала, 12-24V по 4А на канал(16А)</t>
  </si>
  <si>
    <t>192/ 384</t>
  </si>
  <si>
    <t>170 х 43 х 22</t>
  </si>
  <si>
    <t>УТ000004506</t>
  </si>
  <si>
    <t>Контроллер LS DMX 512 Master 3 канала</t>
  </si>
  <si>
    <t>УТ000004502</t>
  </si>
  <si>
    <t>Контроллер LS DMX 512 Master 3 канала, по 4 на канал (12А)</t>
  </si>
  <si>
    <t>УТ000006794</t>
  </si>
  <si>
    <t>Контроллер LS Mini RGB LED 12-24V по 2А на канал (6А)</t>
  </si>
  <si>
    <t>УТ000004489</t>
  </si>
  <si>
    <t>Контроллер LS RF mini RGB LED Controlle (с пультом) по 2А на канал (6А)</t>
  </si>
  <si>
    <t>УТ000004487</t>
  </si>
  <si>
    <t>Контроллер LS RGB 12-24V 144-288W 12 ампер RF пульт 24 кнопки IP 65</t>
  </si>
  <si>
    <t>УТ000003762</t>
  </si>
  <si>
    <t>Контроллер LS RGB 12-24V 72-144W 6 ампер RF пульт 24 кнопки IP 65</t>
  </si>
  <si>
    <t>УТ000007265</t>
  </si>
  <si>
    <t>УТ000004675</t>
  </si>
  <si>
    <t>Контроллер LS для белт-лайта пятипроводной 4-канальный MAX  5000 W</t>
  </si>
  <si>
    <t>Контроллер LS серии iMLamp4D_AC_3500 (4кан, 3500Вт, для белтлайта, ДУ) IP54 уличный</t>
  </si>
  <si>
    <t>УТ000006579</t>
  </si>
  <si>
    <t>Контроллер LS серии iMLamp4D_AC_mini (4кан, 1400Вт, 20 прогр.,  для белтлайта, ДУ) IP54</t>
  </si>
  <si>
    <t>УТ000006586</t>
  </si>
  <si>
    <t>Контроллер LS серии КТРЛ-СН-ТD-220В-4К-1000Вт 4 канала, с управлением+аудио</t>
  </si>
  <si>
    <t>УТ000005682</t>
  </si>
  <si>
    <t>Контроллер LS для ленты RGB SMD 5050 (220V) TOUCH с сенсорным RF-пультом 5 кнопок, 1440 W (до 100 м)</t>
  </si>
  <si>
    <t>УТ000004943</t>
  </si>
  <si>
    <t>Контроллер LS для ленты RGB SMD 5050 (220V) TOUCH с сенсорным RF-пультом 6 кнопок, 1440 W (до 100 м)</t>
  </si>
  <si>
    <t>УТ000004944</t>
  </si>
  <si>
    <t>Контроллер LS RGB для сд ленты SMD 5050 220V (до 30 м)</t>
  </si>
  <si>
    <t>УТ000004515</t>
  </si>
  <si>
    <t>Контроллер LS для ленты RGB SMD 5050 (220V) с ИК-пультом 24 кнопки 700W (до 50 м)</t>
  </si>
  <si>
    <t>УТ000004509</t>
  </si>
  <si>
    <t>Контроллер LS для ленты RGB SMD 5050 (220V) с ИК-пультом 24 кнопки, 1440 W (до 100 м)</t>
  </si>
  <si>
    <t>УТ000004945</t>
  </si>
  <si>
    <t>Контроллер LS для ленты RGB SMD 5050 (220V) с ИК-пультом 720W (до 50 м)</t>
  </si>
  <si>
    <t>УТ000004510</t>
  </si>
  <si>
    <t>Контроллер LS для ленты RGB SMD 5050 (220V) с радио пультом 1440 W (до 100 м)</t>
  </si>
  <si>
    <t>УТ000004512</t>
  </si>
  <si>
    <t>Контроллер LS для одноцветной ленты 220V с RF пультом 3 кнопки, 1200W 6 Ампер (широкая иголка) 83м</t>
  </si>
  <si>
    <t>УТ000005442</t>
  </si>
  <si>
    <t>Контроллер LS для одноцветной ленты SMD 5050 (220V) с RF радио пультом 11 кнопок, 1200W (до 84 м)</t>
  </si>
  <si>
    <t>УТ000004946</t>
  </si>
  <si>
    <t>Контроллер LS для СД ленты SMD 5050 RGB 220V (до 50 м)</t>
  </si>
  <si>
    <t>УТ000004948</t>
  </si>
  <si>
    <t>УТ000004523</t>
  </si>
  <si>
    <t>Контроллер LS для дюралайта (может управлять до 300 м) круглый, железный корпус</t>
  </si>
  <si>
    <t>УТ000007241</t>
  </si>
  <si>
    <t>Управляет 300 м</t>
  </si>
  <si>
    <t>Контроллер LS для дюралайта 2х жильного (может управлять 50 м) круглый, 10мм диаметр</t>
  </si>
  <si>
    <t>УТ000006533</t>
  </si>
  <si>
    <t>Контроллер LS для дюралайта 3х жильного (может управлять 100 м) круглый, пластиковый корпус</t>
  </si>
  <si>
    <t>УТ000004521</t>
  </si>
  <si>
    <t>Контроллер LS для дюралайта 3х жильного (может управлять 50 м) круглый, пластиковый корпус</t>
  </si>
  <si>
    <t>УТ000004941</t>
  </si>
  <si>
    <t>Контроллер LS для дюралайта (может управлять 100 м) плоский, железный корпус</t>
  </si>
  <si>
    <t>УТ000005474</t>
  </si>
  <si>
    <t>Контроллер LS для дюралайта (может управлять 100 м) плоский, пластиковый корпус</t>
  </si>
  <si>
    <t>УТ000004522</t>
  </si>
  <si>
    <t>Контроллер LS для дюралайта (может управлять 50 м) плоский, пластиковый корпус</t>
  </si>
  <si>
    <t>УТ000004942</t>
  </si>
  <si>
    <t>Контроллер LS для дюралайта (может управлять 100 м) универсальный, железный корпус</t>
  </si>
  <si>
    <t>УТ000004524</t>
  </si>
  <si>
    <t>Контроллер LS для дюралайта (может управлять 200 м), железный корпус</t>
  </si>
  <si>
    <t>УТ000004525</t>
  </si>
  <si>
    <t>Контроллер LS Mini для одноцветной ленты</t>
  </si>
  <si>
    <t>УТ000004490</t>
  </si>
  <si>
    <t>Контроллер LS RF Remote Single Color LED Controller (с пультом) для одноцветной ленты</t>
  </si>
  <si>
    <t>УТ000004488</t>
  </si>
  <si>
    <t>Контроллер LS W+WW Led Touch с сенсорным пультом 2 канала*6А 12-24V 144-288 12 А</t>
  </si>
  <si>
    <t>УТ000007266</t>
  </si>
  <si>
    <t>Сенсорная панель LS W+WW FC-BHMT-CT 2*4 Ампера, общая 8 Ампер 12-24V 96-192W</t>
  </si>
  <si>
    <t>УТ000005440</t>
  </si>
  <si>
    <t>Для неона</t>
  </si>
  <si>
    <t>Контроллер LS для RGB LED неона (до 100 метров)</t>
  </si>
  <si>
    <t>общий 12A</t>
  </si>
  <si>
    <t>УТ000004832</t>
  </si>
  <si>
    <t>AC 220-240 V</t>
  </si>
  <si>
    <t>150 х 110 х 50</t>
  </si>
  <si>
    <t>Контроллер LS для RGB LED неона (до 50 метров)</t>
  </si>
  <si>
    <t>УТ000004012</t>
  </si>
  <si>
    <t>Контроллер LS для RGB LED неона 5000W 220V</t>
  </si>
  <si>
    <t>350 х 170 х 85</t>
  </si>
  <si>
    <t>8-25А</t>
  </si>
  <si>
    <t>УТ000004013</t>
  </si>
  <si>
    <t>Диммер LS Led Touch панель для ленты W+WW 12-24V 2*4А общий 8A 96-192W</t>
  </si>
  <si>
    <t>УТ000005436</t>
  </si>
  <si>
    <t>Диммер LS MIX 2.4G RF LED (для ленты W/WW)</t>
  </si>
  <si>
    <t>УТ000004000</t>
  </si>
  <si>
    <t>Диммер LS для одноцветной светодиодной ленты DC12-24V 30A 360-720W</t>
  </si>
  <si>
    <t>УТ000006738</t>
  </si>
  <si>
    <t>Диммер двухканальный LS Led Touch W+WW 2*6 Ампер  общий 12 Ампер 12-24 V 144-288 Ватт</t>
  </si>
  <si>
    <t>УТ000005437</t>
  </si>
  <si>
    <t>Диммер цвета LS с RF пультом 8А 12/24V  IP20 (-25-60C)</t>
  </si>
  <si>
    <t>УТ000004003</t>
  </si>
  <si>
    <t xml:space="preserve">Одноканальный диммер LS LN-X-1CH 8А 12/24V IP20 </t>
  </si>
  <si>
    <t>УТ000004002</t>
  </si>
  <si>
    <t>Диммер 600Вт CLASSICO белый 2111</t>
  </si>
  <si>
    <t>УТ000006458</t>
  </si>
  <si>
    <t>Диммер 600Вт VALENZO белый 6111</t>
  </si>
  <si>
    <t>УТ000006459</t>
  </si>
  <si>
    <t>Диммер для одноцветной ленты 220V с RF пультом 750W 3А пульт 3 кнопки (широкая иголка)</t>
  </si>
  <si>
    <t>УТ000005441</t>
  </si>
  <si>
    <t>RGB усилитель LS 12-24V  ZS-AMF-02 A/C, по 8А на канал (общ. 24А)</t>
  </si>
  <si>
    <t>УТ000003996</t>
  </si>
  <si>
    <t>RGB-усилитель LS 12-24V ZS-AMF-01 A/C, 144W, 4А на канал (общ.12А)</t>
  </si>
  <si>
    <t>УТ000003997</t>
  </si>
  <si>
    <t>RGB-усилитель LS 12V ZS4P-AMF-F, 144W, по 2А на канал (общ.6А)</t>
  </si>
  <si>
    <t>УТ000003999</t>
  </si>
  <si>
    <t>RGB-усилитель LS ZS-AMF-01 A/C</t>
  </si>
  <si>
    <t>УТ000000035</t>
  </si>
  <si>
    <t>Усилитель LS 12V ZS4P-AMF 144W 12 V, 3 А на канал (для RGB ленты) всего 6А</t>
  </si>
  <si>
    <t>УТ000003998</t>
  </si>
  <si>
    <t>Усилитель мини LS для одноцветной ленты ZS2P-AMF</t>
  </si>
  <si>
    <t>43 х 12 х 3</t>
  </si>
  <si>
    <t>УТ000000904</t>
  </si>
  <si>
    <t>Светодиодный модуль LS SMD 2835/2LED 26х7х4мм 0,24W IP65 22Lm 120°</t>
  </si>
  <si>
    <t>УТ000003891</t>
  </si>
  <si>
    <t>Светодиодный модуль LS SMD 2835/3LED 90х12х4.5мм IP65 33Lm 0.36W 120°</t>
  </si>
  <si>
    <t>УТ000003892</t>
  </si>
  <si>
    <t>Светодиодный модуль LS SMD 2835/4LED 35х35х5мм IP65 0.72W 120°</t>
  </si>
  <si>
    <t>УТ000003893</t>
  </si>
  <si>
    <t>Светодиодный модуль LS SMD 5050/3LED 90х12х4.5мм 0.72W IP65 120°</t>
  </si>
  <si>
    <t>УТ000003906</t>
  </si>
  <si>
    <t>Светодиодный модуль LS SMD 5050/4LED 35х35х5 мм 1W IP65 120°</t>
  </si>
  <si>
    <t>УТ000003908</t>
  </si>
  <si>
    <t>Светодиодный модуль LS SMD 5050/2LED 45х12х6мм 0.48W IP65 120°</t>
  </si>
  <si>
    <t>УТ000003895</t>
  </si>
  <si>
    <t>Светодиодный модуль LS SMD 5050/3LED 90х12х4.5мм IP65 120°</t>
  </si>
  <si>
    <t>УТ000003896</t>
  </si>
  <si>
    <t>Светодиодный модуль LS SMD 5050/4LED 35х35х5мм 0.96W 56LM IP65 (пласт. корпус) 120°</t>
  </si>
  <si>
    <t>УТ000003900</t>
  </si>
  <si>
    <t>Светодиодный модуль LS STANDART SMD 5050/4LED 35х35х5мм 1.2W 72Lm IP65 (пласт. корп), 12 шт. 120°</t>
  </si>
  <si>
    <t>УТ000004846</t>
  </si>
  <si>
    <t>Светодиодный модуль LS STANDART SMD 5050/4LED 35х35х5мм 1W 64Lm IP65 (пласт. корпус) 120°</t>
  </si>
  <si>
    <t>УТ000003901</t>
  </si>
  <si>
    <t>Светодиодный модуль LS STANDART SMD 5050/4LED 35х35х5мм 1W 72Lm IP65 (металл. корп) 120°</t>
  </si>
  <si>
    <t>УТ000003899</t>
  </si>
  <si>
    <t>Светодиодный модуль LS STANDART SMD 5050/4LED 35х35х5мм 1W 72Lm IP65 (пласт. корп), 20 шт.120°</t>
  </si>
  <si>
    <t>УТ000003898</t>
  </si>
  <si>
    <t>Светодиодный модуль LS SMD 5054/2LED 44Lm 45х12х6мм 0.48W IP65 120°</t>
  </si>
  <si>
    <t>УТ000003902</t>
  </si>
  <si>
    <t>Светодиодный модуль LS SMD 5054/3LED 66Lm 36х9х3,5мм IP65 0,72W 120° (мини)</t>
  </si>
  <si>
    <t>УТ000006593</t>
  </si>
  <si>
    <t xml:space="preserve"> белый 5500K</t>
  </si>
  <si>
    <t>Светодиодный модуль LS SMD 5054/3LED 66Lm 90х12х4.5мм IP65 0,72W 120°</t>
  </si>
  <si>
    <t>УТ000003903</t>
  </si>
  <si>
    <t>Светодиодный модуль LS SMD 5054/4LED 88Lm 35х35х5мм 1W 88Lm IP65 (пласт. корпус) 120°</t>
  </si>
  <si>
    <t>УТ000003904</t>
  </si>
  <si>
    <t>Светодиодный модуль LS SMD 5730/3LED 75Lm 90х12х4.5мм 0.96W IP65 120°</t>
  </si>
  <si>
    <t>УТ000003910</t>
  </si>
  <si>
    <t>Светодиодный модуль LS SMD 5630/4LED 100Lm 35х35х5мм 1W IP65 (метал.корп.) 120°</t>
  </si>
  <si>
    <t>УТ000003911</t>
  </si>
  <si>
    <t>Светодиодный модуль LS LUX серии SAMSUNG SMD 2835/1LED (линза) 0,6W 6500-7000К IP 67 (провод 12см)</t>
  </si>
  <si>
    <t>УТ000006248</t>
  </si>
  <si>
    <t>Светодиодный модуль LS LUX SMD 2835/2LED 48х15х3.5мм 0.6W 70Lm IP65 (пласт. корпус)</t>
  </si>
  <si>
    <t>УТ000003913</t>
  </si>
  <si>
    <t>Светодиодный модуль LS LUX серии SAMSUNG SMD 2835/2LED (линза) 1W 6500-7000К IP 67 (провод 15см)</t>
  </si>
  <si>
    <t>УТ000006249</t>
  </si>
  <si>
    <t>Светодиодный модуль LS LUX SMD 2835/3LED 66х15х3.5мм 0.9W,105LmI, IP65 (пласт. корпус) 120°</t>
  </si>
  <si>
    <t>УТ000003914</t>
  </si>
  <si>
    <t>Светодиодный модуль LS LUX серии SAMSUNG SMD 2835/3LED (линза) 1,5W 6500-7000К IP 67 (провод20см)</t>
  </si>
  <si>
    <t>УТ000006251</t>
  </si>
  <si>
    <t>Светодиодный модуль с линзой LS LUX SMD 2835/3LED 64х15х6.8мм 0.72W 60 Lm IP65, (пласт. корпус) 160°</t>
  </si>
  <si>
    <t>УТ000003912</t>
  </si>
  <si>
    <t>Светодиодный модуль LS LUX SMD 2835/4LED 35х35х3.5мм 1.2W 140Lm IP65 (пласт. корпус) 120°</t>
  </si>
  <si>
    <t>УТ000003915</t>
  </si>
  <si>
    <t>Светодиодный модуль LS LUX серии SAMSUNG SMD 2835/4LED (линза) 2W 6500-7000К IP 67 (провод 30см)160°</t>
  </si>
  <si>
    <t>Светодиодный модуль LS LUX SMD 3535/1LED 45х35х3мм 3W IP65 220Lm (пласт. корпус) 160°</t>
  </si>
  <si>
    <t>УТ000003934</t>
  </si>
  <si>
    <t>МОДУЛИ СЕРИИ SMD ЛУЧ (ГАРАНТИЯ 5 ЛЕТ)</t>
  </si>
  <si>
    <t>Светодиодный модуль LS VIVO "ЛУЧ" с линзой SMD 2835/1LED 26*14*10мм 0,5W 70 Lm IP68 (Провод 12см)</t>
  </si>
  <si>
    <t>УТ000006687</t>
  </si>
  <si>
    <t>Светодиодный модуль LS VIVO "ЛУЧ" с линзой SMD 2835/2LED 53*16*10 мм 1W 130 Lm IP68 (Провод 15см)</t>
  </si>
  <si>
    <t>УТ000006686</t>
  </si>
  <si>
    <t>Светодиодный модуль LS VIVO "ЛУЧ" с линзой SMD 2835/3LED 80*16*10 мм 1,5W 180 Lm IP68 (Провод 15см)</t>
  </si>
  <si>
    <t>УТ000006685</t>
  </si>
  <si>
    <t>Светодиодный модуль LS VIVO "ЛУЧ" с линзой SMD 2835/4LED 45х42х10мм 2W 240 Lm IP68 (провод 20см)</t>
  </si>
  <si>
    <t>УТ000006684</t>
  </si>
  <si>
    <t>УТ000006688</t>
  </si>
  <si>
    <t>Светодиодный модуль LS LUX SMD 5050/2LED 48х15х5.5 мм 0.48W 44 Lm IP65 (пласт. корпус) 120°</t>
  </si>
  <si>
    <t>УТ000003922</t>
  </si>
  <si>
    <t>Светодиодный модуль LS LUX SMD 5050/3LED 18-20Lm  85х15х5мм 0.72W IP65 (пласт. корпус) 120°</t>
  </si>
  <si>
    <t>УТ000003924</t>
  </si>
  <si>
    <t>Светодиодный модуль LS LUX SMD 5050/4LED 35х35х5мм 18-20Lm 1W IP65 (пласт. корпус) 120°</t>
  </si>
  <si>
    <t>УТ000003926</t>
  </si>
  <si>
    <t>Светодиодный модуль LS LUX SMD 5630/2LED 48х15х5.5мм 1.2W 80Lm IP65 (пласт. корпус) 120°</t>
  </si>
  <si>
    <t>УТ000004848</t>
  </si>
  <si>
    <t>Светодиодный модуль мини с линзой LS PREMIUM SMD 2835/1LED 16х16х6мм 0,6W 55Lm IP65 (пласт.корпус)</t>
  </si>
  <si>
    <t>УТ000006402</t>
  </si>
  <si>
    <t>УТ000005514</t>
  </si>
  <si>
    <t>УТ000005556</t>
  </si>
  <si>
    <t>УТ000005510</t>
  </si>
  <si>
    <t>УТ000005087</t>
  </si>
  <si>
    <t>Светодиодный модуль LS PREMIUM SMD 2835/3 LED  68*10*5 мм 0,72W 66 Lm IP65 120 ° (спайка по 20 шт)</t>
  </si>
  <si>
    <t>УТ000005089</t>
  </si>
  <si>
    <t>Светодиодный модуль LS с линзой PREMIUM SMD 2835/3LED 73*16*5мм 1,5W 180 Lm IP65 170°</t>
  </si>
  <si>
    <t>УТ000007049</t>
  </si>
  <si>
    <t>Светодиодный модуль LS с линзой PREMIUM SMD 2835/4LED 36х36х6мм MAX 2 W 200Lm IP65 160°</t>
  </si>
  <si>
    <t>УТ000005513</t>
  </si>
  <si>
    <t>Светодиодный модуль LS с линзой PREMIUM SMD 2835/6LED 65*40*5мм 2,8W 300Lm 160° IP65</t>
  </si>
  <si>
    <t>УТ000006405</t>
  </si>
  <si>
    <t>УТ000006410</t>
  </si>
  <si>
    <t>Светодиодный модуль LS с линзой PREMIUM SMD 3030/1LED 35х25х0,5мм 1,5W 110 Lm IP65 (провод 15 см)</t>
  </si>
  <si>
    <t>УТ000006408</t>
  </si>
  <si>
    <t>УТ000006407</t>
  </si>
  <si>
    <t>Светодиодный модуль LS PREMIUM FUll  SMD 5050/3LED 365x85х5мм 0.96W с чипом IC 2811 IP65 120°</t>
  </si>
  <si>
    <t>УТ000005737</t>
  </si>
  <si>
    <t>Светодиодный модуль LS PREMIUM SMD 5050/3LED 85х15х5мм 0.72W IP65 (пласт. корпус) 120°</t>
  </si>
  <si>
    <t>УТ000004847</t>
  </si>
  <si>
    <t>Светодиодный модуль LS с линзой PREMIUM SMD5054/3 LED 66*20*5 мм 1,5W 165Lm IP65 (спайка по 50 шт)</t>
  </si>
  <si>
    <t>УТ000005271</t>
  </si>
  <si>
    <t>Светодиодный модуль LS PREMIUM SMD 5730/3 LED 75*10*5мм 0,72W 90Lm IP65 120°</t>
  </si>
  <si>
    <t>УТ000005100</t>
  </si>
  <si>
    <t>Светодиодный модуль LS с линзой PREMIUM SMD 5730/3 LED 40*40*5мм 1,5W 150Lm IP65 (спайка по 20 шт)</t>
  </si>
  <si>
    <t>УТ000005103</t>
  </si>
  <si>
    <t>Светодиодный модуль LS с линзой PREMIUM SMD 5730/3 LED 66*20*5 мм 1,5W 150Lm IP65 (спайка по 50шт)</t>
  </si>
  <si>
    <t>УТ000005400</t>
  </si>
  <si>
    <t>Светодиодный модуль LS с линзой PREMIUM SMD 5730/3 LED 70*13*5 мм 1,5W 160Lm IP65 160°</t>
  </si>
  <si>
    <t>УТ000005263</t>
  </si>
  <si>
    <t>Светодиодный модуль LS с линзой PREMIUM SMD 5730/4 LED 36*36*5мм 2W 220Lm IP65 160°</t>
  </si>
  <si>
    <t>УТ000005272</t>
  </si>
  <si>
    <t>Светодиодный модуль LS с линзой PREMIUM SMD 5730/6 LED 65*40*5мм 3W 300Lm IP65 (спайка 10 шт) 160°</t>
  </si>
  <si>
    <t>УТ000005106</t>
  </si>
  <si>
    <t>Модули серии SMD + пиксельные модули</t>
  </si>
  <si>
    <t>Герметичный пиксельный модуль LS F5, диаметр модуля 9 мм, 0.1W, 5V, IP67(спайка 50шт)</t>
  </si>
  <si>
    <t>УТ000004071</t>
  </si>
  <si>
    <t>MAX 0,2W</t>
  </si>
  <si>
    <t>УТ000004808</t>
  </si>
  <si>
    <t>Герметичный пиксельный модуль LS 1св/д , диаметр модуля 12 мм, 0,3 W, DC 5V,  IP67 с чипом 1903</t>
  </si>
  <si>
    <t>УТ000006746</t>
  </si>
  <si>
    <t>Герметичный пиксельный модуль LS 1св/д , диаметр модуля 12 мм, 0,3 W, DC 5V,  IP67 с чипом 2811</t>
  </si>
  <si>
    <t>УТ000004791</t>
  </si>
  <si>
    <t>Герметичный пиксельный модуль LS 1св/д , диаметр модуля 12 мм, 0,3 W, DC 5V,  IP67 с чипом 6803</t>
  </si>
  <si>
    <t>УТ000004792</t>
  </si>
  <si>
    <t>Герметичный пиксельный модуль LS F8, диаметр модуля 12 мм, 0,3 W 5V (спайка 50шт)</t>
  </si>
  <si>
    <t>УТ000004072</t>
  </si>
  <si>
    <t>Герметичный пиксельный модуль LS RGB SMART 12 мм, 0,3 W, DC 5V,  IP67 с чипом IC GS8206</t>
  </si>
  <si>
    <t>УТ000007331</t>
  </si>
  <si>
    <t>Двухсторонний герметичный пиксель LS F5, 0.24W, DC12V, IP67</t>
  </si>
  <si>
    <t>УТ000004073</t>
  </si>
  <si>
    <t>Двухсторонний герметичный пиксель LS F65, 0.24W, DC12V, IP67</t>
  </si>
  <si>
    <t>УТ000004074</t>
  </si>
  <si>
    <t>СВЕТОДИОДНЫЕ ЛИНЕЙКИ НА ЖЕСТКОЙ ОСНОВЕ</t>
  </si>
  <si>
    <t>КОМПЛЕКТУЮЩИЕ ДЛЯ DIP-ЛЕНТЫ</t>
  </si>
  <si>
    <t>Светодиодная лента LS SMD 3528-150-12 IP33 (катушка 10м)</t>
  </si>
  <si>
    <t>УТ000004875</t>
  </si>
  <si>
    <t xml:space="preserve">Светодиодная лента LS влагозащищенная SMD 2835-150-12 IP65 </t>
  </si>
  <si>
    <t>УТ000004876</t>
  </si>
  <si>
    <t>белый 4000К</t>
  </si>
  <si>
    <t>Светодиодная лента LS SMD 2835-300-12 IP33 420Lm (однослойная)</t>
  </si>
  <si>
    <t>УТ000003650</t>
  </si>
  <si>
    <t>Светодиодная лента LS SMD 2835-300-12 IP33 420Lm (двухслойная)</t>
  </si>
  <si>
    <t>УТ000005256</t>
  </si>
  <si>
    <t xml:space="preserve">Светодиодная лента угловая LS SMD 2835-300-12 S IP33 840 Lm 4,4W, катушка 10метров (6мм) </t>
  </si>
  <si>
    <t>УТ000006594</t>
  </si>
  <si>
    <t>Светодиодная лента LS влагозащищенная SMD 2835-300-12 IP65 (двухслойная)</t>
  </si>
  <si>
    <t>УТ000006607</t>
  </si>
  <si>
    <t>Светодиодная лента LS влагозащищенная SMD 2835-300-12 IP65 (однослойная)</t>
  </si>
  <si>
    <t>УТ000003685</t>
  </si>
  <si>
    <t>Светодиодная лента LS влагозащищенная SMD 3528-300-12 IP65 240Lm</t>
  </si>
  <si>
    <t>УТ000003686</t>
  </si>
  <si>
    <t>Светодиодная лента LS SMD 2835-600-12 IP33 2160Lm 15w (двухслойная)</t>
  </si>
  <si>
    <t>УТ000006853</t>
  </si>
  <si>
    <t>Светодиодная лента LS SMD 2835-600-12 IP33 840Lm (двухслойная)</t>
  </si>
  <si>
    <t>УТ000003651</t>
  </si>
  <si>
    <t>Светодиодная лента LS SMD 3528-600-12 IP33 480Lm (двухслойная)</t>
  </si>
  <si>
    <t>УТ000003673</t>
  </si>
  <si>
    <t>Светодиодная лента LS влагозащищенная SMD 2835-600-12 IP65 840 LM/m , 9,6W/m  (двухслойная)</t>
  </si>
  <si>
    <t>УТ000004874</t>
  </si>
  <si>
    <t>Светодиодная лента LS влагозащищенная SMD 3528-600-12 IP65 480Lm (двухслойная)</t>
  </si>
  <si>
    <t>УТ000003688</t>
  </si>
  <si>
    <t>Светодиодная лента LS влагозащищенная SMD 2835-600-12 IP65, 2160 LM/m, 15W/m(двухслойная)</t>
  </si>
  <si>
    <t>УТ000007057</t>
  </si>
  <si>
    <t>Светодиодная лента LS влагозащищенная SMD 3528-600-12 IP65 840Lm (двухслойная)</t>
  </si>
  <si>
    <t>УТ000003687</t>
  </si>
  <si>
    <t>Светодиодная лента LS SMD 3528-1200-12 IP33 960Lm (двухслойная)</t>
  </si>
  <si>
    <t>УТ000003677</t>
  </si>
  <si>
    <t>Светодиодная лента LS SMD 5050-150-12 IP33 390Lm (двухслойная)</t>
  </si>
  <si>
    <t>УТ000003680</t>
  </si>
  <si>
    <t>Светодиодная лента LS SMD 5050-150-12 IP33 420Lm (двухслойная)</t>
  </si>
  <si>
    <t>УТ000003635</t>
  </si>
  <si>
    <t>Светодиодная лента LS влагозащищенная SMD 5050-150 SPI-12 "Бегущий огонь"  IP65</t>
  </si>
  <si>
    <t>УТ000004878</t>
  </si>
  <si>
    <t>Светодиодная лента LS влагозащищенная SMD 5050-150-12 IP65 390Lm (двухслойная)</t>
  </si>
  <si>
    <t>УТ000003695</t>
  </si>
  <si>
    <t>Светодиодная лента LS влагозащищенная SMD 5050-150-12 IP65 420Lm (двухслойная)</t>
  </si>
  <si>
    <t>УТ000003694</t>
  </si>
  <si>
    <t>Светодиодная лента LS SMD 5050-300-12 IP33 780Lm (двухслойная)</t>
  </si>
  <si>
    <t>УТ000003681</t>
  </si>
  <si>
    <t>Светодиодная лента LS SMD 5050-300-12 IP33 840Lm (двухслойная)</t>
  </si>
  <si>
    <t>УТ000003636</t>
  </si>
  <si>
    <t>Светодиодная лента LS SMD 5050-300-12 IP33 840Lm (однослойная) основа F</t>
  </si>
  <si>
    <t>УТ000006575</t>
  </si>
  <si>
    <t>Светодиодная лента LS SMD 5050-300-24 IP33 840Lm (двухслойная)</t>
  </si>
  <si>
    <t>УТ000003683</t>
  </si>
  <si>
    <t>Светодиодная лента LS влагозащищенная SMD 5050-300-12 IP65 780Lm (двухслойная)</t>
  </si>
  <si>
    <t>УТ000003693</t>
  </si>
  <si>
    <t>Светодиодная лента LS влагозащищенная SMD 5050-300-12 IP65 840Lm (двухслойная)</t>
  </si>
  <si>
    <t>УТ000003692</t>
  </si>
  <si>
    <t>Светодиодная лента LS влагозащищенная SMD 5050-300-24 IP65 780Lm (двухслойная)</t>
  </si>
  <si>
    <t>УТ000003696</t>
  </si>
  <si>
    <t>Светодиодная лента LS влагозащищенная SMD 5050-300SPI-5 с чипом (2811) катушка по 4м (двухслойная)</t>
  </si>
  <si>
    <t>УТ000004879</t>
  </si>
  <si>
    <t>Светодиодная лента LS SMD 5050-600-12 IP33 1560Lm (двухслойная)</t>
  </si>
  <si>
    <t>УТ000003637</t>
  </si>
  <si>
    <t>Светодиодная лента LS SMD 5050-600-24 IP33 1560Lm (двухслойная)</t>
  </si>
  <si>
    <t>УТ000003641</t>
  </si>
  <si>
    <t>Светодиодная лента LS ЭКО SMD 5630-300-12 IP33 720Lm (двухслойная)</t>
  </si>
  <si>
    <t>УТ000003656</t>
  </si>
  <si>
    <t>Светодиодная лента LS ЭКО влагозащищенная SMD 5630-300-12 IP65 720Lm (двухслойная)</t>
  </si>
  <si>
    <t>УТ000003699</t>
  </si>
  <si>
    <t>Светодиодная лента LS влагозащищенная SMD 335-600-12 960Lm IP65 (8мм) (двухслойная)</t>
  </si>
  <si>
    <t>УТ000003659</t>
  </si>
  <si>
    <t>Светодиодная лента LS DIP-LED96, 12V, IP67, LUX (белая основа) катушка 5 метров</t>
  </si>
  <si>
    <t>DIP-LED96 LUX</t>
  </si>
  <si>
    <t>УТ000006581</t>
  </si>
  <si>
    <t>Светодиодная лента LS DIP-LED96LED/m, 12V, IP67, LUX (белая основа) 960 мм, c коннектором ПАПА, МАМА</t>
  </si>
  <si>
    <t>УТ000003707</t>
  </si>
  <si>
    <t>Светодиодная лента LS LUX SMD 2835-600-12, 16W, IP33 2160Lm 5 мм</t>
  </si>
  <si>
    <t>УТ000005839</t>
  </si>
  <si>
    <t>Светодиодная лента LS LUX SMD 2835-600-12, MAX 15W, IP33 2160Lm 5 мм</t>
  </si>
  <si>
    <t>УТ000006822</t>
  </si>
  <si>
    <t>Светодиодная лента LS LUX SMD 2835-1200-12 IP33 5285 Lm.1 ряд, 19,2W/m (двухслойная)</t>
  </si>
  <si>
    <t>УТ000007056</t>
  </si>
  <si>
    <t>19,2</t>
  </si>
  <si>
    <t>5000x8x2</t>
  </si>
  <si>
    <t>Светодиодная лента LS LUX SMD 2835-600-12 15W IP33 1920Lm</t>
  </si>
  <si>
    <t>УТ000005327</t>
  </si>
  <si>
    <t>Светодиодная лента LS LUX SMD 2835-600-12 IP33, 15 W/m 2160Lm (двухслойная)</t>
  </si>
  <si>
    <t>УТ000007055</t>
  </si>
  <si>
    <t>5000 x 8 x 2</t>
  </si>
  <si>
    <t>Светодиодная лента LS 2 ряда LUX SMD 3528-1200-12, 30W, IP33</t>
  </si>
  <si>
    <t>УТ000005403</t>
  </si>
  <si>
    <t>Светодиодная лента LS LUX SMD 3528-600-24 IP33, 5мм</t>
  </si>
  <si>
    <t>УТ000003734</t>
  </si>
  <si>
    <t xml:space="preserve">Светодиодная лента LS LUX SMD 2835-600-12 24W IP65 </t>
  </si>
  <si>
    <t>УТ000005405</t>
  </si>
  <si>
    <t xml:space="preserve">Светодиодная лента LS LUX SMD 5050-300-12 IP33 14.4 W 1320LM </t>
  </si>
  <si>
    <t>УТ000003721</t>
  </si>
  <si>
    <t>Светодиодная лента LS влагозащищенная SMD3014/1200-220V IP68 1680Lm</t>
  </si>
  <si>
    <t>УТ000005569</t>
  </si>
  <si>
    <t>Светодиодная лента LS влагозащищенная SMD3014/600-220V IP68 1080Lm</t>
  </si>
  <si>
    <t>УТ000005258</t>
  </si>
  <si>
    <t>Светодиодная лента LS влагозащищенная SMD 3528-300-220 IP68 240Lm</t>
  </si>
  <si>
    <t>УТ000003702</t>
  </si>
  <si>
    <t>Светодиодная лента LS влагозащищенная SMD 5050-300-12 IP68 780Lm (ПВХ-трубка+силикон)</t>
  </si>
  <si>
    <t>УТ000003698</t>
  </si>
  <si>
    <t>Светодиодная лента LS влагозащищенная SMD 5050-300-220 IP68 780Lm MAX 14,4 W</t>
  </si>
  <si>
    <t>УТ000003704</t>
  </si>
  <si>
    <t>Набор светодиодной открытой ленты LS SMD 5050/60 IP33</t>
  </si>
  <si>
    <t>УТ000003712</t>
  </si>
  <si>
    <t>Набор светодиодной ленты влагозащищенной LS SMD 5050/60 IP65</t>
  </si>
  <si>
    <t>УТ000003711</t>
  </si>
  <si>
    <t>Светодиодная линейка LS SMD 2835/72 LED, MAX 12W, 12V, IP33, 1000LM 4мм ширина</t>
  </si>
  <si>
    <t>УТ000006726</t>
  </si>
  <si>
    <t>Светодиодная линейка с линзой LS SMD 3030/12 LED, MAX 12W, 12V, IP33, 1200Lm, угол 175°</t>
  </si>
  <si>
    <t>УТ000006724</t>
  </si>
  <si>
    <t>Светодиодная линейка LS SMD 4014/144 LED, MAX 28,8W, 12V, IP33, 5040Lm</t>
  </si>
  <si>
    <t>УТ000003751</t>
  </si>
  <si>
    <t>Светодиодная линейка LS SMD 5630/72 LED, MAX 10W, 990х12х2мм, 12V, IP33, 1440 Lm</t>
  </si>
  <si>
    <t>УТ000005407</t>
  </si>
  <si>
    <t>УТ000003755</t>
  </si>
  <si>
    <t>УТ000003756</t>
  </si>
  <si>
    <t>Заглушка LS для СД ленты SMD 3014, 220V</t>
  </si>
  <si>
    <t>УТ000005260</t>
  </si>
  <si>
    <t>Сетевой шнур LS для СД ленты SMD 3014, 220V с иглой (игла широкая) 10 мм</t>
  </si>
  <si>
    <t>УТ000005584</t>
  </si>
  <si>
    <t>Сетевой шнур LS для СД ленты SMD 3014, 220V с иголкой (ширина 6мм)</t>
  </si>
  <si>
    <t>УТ000003771</t>
  </si>
  <si>
    <t>Соединительная игла LS для ленты SMD 3014, 220V 6мм</t>
  </si>
  <si>
    <t>УТ000005259</t>
  </si>
  <si>
    <t>Сетевой шнур LS для СД ленты SMD 3528, 220V с иголкой 5 мм</t>
  </si>
  <si>
    <t>УТ000004881</t>
  </si>
  <si>
    <t>Соединитель с иголкой LS для ленты SMD 3528, 220V 5 мм</t>
  </si>
  <si>
    <t>УТ000004884</t>
  </si>
  <si>
    <t>Соединительная игла LS для ленты SMD 3528, 220V 5 мм</t>
  </si>
  <si>
    <t>УТ000003767</t>
  </si>
  <si>
    <t>Заглушка LS для СД ленты SMD 5050, 220V</t>
  </si>
  <si>
    <t>УТ000003766</t>
  </si>
  <si>
    <t>Заглушка LS для СД ленты SMD 5050/300, 220V</t>
  </si>
  <si>
    <t>УТ000003765</t>
  </si>
  <si>
    <t>Крепление LS для СД ленты SMD 5050, 220V 10 мм</t>
  </si>
  <si>
    <t>УТ000003764</t>
  </si>
  <si>
    <t>Сетевой шнур LS для СД ленты SMD 5050, 220V с иглой (игла широкая) 10мм</t>
  </si>
  <si>
    <t>УТ000006782</t>
  </si>
  <si>
    <t>Сетевой шнур LS для СД ленты SMD 5050, 220V с иглой (игла широкая) 8мм</t>
  </si>
  <si>
    <t>УТ000005583</t>
  </si>
  <si>
    <t>Соединитель с иголкой LS для ленты SMD 5050, 220V 2PIN 8 мм</t>
  </si>
  <si>
    <t>УТ000004885</t>
  </si>
  <si>
    <t>Соединитель с иголкой LS для ленты SMD 5050, 220V 4P RGB 10mm</t>
  </si>
  <si>
    <t>УТ000005934</t>
  </si>
  <si>
    <t>Соединительная игла LS для ленты SMD 5050 RGB, 220V 4 PIN 10 мм</t>
  </si>
  <si>
    <t>УТ000003768</t>
  </si>
  <si>
    <t>Соединительная игла LS для ленты SMD 5050, 220V 10 мм</t>
  </si>
  <si>
    <t>УТ000006783</t>
  </si>
  <si>
    <t>Соединительная игла LS для ленты SMD 5050, 220V 8 мм</t>
  </si>
  <si>
    <t>УТ000003769</t>
  </si>
  <si>
    <t>Крепление LS для DIP-ленты</t>
  </si>
  <si>
    <t>УТ000005269</t>
  </si>
  <si>
    <t>КОМПЛЕКТУЮЩИЕ ДЛЯ СВЕТОДИОДНОЙ ЛЕНТЫ</t>
  </si>
  <si>
    <t>Светодиодная лента + линейки + комплектующие (коннекторы, шнуры)</t>
  </si>
  <si>
    <t>Коннектор 2-х сторонний LS с защёлками для одноцветных СД лент шириной 8 мм,165х14.5х5 мм 2PIN</t>
  </si>
  <si>
    <t>УТ000003987</t>
  </si>
  <si>
    <t>Коннектор 2-х сторонний LS с защёлкой для одноцветных СД лент шириной 8 мм (МАМА) 2PIN</t>
  </si>
  <si>
    <t>УТ000005262</t>
  </si>
  <si>
    <t>Коннектор L- образный LS для СД ленты 8мм 2PIN</t>
  </si>
  <si>
    <t>УТ000003988</t>
  </si>
  <si>
    <t>Коннектор L- образный LS с защелками для одноцветных светодиодных лент шириной 8 мм 2PIN</t>
  </si>
  <si>
    <t>УТ000004838</t>
  </si>
  <si>
    <t>Коннектор T- образный LS для СД ленты 8мм 2PIN</t>
  </si>
  <si>
    <t>УТ000003989</t>
  </si>
  <si>
    <t>Коннектор T- образный LS с защелками для одноцветных светодиодных лент шириной 8 мм 2PIN</t>
  </si>
  <si>
    <t>УТ000004842</t>
  </si>
  <si>
    <t>Коннектор с защёлками LS для одноцветных светодиодных лент шириной 8 мм,165х12.5х5 мм 2PIN</t>
  </si>
  <si>
    <t>УТ000003986</t>
  </si>
  <si>
    <t>Коннектор с защёлками LS для одноцветных Сд лент 8 мм разъем для подключения + переключатель 2 PIN</t>
  </si>
  <si>
    <t>УТ000005960</t>
  </si>
  <si>
    <t>Коннектор Х - образный LS с защелками для одноцветных светодиодных лент шириной 8 мм 2 PIN</t>
  </si>
  <si>
    <t>УТ000004845</t>
  </si>
  <si>
    <t>Коннектор Х- образный LS для СД ленты 8мм 2PIN</t>
  </si>
  <si>
    <t>УТ000003990</t>
  </si>
  <si>
    <t>Соединитель с защёлкой LS для одноцветных светодиодных лент шириной 8 мм,16х12х5 мм 2PIN</t>
  </si>
  <si>
    <t>УТ000003985</t>
  </si>
  <si>
    <t>Коннектор 2х сторонний LS для СД ленты SMD 5050 220V (с иголкой) 2PIN 10мм. провод 15см</t>
  </si>
  <si>
    <t>УТ000006791</t>
  </si>
  <si>
    <t>Коннектор 2х сторонний LS для СД ленты SMD 5050 220V (с иголкой) 2PIN 8мм. провод 15см</t>
  </si>
  <si>
    <t>УТ000006790</t>
  </si>
  <si>
    <t>Коннектор 2х сторонний LS для СД ленты SMD 5050 RGB 220V (с иголкой) 4PIN 10мм. провод 15см</t>
  </si>
  <si>
    <t>УТ000006792</t>
  </si>
  <si>
    <t>Коннектор L- образный LS для СД ленты SMD 5050 220V (без иглы) 2PIN</t>
  </si>
  <si>
    <t>УТ000005565</t>
  </si>
  <si>
    <t>Коннектор L- образный LS для СД ленты SMD 5050 220V (с иголкой) 2PIN 8мм</t>
  </si>
  <si>
    <t>УТ000006788</t>
  </si>
  <si>
    <t>Коннектор L- образный LS для СД ленты SMD 5050 220V RGB (без иглы) 4PIN</t>
  </si>
  <si>
    <t>УТ000005567</t>
  </si>
  <si>
    <t>Коннектор L- образный LS для СД ленты SMD 5050 220V RGB (с иголкой) 4PIN</t>
  </si>
  <si>
    <t>УТ000006787</t>
  </si>
  <si>
    <t>Коннектор Т- образный LS для СД ленты SMD 5050 220V (без иглы) 2PIN</t>
  </si>
  <si>
    <t>УТ000005566</t>
  </si>
  <si>
    <t>Коннектор Т- образный LS для СД ленты SMD 5050 220V (с иголкой) 2PIN 8мм</t>
  </si>
  <si>
    <t>УТ000006789</t>
  </si>
  <si>
    <t>Коннектор Т- образный LS для СД ленты SMD 5050 220V RGB (без иглы) 4PIN</t>
  </si>
  <si>
    <t>УТ000005568</t>
  </si>
  <si>
    <t>Коннектор Т- образный LS для СД ленты SMD 5050 220V RGB (с иголкой) 4PIN</t>
  </si>
  <si>
    <t>УТ000006793</t>
  </si>
  <si>
    <t>Коннектор 2-х сторонний LS с защёлками для RGB СД лент шириной 10 мм,165х14.5х5 мм 4PIN</t>
  </si>
  <si>
    <t>УТ000003961</t>
  </si>
  <si>
    <t>Коннектор 2-х сторонний LS с защёлками для RGBW СД лент шириной 10 мм, 15 СМ 5 PIN</t>
  </si>
  <si>
    <t>УТ000005933</t>
  </si>
  <si>
    <t>Коннектор L- образный LS для СД ленты SMD 5050 4PIN</t>
  </si>
  <si>
    <t>УТ000003963</t>
  </si>
  <si>
    <t>Коннектор L образный LS с защёлками для RGB светодиодных лент шириной 10мм 4PIN</t>
  </si>
  <si>
    <t>УТ000004836</t>
  </si>
  <si>
    <t>Коннектор LS для СД ленты SMD 5050 RGB (с иглой) 4 PIN 10 мм</t>
  </si>
  <si>
    <t>УТ000003965</t>
  </si>
  <si>
    <t>Коннектор LS для СД ленты SMD 5050 RGB (с иглой) 4 PIN 10 мм AWG24</t>
  </si>
  <si>
    <t>УТ000005939</t>
  </si>
  <si>
    <t>Коннектор LS для СД ленты SMD 5050 RGB (с иголкой) 4PIN</t>
  </si>
  <si>
    <t>УТ000004839</t>
  </si>
  <si>
    <t>Коннектор LS иголка соединительная для ленты RGB-4PIN</t>
  </si>
  <si>
    <t>УТ000003964</t>
  </si>
  <si>
    <t>Коннектор LS с защёлками для RGB светодиодных лент шириной 10 мм,170х14.5х5 мм 4PIN</t>
  </si>
  <si>
    <t>УТ000003959</t>
  </si>
  <si>
    <t>Коннектор Т- образный LS для СД ленты SMD 5050 RGB 4 PIN</t>
  </si>
  <si>
    <t>УТ000003962</t>
  </si>
  <si>
    <t>Коннектор Т- образный LS с защелками для RGB светодиодных лент шириной 10 мм 4PIN</t>
  </si>
  <si>
    <t>УТ000004840</t>
  </si>
  <si>
    <t>Коннектор Х - образный LS для СД ленты SMD 5050 4PIN</t>
  </si>
  <si>
    <t>УТ000003967</t>
  </si>
  <si>
    <t>Коннектор Х - образный LS с защелками для RGB светодиодных лент шириной 10 мм 4PIN</t>
  </si>
  <si>
    <t>УТ000004843</t>
  </si>
  <si>
    <t>Соединитель с защёлкой LS для RGB светодиодных лент шириной 10 мм,16х14.5х5 мм 4PIN</t>
  </si>
  <si>
    <t>УТ000003957</t>
  </si>
  <si>
    <t>для ленты SMD 5050 12V</t>
  </si>
  <si>
    <t>Коннектор 2-х сторонний LS для СД ленты 10 мм 2PIN  (МАМА)</t>
  </si>
  <si>
    <t>УТ000003966</t>
  </si>
  <si>
    <t>Коннектор 2-х сторонний LS с защёлками для одноцветных СД лент шириной 10 мм (МАМА) 2PIN</t>
  </si>
  <si>
    <t>УТ000005261</t>
  </si>
  <si>
    <t>Коннектор 2-х сторонний LS с защёлками для одноцветных СД лент шириной 10 мм,175х14.5х5 мм 2PIN</t>
  </si>
  <si>
    <t>УТ000003960</t>
  </si>
  <si>
    <t>Коннектор 2-х сторонний LS с защёлками для СД лент шириной 10 мм, 15 СМ 3 PIN</t>
  </si>
  <si>
    <t>УТ000005956</t>
  </si>
  <si>
    <t>Коннектор LS для СД лент (МАМА) +3 разъема 10 мм L 30 см 2PIN</t>
  </si>
  <si>
    <t>УТ000005963</t>
  </si>
  <si>
    <t>Коннектор L-образный LS с защёлками для одноцветных светодиодных лент шириной 10мм 2PIN</t>
  </si>
  <si>
    <t>УТ000005937</t>
  </si>
  <si>
    <t>Коннектор с защёлками LS для одноцветных светодиодных лент шириной 10 мм,170х12.5х5 мм 2PIN</t>
  </si>
  <si>
    <t>УТ000003958</t>
  </si>
  <si>
    <t>Коннектор с защёлками LS для одноцветных Сд лент 10 мм разъем для подключения + переключатель 2PIN</t>
  </si>
  <si>
    <t>УТ000005962</t>
  </si>
  <si>
    <t>Коннектор Т- образный LS с защелками для одноцветных светодиодных лент шириной 10 мм 2PIN</t>
  </si>
  <si>
    <t>УТ000004841</t>
  </si>
  <si>
    <t>Коннектор Х - образный LS с защелками для одноцветных светодиодных лент шириной 10 мм 2PIN</t>
  </si>
  <si>
    <t>УТ000004844</t>
  </si>
  <si>
    <t>УТ000003956</t>
  </si>
  <si>
    <t>КАБЕЛЬ СОЕДИНИТЕЛЬНЫЙ</t>
  </si>
  <si>
    <t>УТ000003954</t>
  </si>
  <si>
    <t>УТ000003955</t>
  </si>
  <si>
    <t>УТ000005932</t>
  </si>
  <si>
    <t>ПЕРЕХОДНИКИ И ЗАЖИМЫ</t>
  </si>
  <si>
    <t>Коннектор клеммный LS Terminal-DC5.5F (МАМА)</t>
  </si>
  <si>
    <t>УТ000003951</t>
  </si>
  <si>
    <t>Коннектор клеммный LS Terminal-DC5.5M (ПАПА)</t>
  </si>
  <si>
    <t>УТ000003952</t>
  </si>
  <si>
    <t>Переходник LS для источника питания "ПАПА"</t>
  </si>
  <si>
    <t>УТ000003950</t>
  </si>
  <si>
    <t>Переходник евровилка LS</t>
  </si>
  <si>
    <t>УТ000003953</t>
  </si>
  <si>
    <t>Клеммный зажим винтовой КЗВ 10-12 10А 2.5-6мм 12 пар LLT</t>
  </si>
  <si>
    <t>УТ000007046</t>
  </si>
  <si>
    <t>Клеммный зажим винтовой КЗВ 15-12 15А 4-10мм 12 пар LLT</t>
  </si>
  <si>
    <t>УТ000007047</t>
  </si>
  <si>
    <t>Клеммный зажим винтовой КЗВ 3-12 3А 1-2,5мм 12 пар LLT</t>
  </si>
  <si>
    <t>УТ000007044</t>
  </si>
  <si>
    <t>Клеммный зажим винтовой КЗВ 6-12 6А 1.5-4мм 12 пар LLT</t>
  </si>
  <si>
    <t>УТ000007045</t>
  </si>
  <si>
    <t>УТ000003946</t>
  </si>
  <si>
    <t>УТ000003945</t>
  </si>
  <si>
    <t>УТ000003942</t>
  </si>
  <si>
    <t>УТ000003947</t>
  </si>
  <si>
    <t>УТ000003943</t>
  </si>
  <si>
    <t>УТ000003944</t>
  </si>
  <si>
    <t>УТ000003948</t>
  </si>
  <si>
    <t>ПРОФИЛИ ДЛЯ НЕОНА</t>
  </si>
  <si>
    <t>ЗАГЛУШКИ, КРЕПЛЕНИЯ, УГОЛКИ</t>
  </si>
  <si>
    <t>ПРОФИЛИ ДЛЯ СВЕТОДИОДНОЙ ЛЕНТЫ</t>
  </si>
  <si>
    <t>УТ000004099</t>
  </si>
  <si>
    <t>УТ000006046</t>
  </si>
  <si>
    <t>УТ000004093</t>
  </si>
  <si>
    <t>УТ000006048</t>
  </si>
  <si>
    <t>УТ000004095</t>
  </si>
  <si>
    <t>УТ000004096</t>
  </si>
  <si>
    <t>УТ000004097</t>
  </si>
  <si>
    <t>УТ000006047</t>
  </si>
  <si>
    <t>УТ000004085</t>
  </si>
  <si>
    <t>УТ000004081</t>
  </si>
  <si>
    <t>УТ000004084</t>
  </si>
  <si>
    <t>Угловой алюминиевый профиль (с экраном) LS-СС-015, 2000х16х10 мм L90</t>
  </si>
  <si>
    <t>УТ000004080</t>
  </si>
  <si>
    <t>Угловой алюминиевый профиль (с экраном) LS-СС-037, 2000х19х10 мм</t>
  </si>
  <si>
    <t>УТ000005384</t>
  </si>
  <si>
    <t>УТ000005133</t>
  </si>
  <si>
    <t>Профиль LS для мини-неона пластиковый 8х16мм</t>
  </si>
  <si>
    <t xml:space="preserve">Профиль LS для широкого неона, алюминиевый универсальный </t>
  </si>
  <si>
    <t>УТ000005385</t>
  </si>
  <si>
    <t>Профиль LS для мини-неона алюминиевый 8х16мм</t>
  </si>
  <si>
    <t>Профиль LS для широкого неона, алюминиевый универсальный</t>
  </si>
  <si>
    <t>УТ000004018</t>
  </si>
  <si>
    <t>Профиль LS для широкого неона, пластиковый универсальный</t>
  </si>
  <si>
    <t>УТ000005134</t>
  </si>
  <si>
    <t>УТ000005922</t>
  </si>
  <si>
    <t>УТ000006050</t>
  </si>
  <si>
    <t>УТ000005920</t>
  </si>
  <si>
    <t>УТ000005921</t>
  </si>
  <si>
    <t>УТ000005924</t>
  </si>
  <si>
    <t>УТ000005919</t>
  </si>
  <si>
    <t>УТ000006051</t>
  </si>
  <si>
    <t>УТ000006054</t>
  </si>
  <si>
    <t>Заглушка для встраиваемого алюминиевого профиля LS-CC-042</t>
  </si>
  <si>
    <t>Заглушка для накладного алюминиевого профиля LS-CC-017</t>
  </si>
  <si>
    <t>Заглушка для накладного алюминиевого профиля LS-CC-032</t>
  </si>
  <si>
    <t>Заглушка для накладного алюминиевого профиля LS-CC-033</t>
  </si>
  <si>
    <t>Заглушка для накладного алюминиевого профиля LS-CC-038</t>
  </si>
  <si>
    <t>Заглушка для накладного алюминиевого профиля LS-CC-075</t>
  </si>
  <si>
    <t>Заглушка для накладного алюминиевого профиля LS-CC-077</t>
  </si>
  <si>
    <t>Заглушка для углового алюминиевого профиля LS-CC-015</t>
  </si>
  <si>
    <t>Заглушка для углового алюминиевого профиля LS-CC-037</t>
  </si>
  <si>
    <t>УТ000005987</t>
  </si>
  <si>
    <t>УТ000005923</t>
  </si>
  <si>
    <t>УТ000005928</t>
  </si>
  <si>
    <t>УТ000006049</t>
  </si>
  <si>
    <t>Крепление для встраиваемого алюминиевого профиля LS-CC-074</t>
  </si>
  <si>
    <t>Крепление для накладного алюминиевого профиля LS-CC-017</t>
  </si>
  <si>
    <t>Крепление для накладного алюминиевого профиля LS-CC-032</t>
  </si>
  <si>
    <t>Крепление для накладного алюминиевого профиля LS-CC-033</t>
  </si>
  <si>
    <t>УТ000005926</t>
  </si>
  <si>
    <t>УТ000005927</t>
  </si>
  <si>
    <t>УТ000005930</t>
  </si>
  <si>
    <t>УТ000005925</t>
  </si>
  <si>
    <t>УТ000006052</t>
  </si>
  <si>
    <t>УТ000006053</t>
  </si>
  <si>
    <t>УТ000005988</t>
  </si>
  <si>
    <t>Крепление для накладного алюминиевого профиля LS-CC-038</t>
  </si>
  <si>
    <t>Крепление для накладного алюминиевого профиля LS-CC-075</t>
  </si>
  <si>
    <t>Крепление для накладного алюминиевого профиля LS-CC-077</t>
  </si>
  <si>
    <t>Крепление для углового алюминиевого профиля LS-CC-015</t>
  </si>
  <si>
    <t>Крепление для углового алюминиевого профиля LS-CC-037</t>
  </si>
  <si>
    <t>УТ000005929</t>
  </si>
  <si>
    <t>УТ000005991</t>
  </si>
  <si>
    <t>Угол L-образный для накладного алюминиевого профиля LS-CC-032</t>
  </si>
  <si>
    <t>Угол L-образный для углового алюминиевого профиля LS-CC-015</t>
  </si>
  <si>
    <t>УТ000005992</t>
  </si>
  <si>
    <t>ИСТОЧНИК ПИТАНИЯ IP20 (ГАРАНТИЯ 1 ГОД)</t>
  </si>
  <si>
    <t>MAX мощность</t>
  </si>
  <si>
    <t>MAX выходной ток</t>
  </si>
  <si>
    <t>Блок питания влагозащищенный LS 150W 5V 30A IP67</t>
  </si>
  <si>
    <t>УТ000003838</t>
  </si>
  <si>
    <t>Блок питания влагозащищенный LS 200W 5V 40A IP67</t>
  </si>
  <si>
    <t>УТ000003839</t>
  </si>
  <si>
    <t>ИСТОЧНИК ПИТАНИЯ IP67</t>
  </si>
  <si>
    <t>ИСТОЧНИК ПИТАНИЯ ДЛЯ LED ДЕРЕВЬЕВ</t>
  </si>
  <si>
    <t>ИСТОЧНИК ПИТАНИЯ ДЛЯ АВТОМОБИЛЯ</t>
  </si>
  <si>
    <t>ИСТОЧНИК ПИТАНИЯ ДЛЯ ПРОЖЕКТОРОВ</t>
  </si>
  <si>
    <t>Блок питания влагозащищенный LS 100W 24V 4.2A IP67</t>
  </si>
  <si>
    <t>УТ000003846</t>
  </si>
  <si>
    <t>Блок питания влагозащищенный LS 150W 24V 6.25A IP67</t>
  </si>
  <si>
    <t>УТ000003847</t>
  </si>
  <si>
    <t>УТ000003848</t>
  </si>
  <si>
    <t>УТ000003849</t>
  </si>
  <si>
    <t>Блок питания влагозащищенный LS 200W 24V 8.33A IP67</t>
  </si>
  <si>
    <t>Блок питания влагозащищенный LS 250W 24V 10.4A IP67</t>
  </si>
  <si>
    <t>УТ000003857</t>
  </si>
  <si>
    <t>Блок питания влагозащищенный LS LUX 250W IP67 24V</t>
  </si>
  <si>
    <t xml:space="preserve">Блок питания LS влагозащищенный серии Mean Well LPV- 100-5 IP67 </t>
  </si>
  <si>
    <t>УТ000007082</t>
  </si>
  <si>
    <t>2000х16х10</t>
  </si>
  <si>
    <t>2000х19х10</t>
  </si>
  <si>
    <t xml:space="preserve">   12A     </t>
  </si>
  <si>
    <t>УТ000007081</t>
  </si>
  <si>
    <t xml:space="preserve">Блок питания LS влагозащищенный серии Mean Well LPV- 60-5 IP67 </t>
  </si>
  <si>
    <t>Блок питания влагозащищенный LS серии Mean Well LPV- 60-12 IP67 162х42х32</t>
  </si>
  <si>
    <t>Блок питания влагозащищенный LS серии Mean Well LPV-100-12 IP67 190х52х37</t>
  </si>
  <si>
    <t>Блок питания влагозащищенный LS серии Mean Well LPV-150-12 IP67 191х63х37</t>
  </si>
  <si>
    <t>УТ000005713</t>
  </si>
  <si>
    <t>Блок питания влагозащищенный LS DC 12V 200W AC175-265V 16.7A IP67</t>
  </si>
  <si>
    <t>УТ000005714</t>
  </si>
  <si>
    <t>УТ000005715</t>
  </si>
  <si>
    <t>УТ000005716</t>
  </si>
  <si>
    <t>Блок питания LS IP68 влагозащищенный серии Slim 150W DC 24V AC 110-250V 6.25A (алюминий)</t>
  </si>
  <si>
    <t>УТ000007231</t>
  </si>
  <si>
    <t>201*59*37</t>
  </si>
  <si>
    <t>УТ000007232</t>
  </si>
  <si>
    <t>Блок питания LS IP68 влагозащищенный серии Slim 250W DC 24V AC 110-250V 10.4A (алюминий)</t>
  </si>
  <si>
    <t>10.4A</t>
  </si>
  <si>
    <t>Блок питания LS IP67 влагозащищенный LUX 100W 12V 8.3A IP67</t>
  </si>
  <si>
    <t>УТ000003842</t>
  </si>
  <si>
    <t>Блок питания LS IP67 влагозащищенный серии Slim  30W DC 12V AC 170-260V 2.5A (алюминий)</t>
  </si>
  <si>
    <t>Блок питания LS IP68 влагозащищенный серии Slim  60W DC 12V AC 110-250V 5A (алюминий)</t>
  </si>
  <si>
    <t>Блок питания LS 100W 5V 20A IP20 (Металлический корпус)</t>
  </si>
  <si>
    <t>УТ000003817</t>
  </si>
  <si>
    <t>Блок питания LS 200W 5V 40A IP20 (Металлический корпус)</t>
  </si>
  <si>
    <t>УТ000003818</t>
  </si>
  <si>
    <t>УТ000003819</t>
  </si>
  <si>
    <t>Блок питания LS 300W 5V 60A IP20 (Металлический корпус)</t>
  </si>
  <si>
    <t>Блок питания LS 60W 5V 12A IP20 (Металлический корпус)</t>
  </si>
  <si>
    <t>УТ000003816</t>
  </si>
  <si>
    <t>Блок питания LS LUX 100W 5V 20A/198х98х42мм IP20 (Металлический корпус)</t>
  </si>
  <si>
    <t>УТ000003858</t>
  </si>
  <si>
    <t>Блок питания LS серии Supply 200W 5V 40A IP20 (Металлический корпус)</t>
  </si>
  <si>
    <t>УТ000005379</t>
  </si>
  <si>
    <t>Блок питания LS серии Supply 300W 5V 60A IP20 (Металлический корпус)</t>
  </si>
  <si>
    <t>УТ000005733</t>
  </si>
  <si>
    <t>УТ000003801</t>
  </si>
  <si>
    <t>УТ000003803</t>
  </si>
  <si>
    <t>УТ000003804</t>
  </si>
  <si>
    <t>УТ000003805</t>
  </si>
  <si>
    <t>УТ000003806</t>
  </si>
  <si>
    <t>Блок питания LS 240W 12V 20A IP20 (Металлический корпус)</t>
  </si>
  <si>
    <t>УТ000006391</t>
  </si>
  <si>
    <t>Блок питания LS 25W 12V 2A IP20 (Металлический корпус)</t>
  </si>
  <si>
    <t>УТ000003798</t>
  </si>
  <si>
    <t>Блок питания LS 300W 12V 25A IP20 (Металлический корпус)</t>
  </si>
  <si>
    <t>Блок питания LS 360W 12V 30A IP20 (Металлический корпус)</t>
  </si>
  <si>
    <t>УТ000003807</t>
  </si>
  <si>
    <t>Блок питания LS 40W 12V 3.3A IP20 (Металлический корпус)</t>
  </si>
  <si>
    <t>УТ000003799</t>
  </si>
  <si>
    <t>УТ000003800</t>
  </si>
  <si>
    <t>УТ000005377</t>
  </si>
  <si>
    <t>260*102*65</t>
  </si>
  <si>
    <t>Блок питания LS серии Supply PS 100W 12V 8.3A IP20 (Металлический корпус)</t>
  </si>
  <si>
    <t>УТ000005415</t>
  </si>
  <si>
    <t>Блок питания LS серии Supply С 100W 12V 8.33A IP20 мини (Металлический корпус)</t>
  </si>
  <si>
    <t>УТ000005378</t>
  </si>
  <si>
    <t>УТ000005719</t>
  </si>
  <si>
    <t>Блок питания LS серии HAITAIK A-NE 100W 12V 8.3 A IP20 (Металлический корпус)</t>
  </si>
  <si>
    <t>УТ000006691</t>
  </si>
  <si>
    <t>Блок питания LS серии HAITAIK A-NG 150W 12V 12.5 A IP20 (Металлический корпус)</t>
  </si>
  <si>
    <t>УТ000006692</t>
  </si>
  <si>
    <t>Блок питания LS серии HAITAIK A-NK 200W 12V 16.7 A IP20 (Металлический корпус)</t>
  </si>
  <si>
    <t>УТ000006690</t>
  </si>
  <si>
    <t>Блок питания LS 12W 12V 1A IP20 (Пластиковый корпус)</t>
  </si>
  <si>
    <t>УТ000003821</t>
  </si>
  <si>
    <t>Блок питания LS 25W 12V 2A IP20 (Пластиковый корпус)</t>
  </si>
  <si>
    <t>УТ000003822</t>
  </si>
  <si>
    <t>Блок питания LS 36W 12V 3A IP20 (Пластиковый корпус)</t>
  </si>
  <si>
    <t>УТ000003823</t>
  </si>
  <si>
    <t>Блок питания LS 60W 12V 5A IP20 (Пластиковый корпус)</t>
  </si>
  <si>
    <t>УТ000003824</t>
  </si>
  <si>
    <t>УТ000003825</t>
  </si>
  <si>
    <t>Блок питания LS 84W 12V 7A IP20 (Пластиковый корпус)</t>
  </si>
  <si>
    <t>Блок питания LS 120W 24V 5A IP20 (Металлический корпус)</t>
  </si>
  <si>
    <t>УТ000003812</t>
  </si>
  <si>
    <t>Блок питания LS 240W 24V 10A IP20 (Металлический корпус)</t>
  </si>
  <si>
    <t>УТ000003813</t>
  </si>
  <si>
    <t>УТ000003814</t>
  </si>
  <si>
    <t>УТ000003815</t>
  </si>
  <si>
    <t>Блок питания LS 250W 24V 10A IP20 (Металлический корпус)</t>
  </si>
  <si>
    <t>УТ000006677</t>
  </si>
  <si>
    <t>Блок питания LS 360W 24V 15A IP20 (Металлический корпус)</t>
  </si>
  <si>
    <t>16,5А</t>
  </si>
  <si>
    <t>210*118*57</t>
  </si>
  <si>
    <t>Блок питания LS 400W 24V 16.7A IP20 (Металлический корпус)</t>
  </si>
  <si>
    <t>Блок питания LS серии SLIM A-300AB-5 HAITAIK 300W 5V 60A IP20 (Металлический корпус)</t>
  </si>
  <si>
    <t>УТ000006005</t>
  </si>
  <si>
    <t>УТ000005997</t>
  </si>
  <si>
    <t>Блок питания компактный LS 350W 5V 70A IP20 212х117х30мм (Металлический корпус)</t>
  </si>
  <si>
    <t>УТ000003827</t>
  </si>
  <si>
    <t>Блок питания LS серии SLIM 100W 12V 8.5A IP20 (Металлический корпус) 215*60*42мм</t>
  </si>
  <si>
    <t>УТ000003829</t>
  </si>
  <si>
    <t>Блок питания LS серии SLIM 150W 12V 12.5A IP20 (Металлический корпус) 215*60*42мм</t>
  </si>
  <si>
    <t>УТ000003831</t>
  </si>
  <si>
    <t>Блок питания LS серии SLIM 180W 12V 15A IP20 (Металлический корпус) 215*60*42мм</t>
  </si>
  <si>
    <t>УТ000007313</t>
  </si>
  <si>
    <t>Блок питания LS серии SLIM 250W 12V 21A IP20 (Металлический корпус) 245*65*30мм</t>
  </si>
  <si>
    <t>245*65*30</t>
  </si>
  <si>
    <t>УТ000003832</t>
  </si>
  <si>
    <t>Блок питания LS серии SLIM 25W 12V 2,1A IP20  (Металлический корпус) 85*58*33мм</t>
  </si>
  <si>
    <t>85*58*33</t>
  </si>
  <si>
    <t>2,1А</t>
  </si>
  <si>
    <t>УТ000007222</t>
  </si>
  <si>
    <t>Блок питания LS серии SLIM 360W 12V 30A IP20 (Металлический корпус) 245*63*29мм</t>
  </si>
  <si>
    <t>245*63*29</t>
  </si>
  <si>
    <t>УТ000007229</t>
  </si>
  <si>
    <t>Блок питания LS серии SLIM 45W 12V 3.75A IP20  (Металлический корпус) 175*35*23мм</t>
  </si>
  <si>
    <t>175*35*23</t>
  </si>
  <si>
    <t>3,75А</t>
  </si>
  <si>
    <t>5А</t>
  </si>
  <si>
    <t>УТ000005504</t>
  </si>
  <si>
    <t>Блок питания LS серии SLIM 60W 12V 5A IP20  (Металлический корпус) 175*35*23мм</t>
  </si>
  <si>
    <t>УТ000007312</t>
  </si>
  <si>
    <t>Блок питания компактный LS 120W 24V 5A IP20 198х98х42мм (Металлический корпус)</t>
  </si>
  <si>
    <t>УТ000003833</t>
  </si>
  <si>
    <t>ИСТОЧНИК ПИТАНИЯ IP68 12V (3 ГОДА ГАРАНТИИ)</t>
  </si>
  <si>
    <t xml:space="preserve">Блок питания LS влагозащищенный (Пластиковый корпус)  40W 12V 3.3A IP67 120*38*28мм </t>
  </si>
  <si>
    <t>120*38*28</t>
  </si>
  <si>
    <t>3,3А</t>
  </si>
  <si>
    <t>УТ000005500</t>
  </si>
  <si>
    <t>УТ000005501</t>
  </si>
  <si>
    <t>УТ000005502</t>
  </si>
  <si>
    <t xml:space="preserve">Блок питания LS влагозащищенный (Пластиковый корпус)  60W 12V 5A IP67 125*43*33мм </t>
  </si>
  <si>
    <t>125*43*33</t>
  </si>
  <si>
    <t xml:space="preserve">Блок питания LS влагозащищенный (Пластиковый корпус) 100W 12V 8.3A IP67 195*73*45мм </t>
  </si>
  <si>
    <t>195*73*45</t>
  </si>
  <si>
    <t>8,3А</t>
  </si>
  <si>
    <t>Блок питания влагозащищенный LS серии Supply 600W 12V 50A IP44 265х110х55</t>
  </si>
  <si>
    <t>УТ000005380</t>
  </si>
  <si>
    <t>265*110*55</t>
  </si>
  <si>
    <t>600W</t>
  </si>
  <si>
    <t>50А</t>
  </si>
  <si>
    <t>ИСТОЧНИК ПИТАНИЯ IP44 (1 ГОД ГАРАНТИИ)</t>
  </si>
  <si>
    <t>ИСТОЧНИК ПИТАНИЯ IP65</t>
  </si>
  <si>
    <t xml:space="preserve">Блок питания LS серии Power Supply PS200-H1V5 40A IP65  </t>
  </si>
  <si>
    <t>УТ000007083</t>
  </si>
  <si>
    <t>40А</t>
  </si>
  <si>
    <t>Блок питания LS влагозащищенный для СД прожектора 10W IP66 AC100-240V DC20-40V 280mA</t>
  </si>
  <si>
    <t>УТ000004806</t>
  </si>
  <si>
    <t>Блок питания LS влагозащищенный для СД прожектора 20W IP66 AC170-265V DC30-36V 600mA</t>
  </si>
  <si>
    <t>УТ000003863</t>
  </si>
  <si>
    <t>Блок питания LS влагозащищенный для СД прожектора 30W IP66 AC65-265V DC20-36V 900mA</t>
  </si>
  <si>
    <t>УТ000003864</t>
  </si>
  <si>
    <t>УТ000003865</t>
  </si>
  <si>
    <t>Блок питания LS влагозащищенный для СД прожектора 50W IP66 AC85-277V DC20-39V 1500mA</t>
  </si>
  <si>
    <t>Драйвер LS LB1200 вход 220V AC выход 12V AC 12W 1000mA</t>
  </si>
  <si>
    <t>УТ000006446</t>
  </si>
  <si>
    <t>Блок питания LS серии LAVALEE 100W 5V 20A 146х55х20мм (Металлический корпус)</t>
  </si>
  <si>
    <t>УТ000003862</t>
  </si>
  <si>
    <t>Блок питания LS серии LAVALEE 50W 5V 10A 107х47х16мм (Металлический корпус)</t>
  </si>
  <si>
    <t>УТ000003860</t>
  </si>
  <si>
    <t>УТ000003861</t>
  </si>
  <si>
    <t>Блок питания LS серии LAVALEE 75W 5V 15A 146х55х20мм (Металлический корпус)</t>
  </si>
  <si>
    <t>УТ000006599</t>
  </si>
  <si>
    <t>СВЕТОДИОДНЫЙ ПРОЖЕКТОР LLT</t>
  </si>
  <si>
    <t>СВЕТОДИОДНЫЙ ПРОЖЕКТОР RGB</t>
  </si>
  <si>
    <t>СВЕТОДИОДНЫЙ ПРОЖЕКТОР КИТАЙ</t>
  </si>
  <si>
    <t>АРХИТЕКТУРНЫЙ ГРУНТОВЫЙ ПРОЖЕКТОР</t>
  </si>
  <si>
    <t>ДВУХСТОРОННИЙ АРХИТЕКТУРНЫЙ ПРОЖЕКТОР</t>
  </si>
  <si>
    <t>АРХИТЕКТУРНЫЙ ЛИНЕЙНЫЙ ПРОЖЕКТОР</t>
  </si>
  <si>
    <t>ОДНОСТОРОННИЙ АРХИТЕКТУРНЫЙ ПРОЖЕКТОР</t>
  </si>
  <si>
    <t>АРХИТЕКТУРНЫЙ СВЕТИЛЬНИК</t>
  </si>
  <si>
    <t>АРХИТЕКТУРНЫЙ ПРОЖЕКТОР ДЛЯ БАССЕЙНА/ФОНТАНА</t>
  </si>
  <si>
    <t>ДАТЧИКИ ДВИЖЕНИЯ</t>
  </si>
  <si>
    <t>ФОТОРЕЛЕ</t>
  </si>
  <si>
    <t>СВЕТОДИОДНЫЕ МАТРИЦЫ ДЛЯ ПРОЖЕКТОРА</t>
  </si>
  <si>
    <t>Прожекторы + датчики движения + фотореле + матрицы для прожекторов</t>
  </si>
  <si>
    <t>УТ000006622</t>
  </si>
  <si>
    <t>УТ000006466</t>
  </si>
  <si>
    <t>УТ000006467</t>
  </si>
  <si>
    <t>УТ000006468</t>
  </si>
  <si>
    <t>УТ000006469</t>
  </si>
  <si>
    <t>Прожектор сд СДО-07-70 черный IP65 ASD</t>
  </si>
  <si>
    <t>УТ000006936</t>
  </si>
  <si>
    <t>УТ000004419</t>
  </si>
  <si>
    <t>УТ000004432</t>
  </si>
  <si>
    <t>УТ000004420</t>
  </si>
  <si>
    <t>УТ000004795</t>
  </si>
  <si>
    <t>УТ000005004</t>
  </si>
  <si>
    <t>УТ000004422</t>
  </si>
  <si>
    <t>УТ000005035</t>
  </si>
  <si>
    <t>УТ000004425</t>
  </si>
  <si>
    <t>УТ000004427</t>
  </si>
  <si>
    <t>УТ000004429</t>
  </si>
  <si>
    <t>УТ000005552</t>
  </si>
  <si>
    <t>УТ000005553</t>
  </si>
  <si>
    <t>УТ000005554</t>
  </si>
  <si>
    <t>УТ000005611</t>
  </si>
  <si>
    <t>Прожектор сд СДО-5-eco 100W 230V 6500K 8000Lm IP65</t>
  </si>
  <si>
    <t>УТ000006260</t>
  </si>
  <si>
    <t>Прожектор сд СДО-5-PRO  20W 230V 6500K 1500Lm IP65</t>
  </si>
  <si>
    <t>УТ000005974</t>
  </si>
  <si>
    <t>УТ000006064</t>
  </si>
  <si>
    <t>УТ000005975</t>
  </si>
  <si>
    <t>Прожектор сд СДО-5-PRO  70W 230V 6500K 6650Lm IP65</t>
  </si>
  <si>
    <t>УТ000007086</t>
  </si>
  <si>
    <t>УТ000006228</t>
  </si>
  <si>
    <t>Прожектор сд СДО-5-PRO 150W 230V 6500K 12000Lm IP65</t>
  </si>
  <si>
    <t>УТ000006470</t>
  </si>
  <si>
    <t>УТ000006471</t>
  </si>
  <si>
    <t>Прожектор сд LS 100W RGB IP65 (ИК-пульт 24 кнопки)</t>
  </si>
  <si>
    <t>УТ000007050</t>
  </si>
  <si>
    <t>Прожектор сд LS 10W RGB IP65 (ИК-пульт 24 кнопки)</t>
  </si>
  <si>
    <t>УТ000004451</t>
  </si>
  <si>
    <t>Прожектор сд LS 150W RGB DMX 220V IP65 425*320*170мм (кабель DMX 6.5м, соединяется)</t>
  </si>
  <si>
    <t>УТ000006606</t>
  </si>
  <si>
    <t>Прожектор сд LS 20W RGB IP65  (ИК-пульт 24 кнопки)</t>
  </si>
  <si>
    <t>УТ000004453</t>
  </si>
  <si>
    <t>Прожектор сд LS 30W RGB IP65 (ИК-пульт 24 кнопки)</t>
  </si>
  <si>
    <t>Прожектор сд LS RGB 85-265V IP65 (без пульта)</t>
  </si>
  <si>
    <t>УТ000000047</t>
  </si>
  <si>
    <t>УТ000004454</t>
  </si>
  <si>
    <t>Прожектор сд LS 50W RGB IP65 (ИК-пульт 24 кнопки)</t>
  </si>
  <si>
    <t>УТ000004455</t>
  </si>
  <si>
    <t>Прожектор светодиодный LS 100W 220-240V 6500К 8000Lm IP65</t>
  </si>
  <si>
    <t>УТ000000299</t>
  </si>
  <si>
    <t>нет</t>
  </si>
  <si>
    <t>Прожектор светодиодный LS 10W 220-240V 6500К 800Lm IP65 (ПОСЛЕ РЕМОНТА)</t>
  </si>
  <si>
    <t>Прожектор светодиодный LS 20W 220-240V 6500К 1600Lm IP65 (ПОСЛЕ РЕМОНТА)</t>
  </si>
  <si>
    <t>УТ000000296</t>
  </si>
  <si>
    <t>00000000117</t>
  </si>
  <si>
    <t>Прожектор светодиодный LS 20W 3200К 220-240V IP65</t>
  </si>
  <si>
    <t>УТ000006708</t>
  </si>
  <si>
    <t>Прожектор светодиодный LS 300W 30000Lm 85-265V IP65</t>
  </si>
  <si>
    <t>УТ000000059</t>
  </si>
  <si>
    <t>Прожектор светодиодный LS 30W 220-240V 2400Lm IP65</t>
  </si>
  <si>
    <t>УТ000000297</t>
  </si>
  <si>
    <t>белый холодный 6800К</t>
  </si>
  <si>
    <t>Прожектор светодиодный LS 50W 220-240V 6500К 4000Lm IP65</t>
  </si>
  <si>
    <t>УТ000000298</t>
  </si>
  <si>
    <t>Светодиодный светильник LS на солнечной батарее Solar 3W SMD 2835/8LED 176Lm IP 64</t>
  </si>
  <si>
    <t>УТ000006296</t>
  </si>
  <si>
    <t>СВЕТОДИОДНЫЙ СВЕТИЛЬНИК НА СОЛНЕЧНОЙ БАТАРЕЕ</t>
  </si>
  <si>
    <t>АРХИТЕКТУРНЫЙ ПРОЖЕКТОР С ЛИНЗОЙ</t>
  </si>
  <si>
    <t>УТ000003330</t>
  </si>
  <si>
    <t>УТ000003329</t>
  </si>
  <si>
    <t>Прожектор светодиодный LS 10W COB, 85-265V, 90*95мм, 6500К, ZS-TSD14</t>
  </si>
  <si>
    <t>Прожектор светодиодный LS 20W с линзой, 85-265V, 120*140, 6500К, ZS-TSDO01B</t>
  </si>
  <si>
    <t>УТ000003328</t>
  </si>
  <si>
    <t xml:space="preserve">Прожектор светодиодный LS 30W с линзой, 85-265V, 155*160мм, 6500К, ZS-TSD01C </t>
  </si>
  <si>
    <t xml:space="preserve">Архитектурный грунтовый прожектор LS 6W IP67 </t>
  </si>
  <si>
    <t>УТ000004539</t>
  </si>
  <si>
    <t>Архитектурный грунтовый прожектор LS 9W IP67</t>
  </si>
  <si>
    <t>УТ000004540</t>
  </si>
  <si>
    <t>Архитектурный накладной светильник LS двухсторонний 2х1W 85-285V</t>
  </si>
  <si>
    <t>УТ000005032</t>
  </si>
  <si>
    <t>Архитектурный накладной светильник LS двухсторонний 6W 85-285V D160*H100 (черный корпус)</t>
  </si>
  <si>
    <t>УТ000006415</t>
  </si>
  <si>
    <t>Архитектурный накладной светильник LS двухсторонний 6W 85-285V D250*H100 (черный корпус)</t>
  </si>
  <si>
    <t>УТ000006414</t>
  </si>
  <si>
    <t xml:space="preserve">Архитектурный светильник LS LED настенный двусторонний 2х3W </t>
  </si>
  <si>
    <t>УТ000005048</t>
  </si>
  <si>
    <t>Архитектурный светильник LS двухсторонний COB 2х6W 85-285V угол 60 градусов 160x90x55mm IP65</t>
  </si>
  <si>
    <t>УТ000006303</t>
  </si>
  <si>
    <t>Архитектурный светильник LS двухсторонний COB 2х6W 85-285V угол 60 градусов 175x90x30mm IP65</t>
  </si>
  <si>
    <t>УТ000006304</t>
  </si>
  <si>
    <t>Светильник LS настенный двухсторонний 2*3W 100x100x100mm IP65 (черный корпус)</t>
  </si>
  <si>
    <t>УТ000006305</t>
  </si>
  <si>
    <t>Светильник LS настенный двухсторонний 3W 100x100x80mm IP65 (белый корпус)</t>
  </si>
  <si>
    <t>УТ000006445</t>
  </si>
  <si>
    <t>Уличный настенный светильник LS BOX 2.0 LED DIM двухсторонний белый корпус 2*7W IP65</t>
  </si>
  <si>
    <t>УТ000005047</t>
  </si>
  <si>
    <t>Уличный настенный светильник LS BOX 2.0 LED DIM двухсторонний черный корпус 2*7W IP65</t>
  </si>
  <si>
    <t>УТ000005046</t>
  </si>
  <si>
    <t>Архитектурный линейный прожектор LS 18W IP65</t>
  </si>
  <si>
    <t>УТ000004545</t>
  </si>
  <si>
    <t>УТ000004546</t>
  </si>
  <si>
    <t xml:space="preserve">Архитектурный линейный прожектор LS 24W IP65 </t>
  </si>
  <si>
    <t xml:space="preserve">Архитектурный линейный прожектор LS 36W IP65 </t>
  </si>
  <si>
    <t>УТ000004547</t>
  </si>
  <si>
    <t>УТ000004548</t>
  </si>
  <si>
    <t>Архитектурный линейный прожектор LS 36W IP67 24V</t>
  </si>
  <si>
    <t>Архитектурный светильник LS односторонний 6W 85-285V 600Lm 6000-6500К IP65</t>
  </si>
  <si>
    <t>Архитектурный светильник LS односторонний 9W 85-285V 900Lm IP65 (черный корпус) D110*L200mm</t>
  </si>
  <si>
    <t>УТ000006242</t>
  </si>
  <si>
    <t>Архитектурный светодиодный светильник LS 9W</t>
  </si>
  <si>
    <t>УТ000005387</t>
  </si>
  <si>
    <t>Светильник LS встраиваемый в стену LED 3W 160x98x80mm 85-265V IP 65</t>
  </si>
  <si>
    <t>УТ000006306</t>
  </si>
  <si>
    <t>Светильник LS встраиваемый в стену LED 4W 160x160x80mm 85-265V IP 65</t>
  </si>
  <si>
    <t>УТ000006307</t>
  </si>
  <si>
    <t>Архитектурный прожектор LS 12W IP65</t>
  </si>
  <si>
    <t>УТ000004541</t>
  </si>
  <si>
    <t>Архитектурный светодиодный светильник LS 3W</t>
  </si>
  <si>
    <t>УТ000005388</t>
  </si>
  <si>
    <t>Архитектурный светодиодный светильник LS 15W</t>
  </si>
  <si>
    <t>УТ000005389</t>
  </si>
  <si>
    <t>Светодиодный светильник LS ландшафтно-архитектурный LL-885 85-265V 36W IP65</t>
  </si>
  <si>
    <t>УТ000006797</t>
  </si>
  <si>
    <t>Светодиодный светильник LS для бассейна, фонтана RGB 3W 12-24V AC угол 120 градусов IP68</t>
  </si>
  <si>
    <t>УТ000006309</t>
  </si>
  <si>
    <t>Светодиодный светильник LS для бассейна, фонтана RGB 6W 12-24V AC угол 120 градусов IP68</t>
  </si>
  <si>
    <t>УТ000006310</t>
  </si>
  <si>
    <t>Датчик движения ДД-008-W 1200W 225гр.12м IP44</t>
  </si>
  <si>
    <t>УТ000004459</t>
  </si>
  <si>
    <t>УТ000004460</t>
  </si>
  <si>
    <t>УТ000004461</t>
  </si>
  <si>
    <t>УТ000004464</t>
  </si>
  <si>
    <t>УТ000004462</t>
  </si>
  <si>
    <t>УТ000004463</t>
  </si>
  <si>
    <t>Датчик движения инфракрасный ДД-007 800W 360 гр. 6м IP44</t>
  </si>
  <si>
    <t>УТ000007187</t>
  </si>
  <si>
    <t>Датчик движения инфракрасный ДД-008 1200W 180гр.12м IP44</t>
  </si>
  <si>
    <t>УТ000005770</t>
  </si>
  <si>
    <t>Датчик движения инфракрасный ДД-009 1200W 180гр.12м IP44</t>
  </si>
  <si>
    <t>УТ000007188</t>
  </si>
  <si>
    <t>Датчик движения инфракрасный ДД-018 1200W 220гр.12м IP44</t>
  </si>
  <si>
    <t>УТ000007189</t>
  </si>
  <si>
    <t>УТ000007190</t>
  </si>
  <si>
    <t>УТ000007191</t>
  </si>
  <si>
    <t>Датчик движения инфракрасный ДД-020 800W 360гр.6м IP33</t>
  </si>
  <si>
    <t>Датчик движения инфракрасный ДД-035 оптико-акустический 500W 160гр. 9м IP20</t>
  </si>
  <si>
    <t>УТ000004465</t>
  </si>
  <si>
    <t>УТ000004466</t>
  </si>
  <si>
    <t>ДЛЯ ПРОЖЕКТОРА 10-100W</t>
  </si>
  <si>
    <t>СД матрица LS для прожектора 100W DC33V 3000мА 6500 К (52*52мм)</t>
  </si>
  <si>
    <t>УТ000004112</t>
  </si>
  <si>
    <t>СД матрица LS для прожектора 10W DC28-31V 300 мА 6500К</t>
  </si>
  <si>
    <t>УТ000004108</t>
  </si>
  <si>
    <t xml:space="preserve">белый тёплый           3000K </t>
  </si>
  <si>
    <t>СД матрица LS для прожектора 20W DC30-36V 700мА 6500 К</t>
  </si>
  <si>
    <t>УТ000004109</t>
  </si>
  <si>
    <t>УТ000004110</t>
  </si>
  <si>
    <t>УТ000004111</t>
  </si>
  <si>
    <t xml:space="preserve">СД матрица LS для прожектора 30W DC30-38V 1050мА 6500 К </t>
  </si>
  <si>
    <t>СД матрица LS для прожектора 50W DC30-36V 1750мA 6500 К</t>
  </si>
  <si>
    <t>СД матрица LS для прожектора 100W AC 220V 454 мА 6500 К (130*109мм)</t>
  </si>
  <si>
    <t>УТ000006437</t>
  </si>
  <si>
    <t>ДЛЯ ОСТАЛЬНЫХ ПРОЖЕКТОРОВ</t>
  </si>
  <si>
    <t>СД матрица LS для прожектора 100WDOB-220v 100W 100-110Lm (98.5*57.5mm) для растений</t>
  </si>
  <si>
    <t>УТ000006832</t>
  </si>
  <si>
    <t>СД матрица LS для прожектора 150WDOB-220v 150W 100-110Lm (140*65mm) для растений</t>
  </si>
  <si>
    <t>УТ000006833</t>
  </si>
  <si>
    <t xml:space="preserve">СД матрица LS для прожектора 5054-F135100-100W AC110V 90-100Lm (98*58mm) </t>
  </si>
  <si>
    <t>УТ000006895</t>
  </si>
  <si>
    <t xml:space="preserve">СД матрица LS для прожектора 5054-F135100-100W AC220V 90-100Lm (98*58mm) </t>
  </si>
  <si>
    <t>УТ000006896</t>
  </si>
  <si>
    <t>белый теплый 3000К</t>
  </si>
  <si>
    <t xml:space="preserve">СД матрица LS для прожектора 5054-F165115-150W AC110V 90-100Lm (120*66mm) </t>
  </si>
  <si>
    <t>УТ000006898</t>
  </si>
  <si>
    <t xml:space="preserve">СД матрица LS для прожектора 5054-F165115-150W AC220V 90-100Lm (120*66mm) </t>
  </si>
  <si>
    <t>УТ000006899</t>
  </si>
  <si>
    <t>УТ000006897</t>
  </si>
  <si>
    <t xml:space="preserve">СД матрица LS для прожектора 5054-F185165-200W AC220V 90-100Lm (165*87mm) </t>
  </si>
  <si>
    <t xml:space="preserve">СД матрица LS для прожектора 5054-F8275-50W AC110V 90-100Lm (40*70mm) </t>
  </si>
  <si>
    <t>УТ000006894</t>
  </si>
  <si>
    <t xml:space="preserve">СД матрица LS для прожектора 5054-F8275-50W AC220V 90-100Lm (40*70mm) </t>
  </si>
  <si>
    <t>УТ000006893</t>
  </si>
  <si>
    <t>СД матрица LS для прожектора 50WDOB-220v 50W 100-110Lm (25*25mm)</t>
  </si>
  <si>
    <t>УТ000006770</t>
  </si>
  <si>
    <t>СД матрица LS для прожектора 50WDOB-220v 50W 100-110Lm (25*25mm) для растений</t>
  </si>
  <si>
    <t>УТ000006831</t>
  </si>
  <si>
    <t>СД матрица LS для прожектора F1160-30W AC220V 100-110Lm (60*30mm)</t>
  </si>
  <si>
    <t>УТ000006756</t>
  </si>
  <si>
    <t>СД матрица LS для прожектора F1160-40W AC220V 100-110Lm (60*30mm)</t>
  </si>
  <si>
    <t>УТ000006757</t>
  </si>
  <si>
    <t>УТ000006758</t>
  </si>
  <si>
    <t xml:space="preserve">СД матрица LS для прожектора F1160-50W AC220V 100-110Lm (60*30mm)  </t>
  </si>
  <si>
    <t>УТ000006754</t>
  </si>
  <si>
    <t xml:space="preserve">СД матрица LS для прожектора F2626-10W AC220V 90-100Lm (10*10mm) </t>
  </si>
  <si>
    <t>УТ000006892</t>
  </si>
  <si>
    <t>СД матрица LS для прожектора F40110-50W AC110V 100Lm (106*13mm) yellow</t>
  </si>
  <si>
    <t>УТ000006842</t>
  </si>
  <si>
    <t>СД матрица LS для прожектора F40110-50W AC110V 100Lm (106*13mm) для растений</t>
  </si>
  <si>
    <t>УТ000006836</t>
  </si>
  <si>
    <t>СД матрица LS для прожектора F40110-50W AC220V 100Lm (106*13mm) yellow</t>
  </si>
  <si>
    <t>УТ000006843</t>
  </si>
  <si>
    <t>СД матрица LS для прожектора F40110-50W AC220V 100Lm (106*13mm) для растений</t>
  </si>
  <si>
    <t>УТ000006837</t>
  </si>
  <si>
    <t xml:space="preserve">СД матрица LS для прожектора F4054-10W AC220V 90-100Lm (25*25mm) </t>
  </si>
  <si>
    <t>УТ000006752</t>
  </si>
  <si>
    <t>СД матрица LS для прожектора F4054-10W AC220V 90-100Lm (25*25mm) для растений</t>
  </si>
  <si>
    <t>УТ000006889</t>
  </si>
  <si>
    <t xml:space="preserve">СД матрица LS для прожектора F4054-20W AC220V 90-100Lm (25*25mm) </t>
  </si>
  <si>
    <t>УТ000006887</t>
  </si>
  <si>
    <t>СД матрица LS для прожектора F4054-20W AC220V 90-100Lm (25*25mm) для растений</t>
  </si>
  <si>
    <t>УТ000006890</t>
  </si>
  <si>
    <t xml:space="preserve">СД матрица LS для прожектора F4054-30W AC220V 90-100Lm (25*25mm) </t>
  </si>
  <si>
    <t>УТ000006888</t>
  </si>
  <si>
    <t>СД матрица LS для прожектора F4054-30W AC220V 90-100Lm (25*25mm) для растений</t>
  </si>
  <si>
    <t>УТ000006891</t>
  </si>
  <si>
    <t>СД матрица LS для прожектора F4090-30W AC110V 100Lm (71*13mm) yellow</t>
  </si>
  <si>
    <t>УТ000006840</t>
  </si>
  <si>
    <t>СД матрица LS для прожектора F4090-30W AC110V 100Lm (71*13mm) для растений</t>
  </si>
  <si>
    <t>УТ000006834</t>
  </si>
  <si>
    <t>СД матрица LS для прожектора F4090-30W AC220V 100Lm (71*13mm) yellow</t>
  </si>
  <si>
    <t>УТ000006841</t>
  </si>
  <si>
    <t>СД матрица LS для прожектора F4090-30W AC220V 100Lm (71*13mm) для растений</t>
  </si>
  <si>
    <t>УТ000006835</t>
  </si>
  <si>
    <t>СД матрица LS для прожектора F45160-100W AC110V 100Lm (150*16mm) yellow</t>
  </si>
  <si>
    <t>УТ000006846</t>
  </si>
  <si>
    <t>СД матрица LS для прожектора F45160-100W AC220V 100Lm (150*16mm) yellow</t>
  </si>
  <si>
    <t>УТ000006847</t>
  </si>
  <si>
    <t>УТ000006848</t>
  </si>
  <si>
    <t>СД матрица LS для прожектора F45160-70W AC110V 100Lm (150*16mm) yellow</t>
  </si>
  <si>
    <t>СД матрица LS для прожектора F45160-70W AC110V 100Lm (150*16mm) для растений</t>
  </si>
  <si>
    <t>УТ000006838</t>
  </si>
  <si>
    <t>СД матрица LS для прожектора F45160-70W AC220V 100Lm (150*16mm) yellow</t>
  </si>
  <si>
    <t>УТ000006844</t>
  </si>
  <si>
    <t>СД матрица LS для прожектора F45160-70W AC220V 100Lm (150*16mm) для растений</t>
  </si>
  <si>
    <t>УТ000006839</t>
  </si>
  <si>
    <t>СД матрица LS для прожектора F53190-150W AC110V 100Lm (170*20mm) yellow</t>
  </si>
  <si>
    <t>УТ000006845</t>
  </si>
  <si>
    <t>СД матрица LS для прожектора F53190-150W AC220V 100Lm (170*20mm) yellow</t>
  </si>
  <si>
    <t>УТ000006849</t>
  </si>
  <si>
    <t>СД матрица LS для прожектора F5454-AC100-260V 20W 100-110Lm (25*25mm)</t>
  </si>
  <si>
    <t>СД матрица LS для прожектора F5454-AC100-260V 20W 100-110Lm (25*25mm) для растений</t>
  </si>
  <si>
    <t>УТ000006762</t>
  </si>
  <si>
    <t>СД матрица LS для прожектора F5454-AC100-260V 30W 100-110Lm (25*25mm)</t>
  </si>
  <si>
    <t>УТ000006759</t>
  </si>
  <si>
    <t>СД матрица LS для прожектора F5454-AC100-260V 30W 100-110Lm (25*25mm) для растений</t>
  </si>
  <si>
    <t>УТ000006763</t>
  </si>
  <si>
    <t>СД матрица LS для прожектора F5454-AC100-260V 50W 100-110Lm (25*25mm)</t>
  </si>
  <si>
    <t>УТ000006760</t>
  </si>
  <si>
    <t>СД матрица LS для прожектора F5454-AC100-260V 50W 100-110Lm (25*25mm) для растений</t>
  </si>
  <si>
    <t>УТ000006764</t>
  </si>
  <si>
    <t>СД матрица LS для прожектора F6040-20W AC220V 80-90Lm (25*25mm) с отпугивателем от комаров</t>
  </si>
  <si>
    <t>УТ000006886</t>
  </si>
  <si>
    <t>СД матрица LS для прожектора F6040-20W AC220V 90-100Lm (25*25mm) красно-синяя для растений</t>
  </si>
  <si>
    <t>УТ000006883</t>
  </si>
  <si>
    <t>СД матрица LS для прожектора F6040-20W-110V 20W 80-90Lm (25*25mm)</t>
  </si>
  <si>
    <t>УТ000006753</t>
  </si>
  <si>
    <t>СД матрица LS для прожектора F6040-20W-110V 20W 80-90Lm (25*25mm) для растений</t>
  </si>
  <si>
    <t>УТ000006776</t>
  </si>
  <si>
    <t>СД матрица LS для прожектора F6040-20W-220V 20W 80-90Lm (25*25mm)</t>
  </si>
  <si>
    <t>УТ000006771</t>
  </si>
  <si>
    <t>СД матрица LS для прожектора F6040-20W-220V 20W 80-90Lm (25*25mm) для растений</t>
  </si>
  <si>
    <t>УТ000006775</t>
  </si>
  <si>
    <t>СД матрица LS для прожектора F6040-30W AC220V 80-90Lm (25*25mm) с отпугивателем от комаров</t>
  </si>
  <si>
    <t>УТ000006881</t>
  </si>
  <si>
    <t>СД матрица LS для прожектора F6040-30W AC220V 90-100Lm (25*25mm) красно-синяя для растений</t>
  </si>
  <si>
    <t>УТ000006884</t>
  </si>
  <si>
    <t>СД матрица LS для прожектора F6040-30W-110V 30W 80-90Lm (25*25mm)</t>
  </si>
  <si>
    <t>УТ000006755</t>
  </si>
  <si>
    <t>СД матрица LS для прожектора F6040-30W-110V 30W 80-90Lm (25*25mm) для растений</t>
  </si>
  <si>
    <t>УТ000006777</t>
  </si>
  <si>
    <t>СД матрица LS для прожектора F6040-30W-220V 30W 80-90Lm (25*25mm)</t>
  </si>
  <si>
    <t>УТ000006772</t>
  </si>
  <si>
    <t>СД матрица LS для прожектора F6040-30W-220V 30W 80-90Lm (25*25mm) для растений</t>
  </si>
  <si>
    <t>УТ000006778</t>
  </si>
  <si>
    <t>СД матрица LS для прожектора F6040-50W AC220V 80-90Lm (25*25mm) с отпугивателем от комаров</t>
  </si>
  <si>
    <t>УТ000006882</t>
  </si>
  <si>
    <t>СД матрица LS для прожектора F6040-50W AC220V 90-100Lm (25*25mm) красно-синяя для растений</t>
  </si>
  <si>
    <t>УТ000006885</t>
  </si>
  <si>
    <t>СД матрица LS для прожектора F6040-50W-110V 50W 80-90Lm (25*25mm)</t>
  </si>
  <si>
    <t>УТ000006830</t>
  </si>
  <si>
    <t>СД матрица LS для прожектора F6040-50W-110V 50W 80-90Lm (25*25mm) для растений</t>
  </si>
  <si>
    <t>УТ000006780</t>
  </si>
  <si>
    <t>СД матрица LS для прожектора F6040-50W-220V 50W 80-90Lm (25*25mm)</t>
  </si>
  <si>
    <t>УТ000006773</t>
  </si>
  <si>
    <t>СД матрица LS для прожектора F6040-50W-220V 50W 80-90Lm (25*25mm) для растений</t>
  </si>
  <si>
    <t>УТ000006779</t>
  </si>
  <si>
    <t>СД матрица LS для прожектора F6040-B-20W AC 110V 80-90Lm (25*25mm) для растений</t>
  </si>
  <si>
    <t>СД матрица LS для прожектора F6040-B-20W AC 220V 80-90Lm (25*25mm) для растений</t>
  </si>
  <si>
    <t>УТ000006902</t>
  </si>
  <si>
    <t>УТ000006903</t>
  </si>
  <si>
    <t>СД матрица LS для прожектора F6040-B-20W-110V 20W 80-90Lm (25*25mm)</t>
  </si>
  <si>
    <t>УТ000006900</t>
  </si>
  <si>
    <t>СД матрица LS для прожектора F6040-B-20W-220V 20W 80-90Lm (25*25mm)</t>
  </si>
  <si>
    <t>УТ000006901</t>
  </si>
  <si>
    <t>СД матрица LS для прожектора F6040-B-30W AC 110V 80-90Lm (25*25mm) для растений</t>
  </si>
  <si>
    <t>УТ000006904</t>
  </si>
  <si>
    <t>СД матрица LS для прожектора F6040-B-30W AC 220V 80-90Lm (25*25mm) для растений</t>
  </si>
  <si>
    <t>УТ000006905</t>
  </si>
  <si>
    <t>СД матрица LS для прожектора F6040-B-50W AC 110V 80-90Lm (25*25mm) для растений</t>
  </si>
  <si>
    <t>УТ000006907</t>
  </si>
  <si>
    <t>СД матрица LS для прожектора F6040-B-50W AC 220V 80-90Lm (25*25mm) для растений</t>
  </si>
  <si>
    <t>УТ000006906</t>
  </si>
  <si>
    <t>СД матрица LS для прожектора Y27-10W AC220V 100Lm (d11mm)</t>
  </si>
  <si>
    <t>УТ000006879</t>
  </si>
  <si>
    <t>СД матрица LS для прожектора Y27-12W AC220V 100Lm (d11mm)</t>
  </si>
  <si>
    <t>УТ000006880</t>
  </si>
  <si>
    <t>СД матрица LS для прожектора Y27-3W AC220V 100Lm (d11mm)</t>
  </si>
  <si>
    <t>УТ000006851</t>
  </si>
  <si>
    <t>СД матрица LS для прожектора Y27-5W AC220V 100Lm (d11mm)</t>
  </si>
  <si>
    <t>УТ000006850</t>
  </si>
  <si>
    <t>СД матрица LS для прожектора Y27-7W AC220V 100Lm (d11mm)</t>
  </si>
  <si>
    <t>УТ000006878</t>
  </si>
  <si>
    <t>СД матрица LS для прожектора ZS-AC100W AC220V 90-100Lm (10*60mm)</t>
  </si>
  <si>
    <t>УТ000006750</t>
  </si>
  <si>
    <t>СД матрица LS для прожектора ZS-AC150W AC220V 90-100Lm (120*63mm)</t>
  </si>
  <si>
    <t>УТ000006751</t>
  </si>
  <si>
    <t>СД матрица LS для прожектора ZS-AC50W AC220V 90-100Lm (38*36mm)</t>
  </si>
  <si>
    <t>УТ000006749</t>
  </si>
  <si>
    <t>СТРОБОСКОП</t>
  </si>
  <si>
    <t>СТРОБОСКОПИЧЕСКАЯ ЛАМПА 220V</t>
  </si>
  <si>
    <t>СТРОБ-ВСПЫШКА</t>
  </si>
  <si>
    <t>Стробоскоп LS micro 12В, 0,1Вт, 5000K, 8000мЛм, 0,175A, IP23, 9x9x9мм (белый) 10шт в спайке</t>
  </si>
  <si>
    <t>УТ000004786</t>
  </si>
  <si>
    <t>МИНИСТРОБОСКОП</t>
  </si>
  <si>
    <t>Стробоскоп светодиодный LS DIP 8мм 12V 0,5W IP67</t>
  </si>
  <si>
    <t>УТ000005107</t>
  </si>
  <si>
    <t xml:space="preserve">Светодиодный стробоскоп LS SMD 5050 8Led  1,92W 12V </t>
  </si>
  <si>
    <t>УТ000004117</t>
  </si>
  <si>
    <t>Светодиодная стробоскопическая лампа LS 220V</t>
  </si>
  <si>
    <t>УТ000004118</t>
  </si>
  <si>
    <t>Светодиодная стробоскопическая лампа LS SMD 5730 12 LED 2 W 220V IP 65</t>
  </si>
  <si>
    <t>УТ000005986</t>
  </si>
  <si>
    <t>Светодиодная стробоскопическая лампа LS SMD 5730 4W Е 27 220V IP 65 диаметр 33мм</t>
  </si>
  <si>
    <t>УТ000006582</t>
  </si>
  <si>
    <t>Строб (светильник-вспышка) LS 3.5W 220V</t>
  </si>
  <si>
    <t>УТ000004116</t>
  </si>
  <si>
    <t>Прозрачный</t>
  </si>
  <si>
    <t>СТРОБОСКОП "AL STROBE"</t>
  </si>
  <si>
    <t>Стробоскопическая лампа LS "AL STROBE"</t>
  </si>
  <si>
    <t>УТ000006717</t>
  </si>
  <si>
    <t>Кратность резки</t>
  </si>
  <si>
    <t>КОМПЛЕКТУЮЩИЕ К НЕОНУ</t>
  </si>
  <si>
    <t xml:space="preserve"> МИНИ НЕОН SMD 2835/120 LED</t>
  </si>
  <si>
    <t xml:space="preserve">Неон мини (Led Neon Flex) LS SMD 2835/120 LED 8х16мм 220V MAX 7W/m </t>
  </si>
  <si>
    <t>УТ000005112</t>
  </si>
  <si>
    <t>6-7W/m</t>
  </si>
  <si>
    <t>220-240V</t>
  </si>
  <si>
    <t>120 led/m</t>
  </si>
  <si>
    <t>НЕОН МИНИ LS 12V LUX  (Led Neon Flex) LS SMD 2835/120 LED 6х12мм MAX 7W/m, кратность резки 1 см.</t>
  </si>
  <si>
    <t>6х12мм</t>
  </si>
  <si>
    <t>1см</t>
  </si>
  <si>
    <t>Розовый</t>
  </si>
  <si>
    <t>НЕОН МИНИ LS 12V LUX SMD 2835/120 LED 8х16мм (MAX 8W/m), подключение не более 10 м,.кратность 2,5см</t>
  </si>
  <si>
    <t>УТ000006034</t>
  </si>
  <si>
    <t>8W/m</t>
  </si>
  <si>
    <t>2,5см</t>
  </si>
  <si>
    <t xml:space="preserve">НЕОН МИНИ LUX (Led Neon Flex) LS SMD 2835/120 LED 8х16мм 220V MAX 7W/m </t>
  </si>
  <si>
    <t>УТ000005984</t>
  </si>
  <si>
    <t>7W/m</t>
  </si>
  <si>
    <t>Неон (Led Neon Flex) LS SMD 2835/100 LED 6 W/м, кратность резки 100 см, 50 м в катушке</t>
  </si>
  <si>
    <t>УТ000004026</t>
  </si>
  <si>
    <t>6W/m</t>
  </si>
  <si>
    <t>100 led/m</t>
  </si>
  <si>
    <t>Неон (Led Neon Flex) LS SMD 2835/120 LED 14*26 220V 7 W/м, кратность резки 100 см, 50 м в катушке</t>
  </si>
  <si>
    <t>УТ000004025</t>
  </si>
  <si>
    <t>Неон (Led Neon Flex) LS SMD 5050/72 LED (RGB), 7W/M, 220V кратность резки 100см., в катушке 50 м.</t>
  </si>
  <si>
    <t>УТ000003114</t>
  </si>
  <si>
    <t>72 led/m</t>
  </si>
  <si>
    <t>НЕОН LUX (Led Neon Flex) LS SMD 2835/120 LED 16х24 220V 7W/м, кратность резки 100 см, 50 м в катушке</t>
  </si>
  <si>
    <t>УТ000005386</t>
  </si>
  <si>
    <t>Для ленты 220V</t>
  </si>
  <si>
    <t>Заглушка LS для неона 14*26</t>
  </si>
  <si>
    <t>УТ000004008</t>
  </si>
  <si>
    <t>Заглушка LS для неона 8*16</t>
  </si>
  <si>
    <t>УТ000005265</t>
  </si>
  <si>
    <t>Коннектор LS для неона 14*26мм широкая игла</t>
  </si>
  <si>
    <t>УТ000005252</t>
  </si>
  <si>
    <t>Коннектор LS для неона 16*24мм без иглы</t>
  </si>
  <si>
    <t>УТ000005574</t>
  </si>
  <si>
    <t>Коннектор LS для неона 8*16мм без иглы</t>
  </si>
  <si>
    <t>УТ000005573</t>
  </si>
  <si>
    <t>Коннектор LS для неона 8*16мм с иглой</t>
  </si>
  <si>
    <t>УТ000005251</t>
  </si>
  <si>
    <t>Коннектор LS для неона RGB без иглы 8*16</t>
  </si>
  <si>
    <t>УТ000005575</t>
  </si>
  <si>
    <t>Коннектор LS для неона RGB с иглой 16*24</t>
  </si>
  <si>
    <t>УТ000006785</t>
  </si>
  <si>
    <t>Коннектор LS для широкого неона с иголкой</t>
  </si>
  <si>
    <t>УТ000006784</t>
  </si>
  <si>
    <t>Соединитель прямой LS для гибкого  широкого неона с иглой</t>
  </si>
  <si>
    <t>УТ000006769</t>
  </si>
  <si>
    <t>Соединитель прямой LS для гибкого неона с иглой 8*16 мм</t>
  </si>
  <si>
    <t>УТ000006786</t>
  </si>
  <si>
    <t>Соединительная игла LS для RGB неона</t>
  </si>
  <si>
    <t>УТ000004007</t>
  </si>
  <si>
    <t>Соединительная игла LS для неона 8*16</t>
  </si>
  <si>
    <t>УТ000005572</t>
  </si>
  <si>
    <t>Соединительная игла LS для широкого неона</t>
  </si>
  <si>
    <t>УТ000004006</t>
  </si>
  <si>
    <t>Сетевой шнур на 220V LS для неона 16*24 без иглы</t>
  </si>
  <si>
    <t>AC 220V, 400W, длина шнура 550мм</t>
  </si>
  <si>
    <t>УТ000004009</t>
  </si>
  <si>
    <t>Сетевой шнур на 220V LS для неона 8х16 до 30 метров с иглой</t>
  </si>
  <si>
    <t>УТ000005137</t>
  </si>
  <si>
    <t>Сетевой шнур на 220V LS для неона 8х16 до 50 метров с иглой</t>
  </si>
  <si>
    <t>УТ000005264</t>
  </si>
  <si>
    <t>Сетевой шнур на 220V LS для неона с иглой</t>
  </si>
  <si>
    <t>УТ000004834</t>
  </si>
  <si>
    <t>Сетевой шнур на 220V LS для неона широкого до 50 метров с иглой</t>
  </si>
  <si>
    <t>УТ000005139</t>
  </si>
  <si>
    <r>
      <t>R</t>
    </r>
    <r>
      <rPr>
        <b/>
        <sz val="12"/>
        <color indexed="13"/>
        <rFont val="Arial"/>
        <family val="2"/>
        <charset val="204"/>
      </rPr>
      <t>Y</t>
    </r>
    <r>
      <rPr>
        <b/>
        <sz val="12"/>
        <color indexed="40"/>
        <rFont val="Arial"/>
        <family val="2"/>
        <charset val="204"/>
      </rPr>
      <t>B</t>
    </r>
    <r>
      <rPr>
        <b/>
        <sz val="12"/>
        <color indexed="17"/>
        <rFont val="Arial"/>
        <family val="2"/>
        <charset val="204"/>
      </rPr>
      <t>G</t>
    </r>
  </si>
  <si>
    <t>ДЮРАЛАЙТ</t>
  </si>
  <si>
    <t>Технические характеристики</t>
  </si>
  <si>
    <t>КОМПЛЕКТУЮЩИЕ К ДЮРАЛАЙТУ</t>
  </si>
  <si>
    <t>Дюралайт + комплектующие</t>
  </si>
  <si>
    <t>Дюралайт светодиодный  - гибкий светодиодный шнур в защитной силиконовой оболочке. Предназначен как для внутренней, так и для наружной установки, для обозначения контуров зданий, рекламных конструкций, для праздничных украшений витрин, входов и т.д.</t>
  </si>
  <si>
    <t>Диаметр: 13 мм, сечение плоское 
Напряжение питания 220-240 В
Потребляемая мощность 6,6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</si>
  <si>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Дюралайт LS плоский 72 LED/m , 3-жилы 220V (кратность резки 2 м.)</t>
  </si>
  <si>
    <t>УТ000004531</t>
  </si>
  <si>
    <t>Пурпурный</t>
  </si>
  <si>
    <t>Диаметр: 13 мм, сечение круглое 
Напряжение питания 220-240 В
Потребляемая мощность 2,4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</si>
  <si>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Дюралайт LS LED Круглый, 2 жилы, 13 мм, 220V (кратность резки 2 м.)</t>
  </si>
  <si>
    <t>УТ000006495</t>
  </si>
  <si>
    <t>Дюралайт LS LED Круглый, 3 жилы, 36LED/m 13 мм, 220V (кратность резки 2 м.)</t>
  </si>
  <si>
    <t>УТ000004530</t>
  </si>
  <si>
    <t>Коннектор LS I-образный для 2-х жильного дюралайта 13мм</t>
  </si>
  <si>
    <t>УТ000005334</t>
  </si>
  <si>
    <t>Коннектор LS I-образный с иголкой для дюралайта круглого 3 жилы 13мм</t>
  </si>
  <si>
    <t>УТ000005335</t>
  </si>
  <si>
    <t>Коннектор LS прямой с иголкой для дюралайта круглого (Муфта трехпр, 13м)</t>
  </si>
  <si>
    <t>УТ000004956</t>
  </si>
  <si>
    <t>Коннектор LS с иголкой для дюралайта плоского (Муфта 3 жилы)</t>
  </si>
  <si>
    <t>УТ000004957</t>
  </si>
  <si>
    <t>Коннектор LS L-образный для 2-х жильного дюралайта 13мм</t>
  </si>
  <si>
    <t>УТ000005333</t>
  </si>
  <si>
    <t>Коннектор LS L-образный с иголкой для дюралайта круглого 3 жилы 13мм</t>
  </si>
  <si>
    <t>УТ000004959</t>
  </si>
  <si>
    <t>Заглушка LS концевая квадратная для дюралайта</t>
  </si>
  <si>
    <t>УТ000004536</t>
  </si>
  <si>
    <t>УТ000004535</t>
  </si>
  <si>
    <t>УТ000005475</t>
  </si>
  <si>
    <t>Игла соединительная LS для круглого дюралайта</t>
  </si>
  <si>
    <t>УТ000004538</t>
  </si>
  <si>
    <t>Сетевой шнур LS к дюралайту (квадратный)</t>
  </si>
  <si>
    <t>УТ000004533</t>
  </si>
  <si>
    <t>Сетевой шнур LS к дюралайту с диодным мостом 1,5м 3- жил.(круглый)</t>
  </si>
  <si>
    <t>УТ000004532</t>
  </si>
  <si>
    <t>Сетевой шнур LS с вилкой и диодным мостом для дюралайта 2 жилы 13мм (круглый)</t>
  </si>
  <si>
    <t>УТ000005336</t>
  </si>
  <si>
    <t>Сетевой шнур LS с вилкой и диодным мостом для дюралайта 3 жилы 13мм (круглый)</t>
  </si>
  <si>
    <t>УТ000004534</t>
  </si>
  <si>
    <t>Коннектор LS T-образный для 2-х жильного дюралайта 13мм</t>
  </si>
  <si>
    <t>УТ000005331</t>
  </si>
  <si>
    <t>Коннектор LS T-образный для 3-х жильного дюралайта 13мм</t>
  </si>
  <si>
    <t>УТ000005470</t>
  </si>
  <si>
    <t>Коннектор LS X-образный для 2-х жильного дюралайта 13мм</t>
  </si>
  <si>
    <t>УТ000005332</t>
  </si>
  <si>
    <t>Коннектор LS Х-образный с иголкой для дюралайта круглого 3 жилы 13мм</t>
  </si>
  <si>
    <t>УТ000004958</t>
  </si>
  <si>
    <t>AC 110-220 V, Управляет 300 м</t>
  </si>
  <si>
    <t>СВЕТОДИОДНЫЕ СВЕТИЛЬНИКИ</t>
  </si>
  <si>
    <t>Комплект линеек LS 36W, SMD 5730, 520x13мм, 72LED</t>
  </si>
  <si>
    <t>УТ000004067</t>
  </si>
  <si>
    <t xml:space="preserve">Характеристики каждой линейки: Размер - 520*13*1 мм
Количество светодиодов - 72шт.
Чип - 5730 (Epistar)
Мощность - 9Вт /36Вт 
Ток - 300мА/на комплект Энергоэффективность - 100 Лм/1Вт
Световой поток - 900Лм/3600 Лм (комплект)
</t>
  </si>
  <si>
    <t>УТ000004908</t>
  </si>
  <si>
    <t>УТ000004909</t>
  </si>
  <si>
    <t>Светло-серый</t>
  </si>
  <si>
    <t>УТ000005294</t>
  </si>
  <si>
    <t>Панель сд LP-01-SLIM 36W 230V 2700Lm 1195х295х8мм без ЭПРА БЕЛАЯ IP40</t>
  </si>
  <si>
    <t>УТ000007140</t>
  </si>
  <si>
    <t>1195х295х8</t>
  </si>
  <si>
    <t>УТ000005291</t>
  </si>
  <si>
    <t>УТ000004253</t>
  </si>
  <si>
    <t>УТ000006729</t>
  </si>
  <si>
    <t>УТ000004254</t>
  </si>
  <si>
    <t>УТ000005292</t>
  </si>
  <si>
    <t xml:space="preserve">Панель сд LPU-02-ПРИЗМА 36W 230V 3100Lm 595х595х19 БЕЛАЯ IP40 </t>
  </si>
  <si>
    <t>УТ000007334</t>
  </si>
  <si>
    <t>УТ000004255</t>
  </si>
  <si>
    <t>УТ000006517</t>
  </si>
  <si>
    <t>УТ000005131</t>
  </si>
  <si>
    <t>УТ000004907</t>
  </si>
  <si>
    <t>Панель сд LPU-02-ОПАЛ-PRO 40W 230V 2900Lm 595х595x25мм, белая IP 40</t>
  </si>
  <si>
    <t>УТ000007070</t>
  </si>
  <si>
    <t xml:space="preserve">595х595х25 </t>
  </si>
  <si>
    <t>УТ000005290</t>
  </si>
  <si>
    <t>УТ000006234</t>
  </si>
  <si>
    <t>УТ000006935</t>
  </si>
  <si>
    <t>Панель сд LP-02W-SLIM 50W 230V 4000К 5000Lm 595х595х8мм без ЭПРА БЕЛАЯ IP40 LLT</t>
  </si>
  <si>
    <t>УТ000006815</t>
  </si>
  <si>
    <t>Панель сд LPU-01-ПРИЗМА-PRO 50Вт 230В 4500Лм 180х1195х19мм белая IP40 LLT</t>
  </si>
  <si>
    <t>УТ000007058</t>
  </si>
  <si>
    <t>Панель сд LPU-ПРИЗМА-PRO 50W 230V 4500Lm 595х595х19мм белая IP40 LLT</t>
  </si>
  <si>
    <t>УТ000006819</t>
  </si>
  <si>
    <t>595х595х19</t>
  </si>
  <si>
    <t>УТ000006679</t>
  </si>
  <si>
    <t>Панель сд LPU-ПРИЗМА-PRO 72W 230V 5200Lm 595*595*19мм белая IP40</t>
  </si>
  <si>
    <t>УТ000007152</t>
  </si>
  <si>
    <t>УТ000004258</t>
  </si>
  <si>
    <t>УТ000004922</t>
  </si>
  <si>
    <t>УТ000005295</t>
  </si>
  <si>
    <t>УТ000006730</t>
  </si>
  <si>
    <t>УТ000004910</t>
  </si>
  <si>
    <t>УТ000006318</t>
  </si>
  <si>
    <t>УТ000006816</t>
  </si>
  <si>
    <t>УТ000004267</t>
  </si>
  <si>
    <t>УТ000004280</t>
  </si>
  <si>
    <t>УТ000004284</t>
  </si>
  <si>
    <t>СВЕТОДИОДНЫЕ ПАНЕЛИ</t>
  </si>
  <si>
    <t>Квадратные панели</t>
  </si>
  <si>
    <t>КОМПЛЕКТУЮЩИЕ К ПАНЕЛЯМ СЕРИИ LP</t>
  </si>
  <si>
    <t>Встраиваемые панели</t>
  </si>
  <si>
    <t>УТ000004902</t>
  </si>
  <si>
    <t>УТ000005613</t>
  </si>
  <si>
    <t>УТ000004903</t>
  </si>
  <si>
    <t>УТ000006261</t>
  </si>
  <si>
    <t>УТ000004904</t>
  </si>
  <si>
    <t>УТ000004905</t>
  </si>
  <si>
    <t>Панели серии LP (встраиваемые)</t>
  </si>
  <si>
    <t>Панели серии LPU (универсальные)</t>
  </si>
  <si>
    <t>Накладные панели</t>
  </si>
  <si>
    <t>УТ000006262</t>
  </si>
  <si>
    <t>УТ000004272</t>
  </si>
  <si>
    <t>УТ000004274</t>
  </si>
  <si>
    <t>УТ000005465</t>
  </si>
  <si>
    <t>УТ000004276</t>
  </si>
  <si>
    <t>УТ000004278</t>
  </si>
  <si>
    <t>Панель сд круглая NRLP-eco 24W 4000К 230V 1680Lm 300мм белая накладная IP40</t>
  </si>
  <si>
    <t>УТ000007182</t>
  </si>
  <si>
    <t>УТ000004282</t>
  </si>
  <si>
    <t>УТ000004283</t>
  </si>
  <si>
    <t>УТ000004906</t>
  </si>
  <si>
    <t>УТ000004273</t>
  </si>
  <si>
    <t>УТ000004279</t>
  </si>
  <si>
    <t>УТ000004281</t>
  </si>
  <si>
    <t xml:space="preserve">Панель сд круглая RLP-VC  9W 230V 630Lm 118мм 4000К IP40 </t>
  </si>
  <si>
    <t>УТ000007181</t>
  </si>
  <si>
    <t>118x30</t>
  </si>
  <si>
    <t>УТ000007320</t>
  </si>
  <si>
    <t>Панель сд круглая RLP-VC  18W 230V 1440Lm 185мм 4000К IP40 HOME</t>
  </si>
  <si>
    <t>185x30</t>
  </si>
  <si>
    <t>УТ000006473</t>
  </si>
  <si>
    <t>УТ000004266</t>
  </si>
  <si>
    <t>Белый корпус</t>
  </si>
  <si>
    <t>УТ000005017</t>
  </si>
  <si>
    <t>УТ000004268</t>
  </si>
  <si>
    <t>УТ000005016</t>
  </si>
  <si>
    <t xml:space="preserve">Панель сд круглая RLP-eco 14W 230V 1120Lm 170/155мм 4000К IP40  </t>
  </si>
  <si>
    <t>УТ000004269</t>
  </si>
  <si>
    <t>170/155x18</t>
  </si>
  <si>
    <t>УТ000006474</t>
  </si>
  <si>
    <t>УТ000004270</t>
  </si>
  <si>
    <t>УТ000006472</t>
  </si>
  <si>
    <t>УТ000005973</t>
  </si>
  <si>
    <t>УТ000005130</t>
  </si>
  <si>
    <t>СД светильник ЖКХ LS 10W/150х75мм</t>
  </si>
  <si>
    <t>СД светильник ЖКХ LS 15W/120х65мм</t>
  </si>
  <si>
    <t>УТ000000425</t>
  </si>
  <si>
    <t>СД светильник ЖКХ LS 25W/210х70мм</t>
  </si>
  <si>
    <t>УТ000002721</t>
  </si>
  <si>
    <t>СД светильник ЖКХ LS 5W/120х60мм</t>
  </si>
  <si>
    <t>УТ000000422</t>
  </si>
  <si>
    <t>СД светильник ЖКХ LS 9W(маленький корпус)/115*65мм</t>
  </si>
  <si>
    <t>УТ000000423</t>
  </si>
  <si>
    <t>СД светильник ЖКХ LS 9W/150*75мм 6000-6500К 85-265 V (большой корпус)</t>
  </si>
  <si>
    <t>УТ000001966</t>
  </si>
  <si>
    <t>Потолочный накладной светильник LS серии Osca Round LED 12W (белый корпус) 100*100мм</t>
  </si>
  <si>
    <t>УТ000004601</t>
  </si>
  <si>
    <t>УТ000005483</t>
  </si>
  <si>
    <t>Потолочный накладной светильник LS серии Osca Round LED 12W (черный корпус) 100*100мм</t>
  </si>
  <si>
    <t>Серия DECO</t>
  </si>
  <si>
    <t>УТ000005854</t>
  </si>
  <si>
    <t>УТ000005853</t>
  </si>
  <si>
    <t>УТ000005855</t>
  </si>
  <si>
    <t>УТ000005856</t>
  </si>
  <si>
    <t>УТ000005857</t>
  </si>
  <si>
    <t>УТ000005858</t>
  </si>
  <si>
    <t>УТ000005860</t>
  </si>
  <si>
    <t>УТ000005859</t>
  </si>
  <si>
    <t>УТ000005861</t>
  </si>
  <si>
    <t>УТ000005862</t>
  </si>
  <si>
    <t>УТ000005863</t>
  </si>
  <si>
    <t>УТ000005864</t>
  </si>
  <si>
    <t>УТ000005865</t>
  </si>
  <si>
    <t>УТ000005866</t>
  </si>
  <si>
    <t>УТ000005867</t>
  </si>
  <si>
    <t>УТ000005868</t>
  </si>
  <si>
    <t>УТ000005869</t>
  </si>
  <si>
    <t>УТ000005870</t>
  </si>
  <si>
    <t>УТ000005871</t>
  </si>
  <si>
    <t>УТ000005872</t>
  </si>
  <si>
    <t>Светильник cд DECO 36W 6500К 2340Lm 350мм СОЗВЕЗДИЕ IN HOME</t>
  </si>
  <si>
    <t>УТ000007303</t>
  </si>
  <si>
    <t>350x55</t>
  </si>
  <si>
    <t>Светильник cд DECO 36W 6500К 2340Lm 350мм БАМБУК IN HOME</t>
  </si>
  <si>
    <t>УТ000007304</t>
  </si>
  <si>
    <t>УТ000006265</t>
  </si>
  <si>
    <t>GX53</t>
  </si>
  <si>
    <t>Светильник встраиваемый GX53R-R12L-crystal под лампу GX53 с подсветкой Прозрачный/Хром IN HOME</t>
  </si>
  <si>
    <t>УТ000007165</t>
  </si>
  <si>
    <t>УТ000006266</t>
  </si>
  <si>
    <t>УТ000006267</t>
  </si>
  <si>
    <t>УТ000006268</t>
  </si>
  <si>
    <t>УТ000006241</t>
  </si>
  <si>
    <t>Светильник встраиваемый GX53R-RMR-glass под лампу GX53 Круг/стекло зеркальный IN HOME</t>
  </si>
  <si>
    <t>Круг/стекло Зеркальный</t>
  </si>
  <si>
    <t>УТ000006418</t>
  </si>
  <si>
    <t>Светильник встраиваемый GX53R-RMT-glass под лампу GX53 КРУГ СТЕКЛО 230V матовый IN HOME</t>
  </si>
  <si>
    <t>УТ000006602</t>
  </si>
  <si>
    <t>УТ000006240</t>
  </si>
  <si>
    <t>УТ000006419</t>
  </si>
  <si>
    <t xml:space="preserve">Светильник встраиваемый GX53R-SMT-glass под лампу GX53 Квадрат/стекло Матовый </t>
  </si>
  <si>
    <t>Квадрат/стекло Матовый</t>
  </si>
  <si>
    <t>УТ000007168</t>
  </si>
  <si>
    <t xml:space="preserve">Светильник встраиваемый GX53R-2ST металл под лампу GX53 230V поворотный двойной </t>
  </si>
  <si>
    <t>УТ000007158</t>
  </si>
  <si>
    <t>233x30</t>
  </si>
  <si>
    <t xml:space="preserve">Светильник встраиваемый GX53R-3ST металл под лампу GX53 230V поворотный тройной   </t>
  </si>
  <si>
    <t>УТ000007160</t>
  </si>
  <si>
    <t>346x30</t>
  </si>
  <si>
    <t>УТ000005467</t>
  </si>
  <si>
    <t>УТ000006519</t>
  </si>
  <si>
    <t>Светильник встраиваемый GX53R-R-eco пластик под лампу GX53 230V IN HOME</t>
  </si>
  <si>
    <t>УТ000007166</t>
  </si>
  <si>
    <t>Светильник встраиваемый GX53R-R-mini ультратонкий металл под лампу GX53 230V</t>
  </si>
  <si>
    <t>УТ000006875</t>
  </si>
  <si>
    <t xml:space="preserve">Светильник встраиваемый GX53R-R-standard металл под лампу GX53 230V </t>
  </si>
  <si>
    <t>106x38</t>
  </si>
  <si>
    <t>УТ000007170</t>
  </si>
  <si>
    <t xml:space="preserve">Светильник встраиваемый GX53R-RTметалл под лампу GX53 230V поворотный </t>
  </si>
  <si>
    <t>УТ000007162</t>
  </si>
  <si>
    <t>120x50</t>
  </si>
  <si>
    <t>УТ000004924</t>
  </si>
  <si>
    <t>Светильник накладной GX53S-R-ECO пластик  под лампу GX53 230В  IN HOME</t>
  </si>
  <si>
    <t>УТ000006271</t>
  </si>
  <si>
    <t>Светильник накладной GX53S-R-standart металл  под лампу GX53 230В  IN HOME</t>
  </si>
  <si>
    <t>УТ000006272</t>
  </si>
  <si>
    <t>Светильник накладной угловой GX53S-А-standart металл  под лампу GX53 230В</t>
  </si>
  <si>
    <t>УТ000007179</t>
  </si>
  <si>
    <t>130x50</t>
  </si>
  <si>
    <t>Светильники уличные под лампу GX-53</t>
  </si>
  <si>
    <t>Светильник уличный двухсторонний GX53S-2-ЦИЛИНДР под лампу GX53 230В IN HOME</t>
  </si>
  <si>
    <t>УТ000007175</t>
  </si>
  <si>
    <t>205x90x140</t>
  </si>
  <si>
    <t>Черный</t>
  </si>
  <si>
    <t>Светильник уличный односторонний GX53S-1-ЦИЛИНДР под лампу GX53 230В IN HOME</t>
  </si>
  <si>
    <t>УТ000007178</t>
  </si>
  <si>
    <t>115x90x140</t>
  </si>
  <si>
    <t>УТ000005468</t>
  </si>
  <si>
    <t>Светильники встраиваемые под лампу GX-70</t>
  </si>
  <si>
    <t>Светильник встраиваемый GX70R металл под лампу GX70 230V</t>
  </si>
  <si>
    <t>УТ000007173</t>
  </si>
  <si>
    <t>GX70</t>
  </si>
  <si>
    <t>151x53</t>
  </si>
  <si>
    <t>УТ000005353</t>
  </si>
  <si>
    <t>белый холодный 5000К</t>
  </si>
  <si>
    <t>УТ000005354</t>
  </si>
  <si>
    <t>УТ000005355</t>
  </si>
  <si>
    <t>Светильники серии СБА/СДБО/СДСО</t>
  </si>
  <si>
    <t>УТ000006284</t>
  </si>
  <si>
    <t>УТ000006239</t>
  </si>
  <si>
    <t xml:space="preserve">Светильник встраиваемый MR16R-R-R металл под лампу JCDR GU5.3 ПОВОРОТНЫЙ 12/230 В </t>
  </si>
  <si>
    <t>УТ000007180</t>
  </si>
  <si>
    <t>JCDR GU5.3</t>
  </si>
  <si>
    <t>Светильник встраиваемый MR16R-R-standard металл под лампу JCDR GU5.3 12/230 В IN HOME</t>
  </si>
  <si>
    <t>УТ000007061</t>
  </si>
  <si>
    <t>УТ000006275</t>
  </si>
  <si>
    <t>УТ000004934</t>
  </si>
  <si>
    <t>УТ000004555</t>
  </si>
  <si>
    <t>УТ000004556</t>
  </si>
  <si>
    <t>УТ000004557</t>
  </si>
  <si>
    <t>УТ000004558</t>
  </si>
  <si>
    <t>УТ000004560</t>
  </si>
  <si>
    <t>УТ000004564</t>
  </si>
  <si>
    <t>Светильник светодиодный аварийный СБА 1048С 18LED "ВЫХОД"  lead-acid AC/DC</t>
  </si>
  <si>
    <t>УТ000003202</t>
  </si>
  <si>
    <t>УТ000006067</t>
  </si>
  <si>
    <t>Светильник светодиодный аварийный СБА 1093С 90LED Li-ion DC LLT</t>
  </si>
  <si>
    <t>УТ000007236</t>
  </si>
  <si>
    <t>547x90x65</t>
  </si>
  <si>
    <t>УТ000003203</t>
  </si>
  <si>
    <t>УТ000003043</t>
  </si>
  <si>
    <t>Светильники личные серии СКУ-02</t>
  </si>
  <si>
    <t>УТ000006434</t>
  </si>
  <si>
    <t>Светильник светодиодный уличный СКУ-02 125W 230V IP65</t>
  </si>
  <si>
    <t>УТ000005507</t>
  </si>
  <si>
    <t>УТ000005511</t>
  </si>
  <si>
    <t>УТ000006600</t>
  </si>
  <si>
    <t>Светильник светодиодный уличный СКУ-02 PRO 70W 230V IP65</t>
  </si>
  <si>
    <t>УТ000006814</t>
  </si>
  <si>
    <t>70W</t>
  </si>
  <si>
    <t>369x170x88</t>
  </si>
  <si>
    <t>УТ000004316</t>
  </si>
  <si>
    <t>серый</t>
  </si>
  <si>
    <t>УТ000006263</t>
  </si>
  <si>
    <t>УТ000005614</t>
  </si>
  <si>
    <t>УТ000006301</t>
  </si>
  <si>
    <t>УТ000007245</t>
  </si>
  <si>
    <t xml:space="preserve">Светильник сд СПБ-2 КРУГ 20W 230V 1400Lm 250мм белый </t>
  </si>
  <si>
    <t>250x41</t>
  </si>
  <si>
    <t xml:space="preserve">Светильник сд СПБ-2 КРУГ 24W 230V 4000K 1700Lm 310мм белый </t>
  </si>
  <si>
    <t>УТ000007155</t>
  </si>
  <si>
    <t>310x50</t>
  </si>
  <si>
    <t>УТ000004337</t>
  </si>
  <si>
    <t>УТ000004338</t>
  </si>
  <si>
    <t>УТ000005024</t>
  </si>
  <si>
    <t>УТ000004340</t>
  </si>
  <si>
    <t>Светильник сд СПБ-2Д-КВАДРАТ 10W 230V 4000K 800Lm 170мм с датчиком белый</t>
  </si>
  <si>
    <t>УТ000007051</t>
  </si>
  <si>
    <t>УТ000004341</t>
  </si>
  <si>
    <t>УТ000004342</t>
  </si>
  <si>
    <t>УТ000004343</t>
  </si>
  <si>
    <t>УТ000004344</t>
  </si>
  <si>
    <t>Светильник сд СПБ-3 14W 230V 4000K 950Lm 270мм белый LLT</t>
  </si>
  <si>
    <t>УТ000005245</t>
  </si>
  <si>
    <t>257x65</t>
  </si>
  <si>
    <t>УТ000006673</t>
  </si>
  <si>
    <t>УТ000005247</t>
  </si>
  <si>
    <t>УТ000006857</t>
  </si>
  <si>
    <t>Светильник сд СПБ-3 50W 230V 4000K 3400Lm 480мм белый IN HOME</t>
  </si>
  <si>
    <t>УТ000007156</t>
  </si>
  <si>
    <t>480x65</t>
  </si>
  <si>
    <t>УТ000005784</t>
  </si>
  <si>
    <t>Светильник сд СПБ-4 32W 230V 2200Lm IP40 430*430*78мм белый LLT</t>
  </si>
  <si>
    <t>УТ000005786</t>
  </si>
  <si>
    <t>430x430x78</t>
  </si>
  <si>
    <t>УТ000005785</t>
  </si>
  <si>
    <t>УТ000005242</t>
  </si>
  <si>
    <t>УТ000005243</t>
  </si>
  <si>
    <t>УТ000005873</t>
  </si>
  <si>
    <t>УТ000005241</t>
  </si>
  <si>
    <t>УТ000005654</t>
  </si>
  <si>
    <t>УТ000004306</t>
  </si>
  <si>
    <t>УТ000004307</t>
  </si>
  <si>
    <t>УТ000005771</t>
  </si>
  <si>
    <t>УТ000005655</t>
  </si>
  <si>
    <t>УТ000004308</t>
  </si>
  <si>
    <t>УТ000005015</t>
  </si>
  <si>
    <t>УТ000004309</t>
  </si>
  <si>
    <t xml:space="preserve">Светильник сд СПБ-T5 15W 230V 4000K 1200Lm 1200мм </t>
  </si>
  <si>
    <t>УТ000004930</t>
  </si>
  <si>
    <t>УТ000004931</t>
  </si>
  <si>
    <t>УТ000005014</t>
  </si>
  <si>
    <t xml:space="preserve">Светильник сд СПБ-T5-eco 7W 230V 6500K 560Lm IP40 600мм </t>
  </si>
  <si>
    <t>УТ000004929</t>
  </si>
  <si>
    <t>572х22х36</t>
  </si>
  <si>
    <t>УТ000004313</t>
  </si>
  <si>
    <t>Светильник сд СПБ-Т5Д 10W 230W 4000K 800Lm IP40 900мм с датчиком</t>
  </si>
  <si>
    <t>УТ000004312</t>
  </si>
  <si>
    <t>872х22х42</t>
  </si>
  <si>
    <t>УТ000004926</t>
  </si>
  <si>
    <t>УТ000004927</t>
  </si>
  <si>
    <t>УТ000005000</t>
  </si>
  <si>
    <t>УТ000005528</t>
  </si>
  <si>
    <t>УТ000005529</t>
  </si>
  <si>
    <t>УТ000006576</t>
  </si>
  <si>
    <t>Светильник сд СПО-102-PRO 18W 230V 1350Lm 600мм IP40</t>
  </si>
  <si>
    <t>590х75х35</t>
  </si>
  <si>
    <t>УТ000007062</t>
  </si>
  <si>
    <t>Светильник сд СПО-102-PRO 40W 230V 2900Lm 1200мм IP40</t>
  </si>
  <si>
    <t>Светильник сд СПО-108-PRO 18W 230V 1300Lm 600мм IP40</t>
  </si>
  <si>
    <t>УТ000007143</t>
  </si>
  <si>
    <t>590x75x26</t>
  </si>
  <si>
    <t>УТ000006728</t>
  </si>
  <si>
    <t>УТ000006074</t>
  </si>
  <si>
    <t>УТ000006592</t>
  </si>
  <si>
    <t>Светильник сд СПО-108Д-PRO 18W 230V 1300Lm 600мм с датчиком движения IP40</t>
  </si>
  <si>
    <t>УТ000007145</t>
  </si>
  <si>
    <t>Светильник сд СПО-108Д-PRO 36W 230V 2700Lm 1200мм с датчиком движения IP40</t>
  </si>
  <si>
    <t>УТ000007144</t>
  </si>
  <si>
    <t>1190x75x34</t>
  </si>
  <si>
    <t>Светильник сд СПО-108-PRO 50W 230V 3300Lm 1500мм IP40</t>
  </si>
  <si>
    <t>УТ000006079</t>
  </si>
  <si>
    <t>УТ000006491</t>
  </si>
  <si>
    <t>УТ000005008</t>
  </si>
  <si>
    <t>Светильник сд СПО-109 14W 230V 1050Lm 600мм IP40</t>
  </si>
  <si>
    <t>УТ000005005</t>
  </si>
  <si>
    <t>592x60x23</t>
  </si>
  <si>
    <t>УТ000006564</t>
  </si>
  <si>
    <t>Светильник влагозащищённый СПП-Д 2103 8W 230V 4000K 640Lm IP65 180мм с  датчиком КРУГ</t>
  </si>
  <si>
    <t>УТ000004333</t>
  </si>
  <si>
    <t>180x80</t>
  </si>
  <si>
    <t>Светильник влагозащищённый СПП-Д-2303 12W 960Lm IP65 155мм с датчиком движения КРУГ</t>
  </si>
  <si>
    <t>УТ000005009</t>
  </si>
  <si>
    <t>170x50</t>
  </si>
  <si>
    <t>Светильник сд герметичный СПП-Д 2503 18W 230V 1440Lm 200мм с датчиком движения IP65 КРУГ</t>
  </si>
  <si>
    <t>УТ000007244</t>
  </si>
  <si>
    <t>200x51</t>
  </si>
  <si>
    <t>Светильник влагозащищённый СПП-Д-2402 12Вт 230В 4000К 960Лм IP65 240х160мм с датчиком ОВАЛ</t>
  </si>
  <si>
    <t>УТ000004336</t>
  </si>
  <si>
    <t>240х160х96</t>
  </si>
  <si>
    <t>УТ000006697</t>
  </si>
  <si>
    <t>УТ000006704</t>
  </si>
  <si>
    <t>УТ000006698</t>
  </si>
  <si>
    <t>УТ000004329</t>
  </si>
  <si>
    <t>УТ000004332</t>
  </si>
  <si>
    <t>УТ000006397</t>
  </si>
  <si>
    <t>Светильник СПП-2501 18W 1440Lm  IP65 КРУГ</t>
  </si>
  <si>
    <t>УТ000007151</t>
  </si>
  <si>
    <t>УТ000006696</t>
  </si>
  <si>
    <t>Светильники серии ССП</t>
  </si>
  <si>
    <t>УТ000006567</t>
  </si>
  <si>
    <t>УТ000005013</t>
  </si>
  <si>
    <t>Светильник влагозащищенный ССП-158 16W 230V 1100Lm 550mm IP65</t>
  </si>
  <si>
    <t>570х60х55</t>
  </si>
  <si>
    <t>УТ000006568</t>
  </si>
  <si>
    <t>Светильник сд герметичный ССП-158Д-PRO 18W 230V 1200Lm 570 мм с датчиком движения IP65</t>
  </si>
  <si>
    <t>УТ000007148</t>
  </si>
  <si>
    <t>570х60х70</t>
  </si>
  <si>
    <t>УТ000005549</t>
  </si>
  <si>
    <t>УТ000004325</t>
  </si>
  <si>
    <t>УТ000004326</t>
  </si>
  <si>
    <t>УТ000006479</t>
  </si>
  <si>
    <t>УТ000005976</t>
  </si>
  <si>
    <t>УТ000006727</t>
  </si>
  <si>
    <t>УТ000006569</t>
  </si>
  <si>
    <t xml:space="preserve">Светильник сд герметичный ССП-159 PRO 50W 230V 3750Lm 1500мм матовый IP65 </t>
  </si>
  <si>
    <t>УТ000007149</t>
  </si>
  <si>
    <t>1500x76x66</t>
  </si>
  <si>
    <t>Размер: 89x2 мм</t>
  </si>
  <si>
    <t>УТ000004328</t>
  </si>
  <si>
    <t>УТ000005842</t>
  </si>
  <si>
    <t>Светильники серии Т4</t>
  </si>
  <si>
    <t xml:space="preserve">Светильник подсветка LED-T4 6W 230V 450Lm 300мм </t>
  </si>
  <si>
    <t>УТ000007157</t>
  </si>
  <si>
    <t>300x17x10</t>
  </si>
  <si>
    <t>УТ000006068</t>
  </si>
  <si>
    <t>120x260</t>
  </si>
  <si>
    <t>УТ000006072</t>
  </si>
  <si>
    <t>Светильники (ЖКХ,встраиваемые, накладные, складские, бытовые, трековые) + комплект линеек + комплектующие</t>
  </si>
  <si>
    <t>УТ000004802</t>
  </si>
  <si>
    <t>УТ000005337</t>
  </si>
  <si>
    <t>УТ000005342</t>
  </si>
  <si>
    <t>УТ000006073</t>
  </si>
  <si>
    <t>УТ000004803</t>
  </si>
  <si>
    <t>УТ000004977</t>
  </si>
  <si>
    <t>УТ000005344</t>
  </si>
  <si>
    <t>УТ000005343</t>
  </si>
  <si>
    <t>УТ000005345</t>
  </si>
  <si>
    <t>УТ000005346</t>
  </si>
  <si>
    <t>УТ000005347</t>
  </si>
  <si>
    <t>УТ000004804</t>
  </si>
  <si>
    <t>УТ000005348</t>
  </si>
  <si>
    <t>УТ000004805</t>
  </si>
  <si>
    <t>УТ000005350</t>
  </si>
  <si>
    <t>УТ000005349</t>
  </si>
  <si>
    <t>УТ000004392</t>
  </si>
  <si>
    <t>Светильник трековый LS COB 30W (белый корпус)</t>
  </si>
  <si>
    <t>УТ000000905</t>
  </si>
  <si>
    <t>Светильник трековый LS COB 30W (черный корпус)</t>
  </si>
  <si>
    <t>УТ000005503</t>
  </si>
  <si>
    <t>Драйвер для трекового led-светильника серии LS-SV-028.
Предназначен для замены стандартного драйвера.
AC 85 - 265V
DC 36-72V
Мощность: 12-20W
Размер: 90x20x30мм</t>
  </si>
  <si>
    <t>белый пластик</t>
  </si>
  <si>
    <t>УТ000003020</t>
  </si>
  <si>
    <t>УТ000004352</t>
  </si>
  <si>
    <t>УТ000004356</t>
  </si>
  <si>
    <t>УТ000004354</t>
  </si>
  <si>
    <t>УТ000004357</t>
  </si>
  <si>
    <t>УТ000004359</t>
  </si>
  <si>
    <t>УТ000004370</t>
  </si>
  <si>
    <t>УТ000004371</t>
  </si>
  <si>
    <t>УТ000004377</t>
  </si>
  <si>
    <t>Светильник сд LS ZS07-12W silver</t>
  </si>
  <si>
    <t>УТ000004410</t>
  </si>
  <si>
    <t>Шинопровод LS алюминиевый однофазный 1500*40*20 мм/цвет белый</t>
  </si>
  <si>
    <t>УТ000001553</t>
  </si>
  <si>
    <t>1500x40x20</t>
  </si>
  <si>
    <t>УТ000005431</t>
  </si>
  <si>
    <t>УТ000006416</t>
  </si>
  <si>
    <t>Коннектор для трекового светильника FC-1 гибкий белый</t>
  </si>
  <si>
    <t>УТ000007147</t>
  </si>
  <si>
    <t>УТ000005432</t>
  </si>
  <si>
    <t>УТ000004797</t>
  </si>
  <si>
    <t>УТ000004403</t>
  </si>
  <si>
    <t>УТ000006608</t>
  </si>
  <si>
    <t>УТ000004408</t>
  </si>
  <si>
    <t>УТ000004409</t>
  </si>
  <si>
    <t>УТ000005433</t>
  </si>
  <si>
    <t>УТ000004798</t>
  </si>
  <si>
    <t>УТ000004405</t>
  </si>
  <si>
    <t>УТ000004402</t>
  </si>
  <si>
    <t>УТ000006609</t>
  </si>
  <si>
    <t>НАСТОЛЬНЫЕ СВЕТИЛЬНИКИ</t>
  </si>
  <si>
    <t>ТРЕКОВЫЕ СВЕТИЛЬНИКИ</t>
  </si>
  <si>
    <t>Серии ASD</t>
  </si>
  <si>
    <t>Серии COB</t>
  </si>
  <si>
    <t>Серии ZS</t>
  </si>
  <si>
    <t>КОМПЛЕКТУЮЩИЕ К СВЕТИЛЬНИКАМ</t>
  </si>
  <si>
    <t>КОНСОЛЬНЫЕ УЛИЧНЫЕ СВЕТИЛЬНИКИ</t>
  </si>
  <si>
    <t>белый холодный 5300 - 5700К</t>
  </si>
  <si>
    <t>белый нейтральный  4000 - 5000К</t>
  </si>
  <si>
    <t>УТ000005311</t>
  </si>
  <si>
    <t>УТ000005277</t>
  </si>
  <si>
    <t>УТ000005122</t>
  </si>
  <si>
    <t>УТ000005123</t>
  </si>
  <si>
    <t>38W</t>
  </si>
  <si>
    <t>76W</t>
  </si>
  <si>
    <t>338х271х156</t>
  </si>
  <si>
    <t>492х156х96</t>
  </si>
  <si>
    <t>240х222х154</t>
  </si>
  <si>
    <t>387х222х154</t>
  </si>
  <si>
    <t>Панели серии TRIPLEX</t>
  </si>
  <si>
    <t>УТ000005128</t>
  </si>
  <si>
    <t>УТ000005320</t>
  </si>
  <si>
    <t>595х595х30</t>
  </si>
  <si>
    <t>596х595х30</t>
  </si>
  <si>
    <t>Панели (круглые/квадратные, накладные/встраиваемые) + комплектующие</t>
  </si>
  <si>
    <t xml:space="preserve"> СВЕТОДИОДНЫЕ ДИЗАЙНЕРСКИЕ СВЕТИЛЬНИКИ И ЛЮСТРЫ</t>
  </si>
  <si>
    <t>СВЕТИЛЬНИКИ LOFT</t>
  </si>
  <si>
    <t>Настенные светильники</t>
  </si>
  <si>
    <t>Подвесной светильник серии BDL06</t>
  </si>
  <si>
    <t>Подвесной светильник серии BDL07</t>
  </si>
  <si>
    <t>Подвесной светильник серии BDL08</t>
  </si>
  <si>
    <t>Подвесной светильник серии BDL04</t>
  </si>
  <si>
    <t>Подвесной светильник серии AC14-New</t>
  </si>
  <si>
    <t>Подвесной светильник серии R01-A</t>
  </si>
  <si>
    <t>Подвесной светильник серии R01-B</t>
  </si>
  <si>
    <t>Подвесной светильник серии S01-A01</t>
  </si>
  <si>
    <t>Подвесной светильник серии S01-B</t>
  </si>
  <si>
    <t>Подвесной светильник серии S01-A</t>
  </si>
  <si>
    <t>Подвесной светильник серии XTL001</t>
  </si>
  <si>
    <t>Подвесной светильник серии AC17</t>
  </si>
  <si>
    <t>Подвесной светильник серии AD01</t>
  </si>
  <si>
    <t>Подвесной светильник серии BD042</t>
  </si>
  <si>
    <t>Подвесной светильник серии BD043</t>
  </si>
  <si>
    <t>Подвесной светильник серии BD044</t>
  </si>
  <si>
    <t>Подвесной светильник серии BD045</t>
  </si>
  <si>
    <t>Подвесной светильник серии BD046</t>
  </si>
  <si>
    <t>Подвесной светильник серии BD047</t>
  </si>
  <si>
    <t>Подвесной светильник серии BD048</t>
  </si>
  <si>
    <t>Подвесной светильник серии BD049</t>
  </si>
  <si>
    <t>Подвесной светильник серии ED061</t>
  </si>
  <si>
    <t>Подвесной светильник серии NC01</t>
  </si>
  <si>
    <t>УТ000006493</t>
  </si>
  <si>
    <t>УТ000005281</t>
  </si>
  <si>
    <t>УТ000005411</t>
  </si>
  <si>
    <t>УТ000005412</t>
  </si>
  <si>
    <t>УТ000005409</t>
  </si>
  <si>
    <t>УТ000005282</t>
  </si>
  <si>
    <t>УТ000005414</t>
  </si>
  <si>
    <t>УТ000005413</t>
  </si>
  <si>
    <t>УТ000005338</t>
  </si>
  <si>
    <t>Напольные светильники</t>
  </si>
  <si>
    <t>УТ000005408</t>
  </si>
  <si>
    <t>УТ000005193</t>
  </si>
  <si>
    <t>УТ000005194</t>
  </si>
  <si>
    <t>УТ000005188</t>
  </si>
  <si>
    <t>УТ000005189</t>
  </si>
  <si>
    <t>УТ000005190</t>
  </si>
  <si>
    <t>УТ000005191</t>
  </si>
  <si>
    <t>УТ000005192</t>
  </si>
  <si>
    <t>УТ000005410</t>
  </si>
  <si>
    <t>УТ000005195</t>
  </si>
  <si>
    <t>УТ000005196</t>
  </si>
  <si>
    <t>УТ000005197</t>
  </si>
  <si>
    <t>УТ000005148</t>
  </si>
  <si>
    <t>УТ000005141</t>
  </si>
  <si>
    <t>УТ000005149</t>
  </si>
  <si>
    <t>УТ000005240</t>
  </si>
  <si>
    <t>УТ000005150</t>
  </si>
  <si>
    <t>УТ000005142</t>
  </si>
  <si>
    <t>УТ000005143</t>
  </si>
  <si>
    <t>УТ000005144</t>
  </si>
  <si>
    <t>УТ000005145</t>
  </si>
  <si>
    <t>УТ000005146</t>
  </si>
  <si>
    <t>УТ000005147</t>
  </si>
  <si>
    <t>УТ000006498</t>
  </si>
  <si>
    <t>УТ000005160</t>
  </si>
  <si>
    <t>УТ000005161</t>
  </si>
  <si>
    <t>УТ000005162</t>
  </si>
  <si>
    <t>УТ000006497</t>
  </si>
  <si>
    <t>УТ000005151</t>
  </si>
  <si>
    <t>УТ000005163</t>
  </si>
  <si>
    <t>УТ000005164</t>
  </si>
  <si>
    <t>УТ000005152</t>
  </si>
  <si>
    <t>УТ000005153</t>
  </si>
  <si>
    <t>УТ000005154</t>
  </si>
  <si>
    <t>УТ000005155</t>
  </si>
  <si>
    <t>УТ000005156</t>
  </si>
  <si>
    <t>УТ000005417</t>
  </si>
  <si>
    <t>УТ000005173</t>
  </si>
  <si>
    <t>УТ000006494</t>
  </si>
  <si>
    <t>УТ000005174</t>
  </si>
  <si>
    <t>УТ000005175</t>
  </si>
  <si>
    <t>УТ000005172</t>
  </si>
  <si>
    <t>УТ000006496</t>
  </si>
  <si>
    <t>УТ000005416</t>
  </si>
  <si>
    <t>УТ000005177</t>
  </si>
  <si>
    <t>УТ000005178</t>
  </si>
  <si>
    <t>УТ000005179</t>
  </si>
  <si>
    <t>УТ000005180</t>
  </si>
  <si>
    <t>УТ000005181</t>
  </si>
  <si>
    <t>УТ000005183</t>
  </si>
  <si>
    <t>УТ000005184</t>
  </si>
  <si>
    <t>УТ000005185</t>
  </si>
  <si>
    <t>УТ000005186</t>
  </si>
  <si>
    <t>УТ000005166</t>
  </si>
  <si>
    <t>УТ000005167</t>
  </si>
  <si>
    <t>УТ000005168</t>
  </si>
  <si>
    <t>УТ000005169</t>
  </si>
  <si>
    <t>УТ000005170</t>
  </si>
  <si>
    <t>УТ000006500</t>
  </si>
  <si>
    <t>УТ000006501</t>
  </si>
  <si>
    <t>УТ000005215</t>
  </si>
  <si>
    <t>УТ000005216</t>
  </si>
  <si>
    <t>УТ000005217</t>
  </si>
  <si>
    <t>УТ000005218</t>
  </si>
  <si>
    <t>УТ000005219</t>
  </si>
  <si>
    <t>УТ000005220</t>
  </si>
  <si>
    <t>УТ000005221</t>
  </si>
  <si>
    <t>УТ000006506</t>
  </si>
  <si>
    <t>УТ000005228</t>
  </si>
  <si>
    <t>УТ000005223</t>
  </si>
  <si>
    <t>УТ000005224</t>
  </si>
  <si>
    <t>УТ000005225</t>
  </si>
  <si>
    <t>УТ000005226</t>
  </si>
  <si>
    <t>УТ000005227</t>
  </si>
  <si>
    <t>УТ000005236</t>
  </si>
  <si>
    <t>УТ000005237</t>
  </si>
  <si>
    <t>УТ000005229</t>
  </si>
  <si>
    <t>УТ000005230</t>
  </si>
  <si>
    <t>УТ000005231</t>
  </si>
  <si>
    <t>УТ000005232</t>
  </si>
  <si>
    <t>УТ000005234</t>
  </si>
  <si>
    <t>УТ000005233</t>
  </si>
  <si>
    <t>УТ000005235</t>
  </si>
  <si>
    <t>УТ000005202</t>
  </si>
  <si>
    <t>УТ000005203</t>
  </si>
  <si>
    <t>УТ000005206</t>
  </si>
  <si>
    <t>УТ000005204</t>
  </si>
  <si>
    <t>УТ000005205</t>
  </si>
  <si>
    <t>УТ000005209</t>
  </si>
  <si>
    <t>УТ000005210</t>
  </si>
  <si>
    <t>УТ000005211</t>
  </si>
  <si>
    <t>УТ000005207</t>
  </si>
  <si>
    <t>УТ000005208</t>
  </si>
  <si>
    <t>УТ000005213</t>
  </si>
  <si>
    <t>УТ000005199</t>
  </si>
  <si>
    <t>УТ000005200</t>
  </si>
  <si>
    <t>УТ000006504</t>
  </si>
  <si>
    <t>УТ000006503</t>
  </si>
  <si>
    <t>УТ000006320</t>
  </si>
  <si>
    <t>УТ000006321</t>
  </si>
  <si>
    <t>УТ000006412</t>
  </si>
  <si>
    <t>УТ000006413</t>
  </si>
  <si>
    <t>Светильник сд на подвесе 15W 1350Lm 35 градусов, черный, D80*H300 HL530</t>
  </si>
  <si>
    <t>УТ000006682</t>
  </si>
  <si>
    <t>СВЕТОДИОДНЫЕ ЛАМПЫ</t>
  </si>
  <si>
    <t>УТ000005051</t>
  </si>
  <si>
    <t>УТ000005052</t>
  </si>
  <si>
    <t>УТ000005053</t>
  </si>
  <si>
    <t>УТ000005066</t>
  </si>
  <si>
    <t>УТ000005069</t>
  </si>
  <si>
    <t>УТ000004894</t>
  </si>
  <si>
    <t>УТ000006510</t>
  </si>
  <si>
    <t>УТ000005065</t>
  </si>
  <si>
    <t>УТ000005068</t>
  </si>
  <si>
    <t>УТ000005064</t>
  </si>
  <si>
    <t>УТ000005067</t>
  </si>
  <si>
    <t>УТ000005062</t>
  </si>
  <si>
    <t>УТ000005063</t>
  </si>
  <si>
    <t>УТ000005081</t>
  </si>
  <si>
    <t>УТ000005451</t>
  </si>
  <si>
    <t>УТ000006615</t>
  </si>
  <si>
    <t>УТ000005323</t>
  </si>
  <si>
    <t>Лампа светодиодная LED-СВЕЧА НА ВЕТРУ-deco 7W 230V E14 630Lm матовая IN HOME</t>
  </si>
  <si>
    <t>УТ000007084</t>
  </si>
  <si>
    <t>УТ000005080</t>
  </si>
  <si>
    <t>УТ000007088</t>
  </si>
  <si>
    <t>Лампа светодиодная LED-ШАР-deco 7W 230V E27 630Lm прозрачная IN HOME</t>
  </si>
  <si>
    <t>УТ000005079</t>
  </si>
  <si>
    <t>Лампа сд LED-ШАР-deco 7W 230V E14 630Lm прозрачная IN HOME</t>
  </si>
  <si>
    <t>УТ000007087</t>
  </si>
  <si>
    <t>УТ000006279</t>
  </si>
  <si>
    <t>УТ000006280</t>
  </si>
  <si>
    <t>УТ000004182</t>
  </si>
  <si>
    <t>УТ000004183</t>
  </si>
  <si>
    <t>УТ000006490</t>
  </si>
  <si>
    <t>Лампа сд LED-A60-standard 10.0W 230V Е27 900Lm</t>
  </si>
  <si>
    <t>УТ000004184</t>
  </si>
  <si>
    <t>УТ000004185</t>
  </si>
  <si>
    <t>УТ000004186</t>
  </si>
  <si>
    <t>УТ000004898</t>
  </si>
  <si>
    <t>УТ000006465</t>
  </si>
  <si>
    <t>Лампа сд LED-A60-VC 10.0W 230V Е27 900Lm</t>
  </si>
  <si>
    <t>УТ000007089</t>
  </si>
  <si>
    <t>УТ000007090</t>
  </si>
  <si>
    <t>УТ000007091</t>
  </si>
  <si>
    <t>УТ000007092</t>
  </si>
  <si>
    <t>Лампа сд LED-A60-VC 12.0W 230V Е27 1080Lm</t>
  </si>
  <si>
    <t>Лампа сд LED-A60-VC 15.0W 230V Е27 1350Lm</t>
  </si>
  <si>
    <t>Лампа сд LED-A60-VC 8.0W 230V Е27 720Lm</t>
  </si>
  <si>
    <t>E27</t>
  </si>
  <si>
    <t>E14</t>
  </si>
  <si>
    <t>11W</t>
  </si>
  <si>
    <t>УТ000006705</t>
  </si>
  <si>
    <t>Лампа сд LED-A65-standard 30W 230V Е27 2400Lm</t>
  </si>
  <si>
    <t>УТ000004187</t>
  </si>
  <si>
    <t>Лампа сд LED-A65-VC 20W 230V Е27 1800Lm</t>
  </si>
  <si>
    <t>УТ000007093</t>
  </si>
  <si>
    <t>Серия LED-СВЕЧА-DECO матовая</t>
  </si>
  <si>
    <t>Серия LED-СВЕЧА-DECO золотистая</t>
  </si>
  <si>
    <t>Серия LED-СВЕЧА-DECO ВИТАЯ золотистая</t>
  </si>
  <si>
    <t>Серия LED-СВЕЧА НА ВЕТРУ-DECO-прозрачная</t>
  </si>
  <si>
    <t>Серия LED-СВЕЧА НА ВЕТРУ-DECO матовая</t>
  </si>
  <si>
    <t xml:space="preserve">Серия LED-ШАР-DECO 			</t>
  </si>
  <si>
    <t>Серия LED-ST64-DECO золотистая</t>
  </si>
  <si>
    <t>Серия LED-A60</t>
  </si>
  <si>
    <t>Серия LED-A65</t>
  </si>
  <si>
    <t>Серия LED-R50</t>
  </si>
  <si>
    <t>Серия LED-R63</t>
  </si>
  <si>
    <t>Е14</t>
  </si>
  <si>
    <t>Серия LED-A70</t>
  </si>
  <si>
    <t>Лампа сд LED-A70-standard 30W 230V Е27 2700Lm</t>
  </si>
  <si>
    <t>УТ000007301</t>
  </si>
  <si>
    <t>Лампа сд LED-A70-VC 25W 230V Е27 2250Lm</t>
  </si>
  <si>
    <t>УТ000007095</t>
  </si>
  <si>
    <t>УТ000004190</t>
  </si>
  <si>
    <t>УТ000004191</t>
  </si>
  <si>
    <t>Лампа сд LED-R63-VC 9W 230V Е27 720Lm</t>
  </si>
  <si>
    <t>УТ000007135</t>
  </si>
  <si>
    <t>УТ000004188</t>
  </si>
  <si>
    <t>УТ000004189</t>
  </si>
  <si>
    <t>Лампа сд LED-R50-VC 6W 230V Е14 480Lm</t>
  </si>
  <si>
    <t>УТ000007134</t>
  </si>
  <si>
    <t>Серия LED-ШАР</t>
  </si>
  <si>
    <t>3,5W</t>
  </si>
  <si>
    <t>7,5W</t>
  </si>
  <si>
    <t>УТ000006257</t>
  </si>
  <si>
    <t>УТ000004192</t>
  </si>
  <si>
    <t>УТ000004193</t>
  </si>
  <si>
    <t>УТ000004194</t>
  </si>
  <si>
    <t>Лампа сд LED-ШАР-VC 11W 230V E14 820Lm IN HOME</t>
  </si>
  <si>
    <t>УТ000007111</t>
  </si>
  <si>
    <t>Лампа сд LED-ШАР-VC 8W 230V E14 600Lm IN HOME</t>
  </si>
  <si>
    <t>УТ000007118</t>
  </si>
  <si>
    <t>УТ000004195</t>
  </si>
  <si>
    <t>УТ000004196</t>
  </si>
  <si>
    <t>УТ000004197</t>
  </si>
  <si>
    <t>УТ000006259</t>
  </si>
  <si>
    <t xml:space="preserve">Лампа сд LED-ШАР-VC 11W 230V E27 820Lm </t>
  </si>
  <si>
    <t>УТ000007112</t>
  </si>
  <si>
    <t xml:space="preserve">Лампа сд LED-ШАР-VC 6W 230V E27 480Lm </t>
  </si>
  <si>
    <t>УТ000007117</t>
  </si>
  <si>
    <t xml:space="preserve">Лампа сд LED-ШАР-VC 8W 230V E27 600Lm </t>
  </si>
  <si>
    <t>УТ000007119</t>
  </si>
  <si>
    <t>Серия LED-СВЕЧА</t>
  </si>
  <si>
    <t>Лампа светодиодная LS Е14 8W 510Lm СВЕЧА</t>
  </si>
  <si>
    <t>УТ000005368</t>
  </si>
  <si>
    <t>УТ000004201</t>
  </si>
  <si>
    <t>УТ000004202</t>
  </si>
  <si>
    <t>УТ000004203</t>
  </si>
  <si>
    <t>УТ000006256</t>
  </si>
  <si>
    <t>Лампа сд LED-СВЕЧА-VC 11W 230V Е14 820Lm</t>
  </si>
  <si>
    <t>УТ000007096</t>
  </si>
  <si>
    <t>Лампа сд LED-СВЕЧА-VC 6W 230V Е14 480Lm</t>
  </si>
  <si>
    <t>УТ000007107</t>
  </si>
  <si>
    <t>Лампа сд LED-СВЕЧА-VC 8W 230V Е14 600Lm</t>
  </si>
  <si>
    <t>УТ000007108</t>
  </si>
  <si>
    <t>УТ000007109</t>
  </si>
  <si>
    <t>УТ000004198</t>
  </si>
  <si>
    <t>УТ000004199</t>
  </si>
  <si>
    <t>УТ000004200</t>
  </si>
  <si>
    <t>УТ000006511</t>
  </si>
  <si>
    <t xml:space="preserve">Лампа сд LED-СВЕЧА-VC 11W 230V Е27 820Lm </t>
  </si>
  <si>
    <t>УТ000007106</t>
  </si>
  <si>
    <t xml:space="preserve">Лампа сд LED-СВЕЧА-VC 6W 230V Е27 480Lm </t>
  </si>
  <si>
    <t xml:space="preserve">Лампа сд LED-СВЕЧА-VC 8W 230V Е27 600Lm </t>
  </si>
  <si>
    <t>УТ000007110</t>
  </si>
  <si>
    <t>Серия LED-СВЕЧА НА ВЕТРУ</t>
  </si>
  <si>
    <t>Лампа светодиодная LS LED-СВЕЧА НА ВЕТРУ 5W Е14 470Lm прозрачная</t>
  </si>
  <si>
    <t>УТ000005369</t>
  </si>
  <si>
    <t>УТ000004204</t>
  </si>
  <si>
    <t>УТ000004205</t>
  </si>
  <si>
    <t>УТ000004206</t>
  </si>
  <si>
    <t>УТ000004207</t>
  </si>
  <si>
    <t>УТ000004208</t>
  </si>
  <si>
    <t>УТ000004209</t>
  </si>
  <si>
    <t>Серия LED-JCDR 			/ цоколь GU5.3</t>
  </si>
  <si>
    <t>Серия LED-JCDR(С) 	 / цоколь GU10</t>
  </si>
  <si>
    <t>УТ000004157</t>
  </si>
  <si>
    <t>УТ000004158</t>
  </si>
  <si>
    <t>УТ000004159</t>
  </si>
  <si>
    <t>GU5.3</t>
  </si>
  <si>
    <t>5,5W</t>
  </si>
  <si>
    <t>УТ000006733</t>
  </si>
  <si>
    <t>Лампа сд LED-JCDR-VC 11W 230V GU5.3 820Lm</t>
  </si>
  <si>
    <t>УТ000007124</t>
  </si>
  <si>
    <t>УТ000007125</t>
  </si>
  <si>
    <t>УТ000007126</t>
  </si>
  <si>
    <t>Лампа сд LED-JCDR-VC 6W 230V GU5.3 480Lm</t>
  </si>
  <si>
    <t>Лампа сд LED-JCDR-VC 8W 230V GU5.3 600Lm</t>
  </si>
  <si>
    <t>УТ000004895</t>
  </si>
  <si>
    <t>GU10</t>
  </si>
  <si>
    <t>УТ000004896</t>
  </si>
  <si>
    <t>УТ000004160</t>
  </si>
  <si>
    <t>УТ000004161</t>
  </si>
  <si>
    <t>УТ000004162</t>
  </si>
  <si>
    <t>УТ000006635</t>
  </si>
  <si>
    <t>УТ000006734</t>
  </si>
  <si>
    <t>Лампа сд LED-JCDRС-VC 11W 230V GU10 820Lm</t>
  </si>
  <si>
    <t>УТ000007127</t>
  </si>
  <si>
    <t>УТ000007128</t>
  </si>
  <si>
    <t>УТ000007129</t>
  </si>
  <si>
    <t>Лампа сд LED-JCDRС-VC 6W 230V GU10 480Lm</t>
  </si>
  <si>
    <t>Лампа сд LED-JCDRС-VC 8W 230V GU10 600Lm</t>
  </si>
  <si>
    <t>Серия LED-JC / цоколь G4</t>
  </si>
  <si>
    <t>G4</t>
  </si>
  <si>
    <t>1,5W</t>
  </si>
  <si>
    <t>УТ000004219</t>
  </si>
  <si>
    <t>УТ000004220</t>
  </si>
  <si>
    <t>УТ000004221</t>
  </si>
  <si>
    <t>УТ000007214</t>
  </si>
  <si>
    <t>Лампа сд LED-JC-VC 1.5W 12V G4 135Lm</t>
  </si>
  <si>
    <t>УТ000007120</t>
  </si>
  <si>
    <t>Лампа сд LED-JC-VC 3.0W 12V G4 270Lm</t>
  </si>
  <si>
    <t>Лампа сд LED-JC-VC 5.0W 12V G4 450Lm</t>
  </si>
  <si>
    <t>УТ000007121</t>
  </si>
  <si>
    <t>Серия LED-JCD / цоколь GY6.35 и G9</t>
  </si>
  <si>
    <t>GY6.35</t>
  </si>
  <si>
    <t>2W</t>
  </si>
  <si>
    <t>УТ000004222</t>
  </si>
  <si>
    <t>G9</t>
  </si>
  <si>
    <t>УТ000004223</t>
  </si>
  <si>
    <t>УТ000004224</t>
  </si>
  <si>
    <t>Лампа сд LED-JCD-VC 3W 230V G9 270Lm</t>
  </si>
  <si>
    <t>УТ000007122</t>
  </si>
  <si>
    <t>УТ000006737</t>
  </si>
  <si>
    <t>Лампа сд LED-JCD-VC 9W 230V G9 810Lm</t>
  </si>
  <si>
    <t>УТ000007123</t>
  </si>
  <si>
    <t>Серия LED-GX53 / GX70</t>
  </si>
  <si>
    <t>УТ000004231</t>
  </si>
  <si>
    <t>УТ000004226</t>
  </si>
  <si>
    <t>4,2W</t>
  </si>
  <si>
    <t>УТ000004227</t>
  </si>
  <si>
    <t>УТ000004228</t>
  </si>
  <si>
    <t>УТ000004229</t>
  </si>
  <si>
    <t>УТ000005707</t>
  </si>
  <si>
    <t>УТ000006706</t>
  </si>
  <si>
    <t>УТ000006874</t>
  </si>
  <si>
    <t>Лампа сд LED-GX53-VC 10W 230V 800Lm</t>
  </si>
  <si>
    <t>УТ000007043</t>
  </si>
  <si>
    <t>Лампа сд LED-GX53-VC 12W 230V 960Lm</t>
  </si>
  <si>
    <t>УТ000007130</t>
  </si>
  <si>
    <t>УТ000007131</t>
  </si>
  <si>
    <t>УТ000007132</t>
  </si>
  <si>
    <t>УТ000007133</t>
  </si>
  <si>
    <t>Лампа сд LED-GX53-VC 8W 230V 640Lm</t>
  </si>
  <si>
    <t>Лампа сд LED-GX70-VC 16W 230V 1280Lm</t>
  </si>
  <si>
    <t>Лампа сд LED-GX70-VC 20W 230V 1600Lm</t>
  </si>
  <si>
    <t>E40</t>
  </si>
  <si>
    <t>28W</t>
  </si>
  <si>
    <t>УТ000004900</t>
  </si>
  <si>
    <t>С цоколем Е40</t>
  </si>
  <si>
    <t>Лампа сд LED-HP-standard E40 40W 230V 3200Lm 6500K</t>
  </si>
  <si>
    <t>УТ000005288</t>
  </si>
  <si>
    <t>УТ000004233</t>
  </si>
  <si>
    <t>Серия LED-Т8-standard</t>
  </si>
  <si>
    <t>G13</t>
  </si>
  <si>
    <t>УТ000004828</t>
  </si>
  <si>
    <t>УТ000004213</t>
  </si>
  <si>
    <t>Лампа сд LED-T8R-М-std 10W 230V G13R 800Lm 600мм матовая поворотная</t>
  </si>
  <si>
    <t>УТ000007221</t>
  </si>
  <si>
    <t>Лампа сд LED-T8R-М-std 10W 230V G13R 800Lm 600мм прозрачная поворотная</t>
  </si>
  <si>
    <t>G13R</t>
  </si>
  <si>
    <t>УТ000007302</t>
  </si>
  <si>
    <t>УТ000004210</t>
  </si>
  <si>
    <t>УТ000004211</t>
  </si>
  <si>
    <t>УТ000004217</t>
  </si>
  <si>
    <t>УТ000004214</t>
  </si>
  <si>
    <t>УТ000004829</t>
  </si>
  <si>
    <t>УТ000005381</t>
  </si>
  <si>
    <t>Лампа сд LED-T8-M-std 20W 230V G13 1620Lm 1200мм (матовая)</t>
  </si>
  <si>
    <t>УТ000007072</t>
  </si>
  <si>
    <t>УТ000007073</t>
  </si>
  <si>
    <t>Лампа сд LED-T8-П-std 20W 230V G13 1620Lm 1200мм (прозрачная)</t>
  </si>
  <si>
    <t>Лампа сд LED-T8-M-std 30W 230V G13 2440Lm 1200мм (матовая)</t>
  </si>
  <si>
    <t>УТ000007053</t>
  </si>
  <si>
    <t>УТ000004215</t>
  </si>
  <si>
    <t>УТ000005372</t>
  </si>
  <si>
    <t>G24d</t>
  </si>
  <si>
    <t>Серия LED-Т8-eco</t>
  </si>
  <si>
    <t>Серия LED-Т8-premium</t>
  </si>
  <si>
    <t>Серия LED-Т8 с поворотным цоколем</t>
  </si>
  <si>
    <t>С цоколем G24</t>
  </si>
  <si>
    <t>13W</t>
  </si>
  <si>
    <t>65W</t>
  </si>
  <si>
    <t>Серия LED-HP-PRO / UFO</t>
  </si>
  <si>
    <t>Лампа светодиодная LED-HP-PRO E27 25W 230V 2250Lm</t>
  </si>
  <si>
    <t>УТ000006707</t>
  </si>
  <si>
    <t>УТ000004893</t>
  </si>
  <si>
    <t>УТ000004899</t>
  </si>
  <si>
    <t>УТ000005339</t>
  </si>
  <si>
    <t>УТ000005340</t>
  </si>
  <si>
    <t>УТ000005325</t>
  </si>
  <si>
    <t>Серия LED-MO-PRO</t>
  </si>
  <si>
    <t>Димммируемые лампы</t>
  </si>
  <si>
    <t>УТ000005058</t>
  </si>
  <si>
    <t xml:space="preserve"> 7,5W</t>
  </si>
  <si>
    <t>УТ000005061</t>
  </si>
  <si>
    <t>УТ000005059</t>
  </si>
  <si>
    <t>УТ000005060</t>
  </si>
  <si>
    <t>С цоколем Е12</t>
  </si>
  <si>
    <t>Е12</t>
  </si>
  <si>
    <t>Лампа светодиодная LS Е12 5,5W 500Lm 80Ra</t>
  </si>
  <si>
    <t>УТ000005370</t>
  </si>
  <si>
    <t>белый тёплый 3200К</t>
  </si>
  <si>
    <t>УТ000005616</t>
  </si>
  <si>
    <t>Лампа светодиодная LS диммируемая GU10 6W</t>
  </si>
  <si>
    <t>УТ000005621</t>
  </si>
  <si>
    <t>УТ000005617</t>
  </si>
  <si>
    <t>УТ000005622</t>
  </si>
  <si>
    <t>Лампа светодиодная LS диммируемая груша прозрачная PREMIUM Е27 А60 6W</t>
  </si>
  <si>
    <t>Лампа светодиодная LS диммируемая груша матовая  Е27 А67 21W</t>
  </si>
  <si>
    <t>Лампа светодиодная LS диммируемая груша матовая  Е27 А60 15W</t>
  </si>
  <si>
    <t>Лампа светодиодная LS свеча прозрачная PREMIUM Е14 6W</t>
  </si>
  <si>
    <t>УТ000005620</t>
  </si>
  <si>
    <t>Лампа светодиодная LS шар матовый Е14 5W</t>
  </si>
  <si>
    <t>УТ000005618</t>
  </si>
  <si>
    <t>Лампа светодиодная LS шар матовый Е27 6W</t>
  </si>
  <si>
    <t>УТ000005619</t>
  </si>
  <si>
    <t>ЭЛЕКТРОУСТАНОВОЧНЫЕ ИЗДЕЛИЯ</t>
  </si>
  <si>
    <t>Марка BOLLETO</t>
  </si>
  <si>
    <t>Марка CLASSICO</t>
  </si>
  <si>
    <t>Марка VALENZO</t>
  </si>
  <si>
    <t>Марка AQUA</t>
  </si>
  <si>
    <t>Выключатель 1кл VALENZO c подсветкой белый 6121</t>
  </si>
  <si>
    <t>УТ000006348</t>
  </si>
  <si>
    <t>Выключатель 1кл VALENZO белый 6021</t>
  </si>
  <si>
    <t>УТ000006347</t>
  </si>
  <si>
    <t>Выключатель 2кл VALENZO с подсветкой белый 6123</t>
  </si>
  <si>
    <t>УТ000006351</t>
  </si>
  <si>
    <t>Выключатель 2кл с подсветкой CLASSICO белый 2123</t>
  </si>
  <si>
    <t>УТ000002811</t>
  </si>
  <si>
    <t>Выключатель 1кл AQUA белый п/герм 3100</t>
  </si>
  <si>
    <t>УТ000006341</t>
  </si>
  <si>
    <t>Выключатель 2кл AQUA белый п/герм 3200</t>
  </si>
  <si>
    <t>УТ000006342</t>
  </si>
  <si>
    <t>Выключатель 2кл CLASSICO белый 2023</t>
  </si>
  <si>
    <t>УТ000006335</t>
  </si>
  <si>
    <t>Выключатель 2кл VALENZO белый 6023</t>
  </si>
  <si>
    <t>УТ000006350</t>
  </si>
  <si>
    <t>Выключатель накл 1кл BOLLETO белый 7021</t>
  </si>
  <si>
    <t>УТ000002796</t>
  </si>
  <si>
    <t>Выключатель накл 1кл с подсветкой  BOLLETO белый 7121</t>
  </si>
  <si>
    <t>УТ000002797</t>
  </si>
  <si>
    <t>Выключатель накл 2кл BOLLETO белый 7023</t>
  </si>
  <si>
    <t>УТ000006329</t>
  </si>
  <si>
    <t>Выключатель накл 2кл с подсветкой  BOLLETO белый накл 7123</t>
  </si>
  <si>
    <t>УТ000006330</t>
  </si>
  <si>
    <t>Выключатель СП 1кл CLASSICO белый 2021</t>
  </si>
  <si>
    <t>УТ000002808</t>
  </si>
  <si>
    <t>Выключатель СП 1кл с подсветкой CLASSICO белый 2121</t>
  </si>
  <si>
    <t>УТ000002809</t>
  </si>
  <si>
    <t>Патроны</t>
  </si>
  <si>
    <t>Патрон Е27-ПШ-deco подвесной шнур 1м IN HOME</t>
  </si>
  <si>
    <t>УТ000007183</t>
  </si>
  <si>
    <t>Бронза</t>
  </si>
  <si>
    <t>Медь</t>
  </si>
  <si>
    <t>Патрон-переходник ППД Е40/Е27 длинный  LLT</t>
  </si>
  <si>
    <t>УТ000007184</t>
  </si>
  <si>
    <t>УТ000007185</t>
  </si>
  <si>
    <t>УТ000007186</t>
  </si>
  <si>
    <t>Серый</t>
  </si>
  <si>
    <t>Патрон-переходник ППК Е27/E40 короткий LLT</t>
  </si>
  <si>
    <t>Патрон-переходник ППК Е40/Е27 короткий  LLT</t>
  </si>
  <si>
    <t>Рамка 2ая CLASSICO белая 2302Н</t>
  </si>
  <si>
    <t>УТ000002822</t>
  </si>
  <si>
    <t>УТ000002823</t>
  </si>
  <si>
    <t>Рамка 3ая CLASSICO белая 2303Н</t>
  </si>
  <si>
    <t>Рамка 4ая горизонтальная VALENZO белая 6304Н</t>
  </si>
  <si>
    <t>Рамка 5ая горизонтальная VALENZO белая 6305Н</t>
  </si>
  <si>
    <t>УТ000006356</t>
  </si>
  <si>
    <t>УТ000006355</t>
  </si>
  <si>
    <t>УТ000006353</t>
  </si>
  <si>
    <t>УТ000006354</t>
  </si>
  <si>
    <t>Рамка 3ая VALENZO белая 6303Н</t>
  </si>
  <si>
    <t>Рамка 2ая VALENZO белая 6302Н</t>
  </si>
  <si>
    <t>Розетка 1ая CLASSICO белая 2022</t>
  </si>
  <si>
    <t>УТ000006339</t>
  </si>
  <si>
    <t>Розетка 1ая VALENZO белая 6022</t>
  </si>
  <si>
    <t>УТ000006357</t>
  </si>
  <si>
    <t>Розетка 1ая накл с з/к BOLLETO белая накладная 7028</t>
  </si>
  <si>
    <t>УТ000002801</t>
  </si>
  <si>
    <t>Розетка 1ая накл с з/к со шторками BOLLETO белая накладная 7028х</t>
  </si>
  <si>
    <t>УТ000002802</t>
  </si>
  <si>
    <t>Розетка 1ая с з/к AQUA с крышкой белая п/герм 3110</t>
  </si>
  <si>
    <t>УТ000006345</t>
  </si>
  <si>
    <t>Розетка 1ая с з/к AQUA с крышкой белая п/герм 3112</t>
  </si>
  <si>
    <t>УТ000006343</t>
  </si>
  <si>
    <t>УТ000006344</t>
  </si>
  <si>
    <t>УТ000006346</t>
  </si>
  <si>
    <t>Розетка 1ая с з/к CLASSICO белая 2028</t>
  </si>
  <si>
    <t>УТ000006340</t>
  </si>
  <si>
    <t>Розетка 1ая с з/к VALENZO белая 6028</t>
  </si>
  <si>
    <t>УТ000006358</t>
  </si>
  <si>
    <t>Розетка 1ая с з/к с крышкой VALENZO белая 6114</t>
  </si>
  <si>
    <t>УТ000006359</t>
  </si>
  <si>
    <t>Розетка 1ая с з/к с крышкой СП CLASSICO белая 2114</t>
  </si>
  <si>
    <t>УТ000002819</t>
  </si>
  <si>
    <t>Розетка 1ая с з/к с штр VALENZO белая 6028х</t>
  </si>
  <si>
    <t>УТ000006360</t>
  </si>
  <si>
    <t>УТ000006361</t>
  </si>
  <si>
    <t>УТ000006362</t>
  </si>
  <si>
    <t>УТ000006363</t>
  </si>
  <si>
    <t>Розетка 1ая с з/к со шторкой СП CLASSICO белая 2028х</t>
  </si>
  <si>
    <t>УТ000002815</t>
  </si>
  <si>
    <t>Розетка 1ая с з/к со штр AQUA  белая п/герм 3113</t>
  </si>
  <si>
    <t>Розетка 2ая VALENZO белая 6102</t>
  </si>
  <si>
    <t>Розетка 2ая накл  BOLLETO белая накладная 7102</t>
  </si>
  <si>
    <t>УТ000006332</t>
  </si>
  <si>
    <t>Розетка 2ая накл с з/к BOLLETO белая накладная 7128</t>
  </si>
  <si>
    <t>УТ000006333</t>
  </si>
  <si>
    <t>УТ000006334</t>
  </si>
  <si>
    <t>Розетка 2ая накл с з/к со штр BOLLETO белая накладная 7128х</t>
  </si>
  <si>
    <t>Розетка 2ая с з/к VALENZO белая 6128</t>
  </si>
  <si>
    <t>Розетка 2ая с з/к со шторкой СП CLASSICO белая 2128х</t>
  </si>
  <si>
    <t>УТ000002818</t>
  </si>
  <si>
    <t>Розетка 2ая с з/к со штр  AQUA  белая п/герм 3123</t>
  </si>
  <si>
    <t>Розетка 2ая с з/к со штр VALENZO белая 6128х</t>
  </si>
  <si>
    <t>Розетка 2ая СП CLASSICO белая 2102</t>
  </si>
  <si>
    <t>УТ000002816</t>
  </si>
  <si>
    <t>Розетка 2ая СП с з/к CLASSICO белая 2128</t>
  </si>
  <si>
    <t>УТ000002817</t>
  </si>
  <si>
    <t>УТ000006365</t>
  </si>
  <si>
    <t>Розетка компьютерная RJ-45 BOLLETO белая 7035</t>
  </si>
  <si>
    <t>УТ000007201</t>
  </si>
  <si>
    <t>Розетка компьютерная двойная RJ-45 CLASSICO белая 2136</t>
  </si>
  <si>
    <t>УТ000007202</t>
  </si>
  <si>
    <t>Розетка компьютерная двойная RJ-45 VALENZO белая 6136</t>
  </si>
  <si>
    <t>УТ000007203</t>
  </si>
  <si>
    <t>Розетка ТВ BOLLETO белая 7027</t>
  </si>
  <si>
    <t>УТ000002806</t>
  </si>
  <si>
    <t>Розетка ТВ CLASSICO белая 2027</t>
  </si>
  <si>
    <t>УТ000002820</t>
  </si>
  <si>
    <t>Розетка ТВ VALENZO белая 6027</t>
  </si>
  <si>
    <t>УТ000006460</t>
  </si>
  <si>
    <t>Розетка ТЛФ BOLLETO белая 7034</t>
  </si>
  <si>
    <t>УТ000002807</t>
  </si>
  <si>
    <t>Розетка ТЛФ VALENZO белая 6034</t>
  </si>
  <si>
    <t>Розетка ТЛФ СП CLASSICO белая 2034</t>
  </si>
  <si>
    <t>УТ000002821</t>
  </si>
  <si>
    <t>Удлинитель 2N-2-SMART 2-х местн 6A 2м 8222 IN HOME</t>
  </si>
  <si>
    <t>Кол-во мест</t>
  </si>
  <si>
    <t>УТ000006616</t>
  </si>
  <si>
    <t>Удлинитель 3GS-3-SMART 3-х местн с выкл 10А с з/к 3м 8433 IN HOME</t>
  </si>
  <si>
    <t>УТ000006277</t>
  </si>
  <si>
    <t>Удлинитель 3GS-5-SMART 3-х местн с з/к 10A 5м 8435 IN HOME</t>
  </si>
  <si>
    <t>УТ000006464</t>
  </si>
  <si>
    <t>Удлинитель 4G-3-SMART 4-х местн 10А с з/к 3м 8343 IN HOME</t>
  </si>
  <si>
    <t>Удлинитель 4G-5-SMART 4-х местн 10А с з/к 5м 8345 IN HOME</t>
  </si>
  <si>
    <t>УТ000006618</t>
  </si>
  <si>
    <t>УТ000006617</t>
  </si>
  <si>
    <t>Удлинитель 4GS-3-SMART 4-х местн с выкл 10А с з/к 3м 8443 IN HOME</t>
  </si>
  <si>
    <t>УТ000007333</t>
  </si>
  <si>
    <t>Удлинитель 4GS-5-SMART 4-х местн с выкл 10А с з/к 5м 8445 IN HOME</t>
  </si>
  <si>
    <t>УТ000007246</t>
  </si>
  <si>
    <t>Удлинитель RG4-1020-SMART 4-х местн с з/к 10A 20м 8802 IN HOME</t>
  </si>
  <si>
    <t>УТ000006461</t>
  </si>
  <si>
    <t>Удлинитель на катушке RG4-1030-SMART с термозащитой 4-х местн с з/к 10A 30м 8803 IN HOME</t>
  </si>
  <si>
    <t>УТ000007211</t>
  </si>
  <si>
    <t>УТ000007212</t>
  </si>
  <si>
    <t>Удлинитель на катушке RG4-1050-SMARTс термозащитой 4-х местн с з/к 10A 50м 8805 IN HOME</t>
  </si>
  <si>
    <t>УТ000007213</t>
  </si>
  <si>
    <t>Удлинитель на катушке RG4-1630-SMARTс термозащитой 4-х местн с з/к 16A 30м 8863 IN HOME</t>
  </si>
  <si>
    <t>Удлинитель У-3-5-GRAND 3-х местн 5м 8035 IN HOME</t>
  </si>
  <si>
    <t>УТ000007205</t>
  </si>
  <si>
    <t>УТ000007206</t>
  </si>
  <si>
    <t>Удлинитель У-4-5-GRAND 4-х местн 5м 8045 IN HOME</t>
  </si>
  <si>
    <t>Удлинитель УЗ-3-3-GRAND 3-х местн с заземлением 3м 8133 IN HOME</t>
  </si>
  <si>
    <t>УТ000007210</t>
  </si>
  <si>
    <t>Удлинитель УЗ-3-5-GRAND 3-х местн с заземлением 5м 8135 IN HOME</t>
  </si>
  <si>
    <t>УТ000007207</t>
  </si>
  <si>
    <t>Удлинитель УЗ-4-3-GRAND 4-х местн с заземлением 3м 8143 IN HOME</t>
  </si>
  <si>
    <t>УТ000007208</t>
  </si>
  <si>
    <t>УТ000007209</t>
  </si>
  <si>
    <t>Удлинитель УЗ-4-5-GRAND 4-х местн с заземлением 5м 8145 IN HOME</t>
  </si>
  <si>
    <t>Двойник R-2G 2 местн. с з/к 16А белый 4270</t>
  </si>
  <si>
    <t>УТ000006377</t>
  </si>
  <si>
    <t>Тройник R-3G 3 местн. с з/к 16А белый 4370 IN HOME</t>
  </si>
  <si>
    <t>УТ000006293</t>
  </si>
  <si>
    <t>Тройник R-3N 3 местн. 10А белый 4372 IN HOME</t>
  </si>
  <si>
    <t>УТ000006378</t>
  </si>
  <si>
    <t>Вилка прямая 10А белая 4142</t>
  </si>
  <si>
    <t>УТ000006367</t>
  </si>
  <si>
    <t xml:space="preserve">Вилка прямая 10А черная 4242 </t>
  </si>
  <si>
    <t>УТ000006368</t>
  </si>
  <si>
    <t>Вилка прямая с з/к 16А черная 4240</t>
  </si>
  <si>
    <t>УТ000006370</t>
  </si>
  <si>
    <t>Вилка прямая с з/к каучук 16А IP44 черная 9210</t>
  </si>
  <si>
    <t>УТ000006371</t>
  </si>
  <si>
    <t>Вилка угловая с з/к 16А белая 4110</t>
  </si>
  <si>
    <t>УТ000006372</t>
  </si>
  <si>
    <t>УТ000006373</t>
  </si>
  <si>
    <t>Вилка угловая с з/к 16А черная 4210</t>
  </si>
  <si>
    <t>Вилка угловая с з/к каучук 16А IP44 черная 9220</t>
  </si>
  <si>
    <t>УТ000006374</t>
  </si>
  <si>
    <t>Вилка угловая с кольцом с з/к 16А белая 4120</t>
  </si>
  <si>
    <t>УТ000006375</t>
  </si>
  <si>
    <t>УТ000006376</t>
  </si>
  <si>
    <t>Хомут КСС 2,5*100 нейлоновый (100 штук в упаковке) IN HOME</t>
  </si>
  <si>
    <t>УТ000007194</t>
  </si>
  <si>
    <t>Нейлоновые хомуты</t>
  </si>
  <si>
    <t>Размер (ШxД), мм</t>
  </si>
  <si>
    <t>2,5x100</t>
  </si>
  <si>
    <t>Хомут КСС 2,5*200 нейлоновый (100 штук в упаковке) IN HOME</t>
  </si>
  <si>
    <t>УТ000007195</t>
  </si>
  <si>
    <t>2,5x200</t>
  </si>
  <si>
    <t>УТ000007196</t>
  </si>
  <si>
    <t>Хомут КСС 4,8*120 нейлоновый (100 штук в упаковке) IN HOME</t>
  </si>
  <si>
    <t>4,8x120</t>
  </si>
  <si>
    <t>Штепсельное гнездо без з/к 10А черное 4252</t>
  </si>
  <si>
    <t>УТ000006379</t>
  </si>
  <si>
    <t>Штепсельные гнезда</t>
  </si>
  <si>
    <t>Штепсельное гнездо с з/к 16А белое 4150</t>
  </si>
  <si>
    <t>УТ000006381</t>
  </si>
  <si>
    <t xml:space="preserve">ОПТ 1           </t>
  </si>
  <si>
    <t xml:space="preserve">ОПТ 1          </t>
  </si>
  <si>
    <t xml:space="preserve">ОПТ 1/м             </t>
  </si>
  <si>
    <t xml:space="preserve">ОПТ 1            </t>
  </si>
  <si>
    <t xml:space="preserve">ОПТ 1, м             </t>
  </si>
  <si>
    <t xml:space="preserve">ОПТ 1         </t>
  </si>
  <si>
    <t xml:space="preserve">ОПТ 1        </t>
  </si>
  <si>
    <t xml:space="preserve">ОПТ 1       </t>
  </si>
  <si>
    <t>ОПТ 1</t>
  </si>
  <si>
    <t>Блок питания влагозащищенный LS LUX 30W 12V 2.5A IP67</t>
  </si>
  <si>
    <t>УТ000003840</t>
  </si>
  <si>
    <t>Источники питания (для ленты, неона, гирлянд, бегущих строк и т.д.)</t>
  </si>
  <si>
    <t>ОПТ 2/ м</t>
  </si>
  <si>
    <t>Профиль + комплектующие</t>
  </si>
  <si>
    <t>Неон FLEX + комплектующие</t>
  </si>
  <si>
    <t>86*86*38</t>
  </si>
  <si>
    <t>432</t>
  </si>
  <si>
    <t>МОДУЛИ СЕРИИ SMD PREMIUM (ГАРАНТИЯ 3 ГОДА)</t>
  </si>
  <si>
    <t xml:space="preserve">ОПТ            </t>
  </si>
  <si>
    <t xml:space="preserve">ОПТ          </t>
  </si>
  <si>
    <t xml:space="preserve">ОПТ              </t>
  </si>
  <si>
    <t xml:space="preserve">ОПТ, м             </t>
  </si>
  <si>
    <t xml:space="preserve">ОПТ         </t>
  </si>
  <si>
    <t xml:space="preserve">ОПТ           </t>
  </si>
  <si>
    <t xml:space="preserve">ОПТ        </t>
  </si>
  <si>
    <t xml:space="preserve">ОПТ       </t>
  </si>
  <si>
    <t>ОПТ</t>
  </si>
  <si>
    <t>РОЗНИЦА ДО 10 000, ОПТ ОТ 10 000</t>
  </si>
  <si>
    <t>белый холодный      8000~9000K</t>
  </si>
  <si>
    <t>УТ000007351</t>
  </si>
  <si>
    <t>Светодиодный модуль LS с линзой PREMIUM SMD 2835/3LED 60*13*5мм 1,2W 120 Lm IP65 175°</t>
  </si>
  <si>
    <t>4000 К белый</t>
  </si>
  <si>
    <t xml:space="preserve">Светодиодный модуль LS с линзой PREMIUM SMD 2835/2LED 48х16х6мм 0,72W  (max 0.85W) 80LM IP65 160 ° </t>
  </si>
  <si>
    <t>MAX 0.85W</t>
  </si>
  <si>
    <t>УТ000007350</t>
  </si>
  <si>
    <t>УТ000007491</t>
  </si>
  <si>
    <t>Блок питания LS серии SLIM 40W 12V 3.33A IP20  (Металлический корпус) 120*35*24мм</t>
  </si>
  <si>
    <t>120*35*24</t>
  </si>
  <si>
    <t>3,33А</t>
  </si>
  <si>
    <t>245*65*29</t>
  </si>
  <si>
    <t>3000W</t>
  </si>
  <si>
    <t>Блок питания LS серии SLIM 300W 12V 25A IP20 (Металлический корпус) 245*65*29мм</t>
  </si>
  <si>
    <t>УТ000007603</t>
  </si>
  <si>
    <t>УТ000007398</t>
  </si>
  <si>
    <t>УТ000007655</t>
  </si>
  <si>
    <t>Светодиодная лента LS LUX SMD 2835-600-12 9,6W IP33 2400Lm</t>
  </si>
  <si>
    <t>УТ000007352</t>
  </si>
  <si>
    <t>Светодиодный модуль LS с линзой PREMIUM SMD 2835/4LED 36х36х6мм (Max 1,44) 160Lm IP65 160°</t>
  </si>
  <si>
    <t xml:space="preserve">белый холодный      </t>
  </si>
  <si>
    <t>MAX 1,4W</t>
  </si>
  <si>
    <t>200 мм</t>
  </si>
  <si>
    <t>УТ000007394</t>
  </si>
  <si>
    <t>Блок питания CZCL А- 200AF-5. 200W 5 V 40A P20  SLIM (Металлический корпус)</t>
  </si>
  <si>
    <t>Блок питания CZCL A-400AA-5 400W 5 V 80A IP20 SLIM  (Металлический корпус)</t>
  </si>
  <si>
    <t>80A</t>
  </si>
  <si>
    <t>Блок питания LS серии SLIM 25W 12V 2A IP20  (Металлический корпус) 120*35*24мм</t>
  </si>
  <si>
    <t>УТ000007604</t>
  </si>
  <si>
    <t>2,08A</t>
  </si>
  <si>
    <t>УТ000007505</t>
  </si>
  <si>
    <t>Блок питания LS IP67 влагозащищенный серии Slim  20W DC 12V AC 170-260V 2.5A (алюминий)</t>
  </si>
  <si>
    <t>1,66A</t>
  </si>
  <si>
    <t>УТ000007532</t>
  </si>
  <si>
    <t>Светодиодная линейка LS SMD 4014/144 LED, MAX 24W, 12V, IP33, 3600Lm</t>
  </si>
  <si>
    <t>УТ000007531</t>
  </si>
  <si>
    <t>Светодиодная линейка LS  SMD 5730/72 LED, MAX 13W, 990х12х2мм, 12V, IP33, 2520Lm</t>
  </si>
  <si>
    <t>13</t>
  </si>
  <si>
    <t>УТ000004505</t>
  </si>
  <si>
    <t>Контроллер (программируемый) LS серии Т-8000 ACC</t>
  </si>
  <si>
    <t xml:space="preserve">Контроллер программируемый  c SD картой. 
Предназначен для управления цветом светодиодных лент и модулей. </t>
  </si>
  <si>
    <t>8192 пикселей</t>
  </si>
  <si>
    <t>УТ000007601</t>
  </si>
  <si>
    <t>Блок питания LS серии SLIM 250W 24V 10,4 A IP20 (Металлический корпус) 245*63*29мм</t>
  </si>
  <si>
    <t>ИСТОЧНИК ПИТАНИЯ IP67  (ЛУЧ) гарантия 5 лет</t>
  </si>
  <si>
    <t>24±0.5V</t>
  </si>
  <si>
    <t>УТ000008008</t>
  </si>
  <si>
    <t>УТ000008009</t>
  </si>
  <si>
    <t>УТ000008010</t>
  </si>
  <si>
    <t>Блок питания LS ЛУЧ IP67 влагозащищенный серии Slim 100W DC 24V AC 110-250V 4.2A (алюминий)220*53*18</t>
  </si>
  <si>
    <t>Блок питания LS ЛУЧ IP67 влагозащищенный серии Slim 150W DC 24V AC 110-250V 6.25A(алюминий)213*65*31</t>
  </si>
  <si>
    <t>Блок питания LS ЛУЧ P67 влагозащищенный серии Slim 300W DC 24V AC 110-250V 10.4A(алюминий) 220*76*39</t>
  </si>
  <si>
    <t xml:space="preserve">4,2A      </t>
  </si>
  <si>
    <t>213*65*31</t>
  </si>
  <si>
    <t xml:space="preserve">6,25A       </t>
  </si>
  <si>
    <t>220*76*39</t>
  </si>
  <si>
    <t xml:space="preserve">10,4A       </t>
  </si>
  <si>
    <t>УТ000008003</t>
  </si>
  <si>
    <t>УТ000008004</t>
  </si>
  <si>
    <t>УТ000008005</t>
  </si>
  <si>
    <t>УТ000008007</t>
  </si>
  <si>
    <t>Блок питания LS ЛУЧ IP67 влагозащищенный серии Slim  60W DC 12V AC 110-250V 5A (алюминий) 150*43*21</t>
  </si>
  <si>
    <t>Блок питания LS ЛУЧ IP67 влагозащищенный серии Slim 100W DC 12V AC 110-250V 8.3A (алюминий)220*53*18</t>
  </si>
  <si>
    <t>Блок питания LS ЛУЧ IP67 влагозащищенный серии Slim 150W DC 12V AC 110-250V 12.5A (алюмини)213*57*25</t>
  </si>
  <si>
    <t>Блок питания LS ЛУЧ IP67 влагозащищенный серии Slim 200W DC 12V AC 110-250V 16.6A(алюминий)220*76*39</t>
  </si>
  <si>
    <t>12±0.5V</t>
  </si>
  <si>
    <t>150*43*21</t>
  </si>
  <si>
    <t>213*57*25</t>
  </si>
  <si>
    <t xml:space="preserve">5A      </t>
  </si>
  <si>
    <t xml:space="preserve">8,3A      </t>
  </si>
  <si>
    <t xml:space="preserve">12,5A       </t>
  </si>
  <si>
    <t xml:space="preserve">16,6A       </t>
  </si>
  <si>
    <t>УТ000007992</t>
  </si>
  <si>
    <t>Блок питания  серии Mean Well ELG-150-C700</t>
  </si>
  <si>
    <t>107-214V</t>
  </si>
  <si>
    <t>219x63x35.5</t>
  </si>
  <si>
    <t>149W</t>
  </si>
  <si>
    <t>0,7A</t>
  </si>
  <si>
    <t>УТ000007945</t>
  </si>
  <si>
    <t>Блок питания  серии Mean Well ELG-200-C1750А-3Y</t>
  </si>
  <si>
    <t>57-114V</t>
  </si>
  <si>
    <t>244*71*37.5</t>
  </si>
  <si>
    <t>1,75A</t>
  </si>
  <si>
    <t>УТ000007941</t>
  </si>
  <si>
    <t>Блок питания  серии Mean Well HLG-150H-48</t>
  </si>
  <si>
    <t>48V</t>
  </si>
  <si>
    <t>153W</t>
  </si>
  <si>
    <t>3,2A</t>
  </si>
  <si>
    <t>УТ000007943</t>
  </si>
  <si>
    <t>Блок питания  серии Mean Well HLG-240H-C700А</t>
  </si>
  <si>
    <t>178-357V</t>
  </si>
  <si>
    <t>244.2*68*38.8</t>
  </si>
  <si>
    <t>УТ000007610</t>
  </si>
  <si>
    <t>Накладной алюминиевый профиль (с экраном) LS-СС-032 Nev, 2000х23.3х9.6мм</t>
  </si>
  <si>
    <t>2000х23.3х9.6</t>
  </si>
  <si>
    <t>УТ000007517</t>
  </si>
  <si>
    <t>Светодиодный модуль LS Т1 линза PREMIUM SMD 2835/1LED 48х32х11,1,5W,180Lm, IP65, 15*45°(провод 11см)</t>
  </si>
  <si>
    <t>УТ000007337</t>
  </si>
  <si>
    <t>Светодиодная лента LS SMD 2835-300-24V IP65 420Lm</t>
  </si>
  <si>
    <t>УТ000007983</t>
  </si>
  <si>
    <t>Блок питания  серии Mean Well  LPC-60-1400</t>
  </si>
  <si>
    <t>УТ000007991</t>
  </si>
  <si>
    <t>Блок питания  серии Mean Well ELG-75-C700</t>
  </si>
  <si>
    <t>УТ000007944</t>
  </si>
  <si>
    <t>Блок питания  серии Mean Well ELG-150-C1750A-3Y</t>
  </si>
  <si>
    <t>1,4A</t>
  </si>
  <si>
    <t>9-42V</t>
  </si>
  <si>
    <t>58,8W</t>
  </si>
  <si>
    <t>162.5*42.5*32</t>
  </si>
  <si>
    <t>53-107V</t>
  </si>
  <si>
    <t>74W</t>
  </si>
  <si>
    <t>180*63*35.5</t>
  </si>
  <si>
    <t>43 - 86V</t>
  </si>
  <si>
    <t>219*63*35.5 </t>
  </si>
  <si>
    <t>УТ000007678</t>
  </si>
  <si>
    <t>Блок питания LS IP67 влагозащищенный серии Slim 100W DC 12V AC 170-265V 8.3A (алюминий) 187*69*19мм</t>
  </si>
  <si>
    <t>187*69*19</t>
  </si>
  <si>
    <t>УТ000007679</t>
  </si>
  <si>
    <t>Блок питания LS IP67 влагозащищенный серии Slim 150W DC 12V AC 170-265V 12.5A (алюминий) 187*69*19мм</t>
  </si>
  <si>
    <t>УТ000007680</t>
  </si>
  <si>
    <t>Блок питания LS IP67 влагозащищенный серии Slim 200W DC 12V AC 170-265V 16.6A (алюминий) 227*80*39мм</t>
  </si>
  <si>
    <t>227*80*39</t>
  </si>
  <si>
    <t>УТ000008000</t>
  </si>
  <si>
    <t>Блок питания LS серии SLIM 300W 12V 25A IP20 (Металлический корпус) 245*63*29мм без вентилятора</t>
  </si>
  <si>
    <t>УТ000008017</t>
  </si>
  <si>
    <t>НЕОН МИНИ LS 12V LUX SMD 2835/120 LED 8х16мм MAX 8W/m, подключение не более 10 м,.кратность 50см</t>
  </si>
  <si>
    <t>50см</t>
  </si>
  <si>
    <t>УТ000007977</t>
  </si>
  <si>
    <t>Соединительная игла LS для неона D16</t>
  </si>
  <si>
    <t>УТ000008027</t>
  </si>
  <si>
    <t>Сетевой шнур LS с вилкой и диодным мостом для дюралайта 2 жилы 13мм (круглый 1,5 м)</t>
  </si>
  <si>
    <t>УТ000008028</t>
  </si>
  <si>
    <t>Сетевой шнур LS с вилкой и диодным мостом для дюралайта 3 жилы 13мм (круглый 1,5м)</t>
  </si>
  <si>
    <t>Светодиодный модуль LS B2 с линзой PREMIUM SMD 2835/2LED 41х13х5мм max 1W 80LM IP65 170-175 °</t>
  </si>
  <si>
    <t>УТ000007618</t>
  </si>
  <si>
    <t>Светодиодный модуль LS B2 с линзой PREMIUM SMD 2835/2LED 41х13х5мм max 0.85W 80LM IP65 170-175 °</t>
  </si>
  <si>
    <t>УТ000007730</t>
  </si>
  <si>
    <t>MAX 0,85W</t>
  </si>
  <si>
    <r>
      <t xml:space="preserve">                                                </t>
    </r>
    <r>
      <rPr>
        <b/>
        <sz val="16"/>
        <color indexed="8"/>
        <rFont val="Arial"/>
        <family val="2"/>
        <charset val="204"/>
      </rPr>
      <t>БЕСПЛАТНЫЙ ЗВОНОК ПО РОССИИ 8 (800) 551-61-10, САЙТ:  WWW.LED-SIB.RU
г. Новосибирск, ул. Стартовая, д. 4, оф. 8. Тел./факс: 8 (383) 235-99-02 
г. Москва, ул. Электродная, д. 2, стр. 12. Тел: 8 (495) 128-08-64 
г. Красноярск, ул. Ленина, 5а. Тел:8 (391) 216-84-96
г. Новокузнецк, ул. Транспортная 91Б. Тел: 8 (3843) 56-00-05</t>
    </r>
  </si>
  <si>
    <t>УТ000007744</t>
  </si>
  <si>
    <t>НЕОН LUX (Led Neon Flex) LS SMD 2835/120LED 220V MAX8 W/м кратность резки 100 см (катушка100м) D16мм КРУГЛЫЙ!!!</t>
  </si>
  <si>
    <t>D16мм</t>
  </si>
  <si>
    <t>БЕЛТ ЛАЙТ</t>
  </si>
  <si>
    <t>Двухжильный</t>
  </si>
  <si>
    <t>ФОТО</t>
  </si>
  <si>
    <t xml:space="preserve">Цвет провода </t>
  </si>
  <si>
    <t xml:space="preserve">Шаг </t>
  </si>
  <si>
    <t>Рабочее напряжение V</t>
  </si>
  <si>
    <t>РОЗНИЦА /м</t>
  </si>
  <si>
    <t>ОПТ /м</t>
  </si>
  <si>
    <t>ОПТ 2 /м</t>
  </si>
  <si>
    <t>УТ000006237</t>
  </si>
  <si>
    <t>Белт-лайт LS гибкий проводящий шлейф двухжильный Е27 220V шаг 15 см (катушка 100 метров) IP 65</t>
  </si>
  <si>
    <t>черный</t>
  </si>
  <si>
    <t>15 см</t>
  </si>
  <si>
    <t>УТ000006774</t>
  </si>
  <si>
    <t>Белт-лайт LS гибкий проводящий шлейф двухжильный Е27 220V шаг 25 см (катушка 100 метров)  IP65</t>
  </si>
  <si>
    <t>25 см</t>
  </si>
  <si>
    <t>УТ000006512</t>
  </si>
  <si>
    <t>Белт-лайт LS гибкий проводящий шлейф двухжильный Е27 220V шаг 25 см (катушка 100 метров) IP 65</t>
  </si>
  <si>
    <t>УТ000006961</t>
  </si>
  <si>
    <t>Белт-лайт LS гибкий проводящий шлейф двухжильный Е27 220V шаг 20 см (катушка 100 метров)  IP65</t>
  </si>
  <si>
    <t>20 см</t>
  </si>
  <si>
    <t>УТ000006515</t>
  </si>
  <si>
    <t>Белт-лайт LS гибкий проводящий шлейф двухжильный Е27 220V шаг 40 см (катушка 100 метров) IP65</t>
  </si>
  <si>
    <t>40 см</t>
  </si>
  <si>
    <t>УТ000006623</t>
  </si>
  <si>
    <t>Белт-лайт LS гибкий проводящий шлейф двухжильный Е27 220V шаг 40 см (катушка 50 метров) IP 65</t>
  </si>
  <si>
    <t>УТ000005509</t>
  </si>
  <si>
    <t>Белт-лайт LS гибкий проводящий шлейф двухжильный Е27 220V шаг 45см (катушка 100м), черный IP 65</t>
  </si>
  <si>
    <t>45 см</t>
  </si>
  <si>
    <t>УТ000007607</t>
  </si>
  <si>
    <t>Белт-лайт LS гибкий проводящий шлейф двужильный Е27 220V шаг 20см (катушка 100м),белый провод IP 65</t>
  </si>
  <si>
    <t>УТ000007606</t>
  </si>
  <si>
    <t>Белт-лайт LS гибкий проводящий шлейф двужильный Е27 220V шаг 40см (катушка 100м),белый провод IP 65</t>
  </si>
  <si>
    <t>Пятижильный</t>
  </si>
  <si>
    <t>ОПТ 1 /м</t>
  </si>
  <si>
    <t>УТ000005360</t>
  </si>
  <si>
    <t>Белт-лайт LS гибкий проводящий шлейф пятижильный Е27 220V шаг 15 см (катушка 100 метров) IP 65</t>
  </si>
  <si>
    <t>УТ000006514</t>
  </si>
  <si>
    <t>Белт-лайт LS гибкий проводящий шлейф пятижильный Е27 220V шаг 20см (катушка 100м), черный IP65</t>
  </si>
  <si>
    <t>УТ000006513</t>
  </si>
  <si>
    <t>Белт-лайт LS гибкий проводящий шлейф пятижильный Е27 220V шаг 40см (катушка 100м), черный IP 65</t>
  </si>
  <si>
    <t>УТ000006236</t>
  </si>
  <si>
    <t>Белт-лайт LS гибкий проводящий шлейф пятижильный Е27 220V шаг 45см (катушка 100м), черный IP 65</t>
  </si>
  <si>
    <t>Лампочки для белт лайта</t>
  </si>
  <si>
    <t xml:space="preserve">Цвет </t>
  </si>
  <si>
    <t xml:space="preserve">Мощность </t>
  </si>
  <si>
    <t>УТ000004237</t>
  </si>
  <si>
    <t>Лампа LS для белт лайта сд цоколь Е27 1.5W 110-240V D45мм</t>
  </si>
  <si>
    <t xml:space="preserve">RGB </t>
  </si>
  <si>
    <t>1,5 W</t>
  </si>
  <si>
    <t>AC 110-240V</t>
  </si>
  <si>
    <t xml:space="preserve">Белый холодный </t>
  </si>
  <si>
    <t>УТ000004238</t>
  </si>
  <si>
    <t>Лампа LS для белт лайта сд цоколь Е27 1.5W 24V D45мм</t>
  </si>
  <si>
    <t>AC 24V</t>
  </si>
  <si>
    <t>УТ000006873</t>
  </si>
  <si>
    <t>Лампа LS для белт лайта сд цоколь Е27 1W 110-240V D45мм</t>
  </si>
  <si>
    <t>1 W</t>
  </si>
  <si>
    <t xml:space="preserve">Белый теплый </t>
  </si>
  <si>
    <t>УТ000005515</t>
  </si>
  <si>
    <t>Лампа LS для белт лайта сд цоколь Е27 1W 110-240V D45мм, прозрачная колба</t>
  </si>
  <si>
    <t>Комплектующие для белт лайта</t>
  </si>
  <si>
    <t>4 канала</t>
  </si>
  <si>
    <t>5000 W</t>
  </si>
  <si>
    <t>4 канала
20 программ
4А на канал</t>
  </si>
  <si>
    <t>3500 W</t>
  </si>
  <si>
    <t>4 канала
20 программ
1,6А на канал</t>
  </si>
  <si>
    <t>1400 W</t>
  </si>
  <si>
    <t>Белт лайт</t>
  </si>
  <si>
    <t>УТ000008054</t>
  </si>
  <si>
    <t>Светодиодный модуль LS А3 с линзой SMD 2835/3LED 70*16*5мм 1,5W 160 Lm IP65 160°</t>
  </si>
  <si>
    <t>Комплект линеек для светильников 600*600 АРМСТРОНГ</t>
  </si>
  <si>
    <t>36</t>
  </si>
  <si>
    <t>520х13х2</t>
  </si>
  <si>
    <t>DC 24-72 V</t>
  </si>
  <si>
    <t xml:space="preserve"> COB LS 352 LED/m </t>
  </si>
  <si>
    <t>УТ000007652</t>
  </si>
  <si>
    <t>Светодиодная лента COB LS 352 LED/m 13,2 W/m 1400LM/1m. 180гр. 8 мм ширина</t>
  </si>
  <si>
    <t>352</t>
  </si>
  <si>
    <t>180</t>
  </si>
  <si>
    <t>13,2</t>
  </si>
  <si>
    <t>УТ000007682</t>
  </si>
  <si>
    <t>УТ000007683</t>
  </si>
  <si>
    <t>УТ000007684</t>
  </si>
  <si>
    <t>УТ000007685</t>
  </si>
  <si>
    <t>УТ000007686</t>
  </si>
  <si>
    <t>УТ000007687</t>
  </si>
  <si>
    <t>Блок питания LS узкий 18W DC12V 1.5A IP33 AC 170-265V (Алюм. корпус) 170*18*18мм</t>
  </si>
  <si>
    <t>Блок питания LS узкий 24W DC12V 2A IP33 AC 170-265V (Алюм. корпус) 170*18*18мм</t>
  </si>
  <si>
    <t>Блок питания LS узкий 36W DC12V 3A IP33 AC 170-265V (Алюм. корпус) 260*18*18мм</t>
  </si>
  <si>
    <t>Блок питания LS узкий 48W DC12V 4A IP33 AC 170-265V (Алюм. корпус) 290*18*18мм</t>
  </si>
  <si>
    <t>Блок питания LS узкий 60W DC12V 5A IP33 AC 170-265V (Алюм. корпус) 290*18*18мм</t>
  </si>
  <si>
    <t>Блок питания LS узкий 72W DC12V 6A IP33 AC 170-265V (Алюм. корпус) 355*18*18мм</t>
  </si>
  <si>
    <t>170*18*18</t>
  </si>
  <si>
    <t>260*18*18</t>
  </si>
  <si>
    <t>290*18*18</t>
  </si>
  <si>
    <t>355*18*18</t>
  </si>
  <si>
    <t>48W</t>
  </si>
  <si>
    <t>1,5A</t>
  </si>
  <si>
    <t>2А</t>
  </si>
  <si>
    <t>3А</t>
  </si>
  <si>
    <t>4A</t>
  </si>
  <si>
    <t>6A</t>
  </si>
  <si>
    <t>Светодиодная линейка LS 2 ряда SMD 5730/144 LED, MAX 18W, 990х25х2мм, 12V, IP33, 5760Lm</t>
  </si>
  <si>
    <t>УТ000008085</t>
  </si>
  <si>
    <t>Светодиодный модуль LS В3 с линзой PREMIUM SMD 2835/3LED 60*13*5мм 0,72W 72 Lm IP65 175°</t>
  </si>
  <si>
    <t>УТ000008018</t>
  </si>
  <si>
    <t>НЕОН МИНИ LS 12V LUX силикон  RGB с чипом  IC16730  6х12мм MAX 8W/m, кратность резки 5см.</t>
  </si>
  <si>
    <t>5см</t>
  </si>
  <si>
    <t>УТ000008093</t>
  </si>
  <si>
    <t>УТ000008088</t>
  </si>
  <si>
    <t>Блок питания LS ЛУЧ IP67 влагозащищенный серии Slim 250W DC 12V AC 110-250V 20,8A(алюминий)235*76*39</t>
  </si>
  <si>
    <t xml:space="preserve">20,8A       </t>
  </si>
  <si>
    <t>УТ000007777</t>
  </si>
  <si>
    <t>Светодиодная лента LS SMD 2835-600-12 IP33 2160Lm  MAX 12w (двухслойная)</t>
  </si>
  <si>
    <t>УТ000008087</t>
  </si>
  <si>
    <t>Блок питания LS ЛУЧ IP67 влагозащищенный серии Slim  36W DC 12V AC 110-250V 3A (алюминий) 110*33*23</t>
  </si>
  <si>
    <t>110*33*23</t>
  </si>
  <si>
    <t xml:space="preserve">3A      </t>
  </si>
  <si>
    <t>УТ000008113</t>
  </si>
  <si>
    <t>НЕОН МИНИ LS 12V  (Led Neon Flex) LS SMD 2835/120 LED 6х12мм MAX 7W/m, кратность резки 1 см.</t>
  </si>
  <si>
    <t>УТ000008114</t>
  </si>
  <si>
    <t>НЕОН МИНИ LS 12V LUX силикон SMD 2835/120 LED 6х12мм MAX 8W/m, кратность резки 1см. (бухта 50 м.)</t>
  </si>
  <si>
    <t>УТ000007689</t>
  </si>
  <si>
    <t>НЕОН МИНИ LS 12V  силикон SMD 2835/120 LED 6х12мм MAX 8W/m, кратность резки 1см. (бухта 50 м.)</t>
  </si>
  <si>
    <t>Светодиодный модуль LS VIVO NO NAME с линзой SMD 2835/2LED 50x16x11 мм 1W 130 Lm IP67 Провод 14,5 см</t>
  </si>
  <si>
    <t>МОДУЛИ СЕРИИ SMD LUX NO NAME (ГАРАНТИЯ 5 ГОДА)</t>
  </si>
  <si>
    <t>УТ000008120</t>
  </si>
  <si>
    <t>УТ000008119</t>
  </si>
  <si>
    <t>Светодиодный модуль LS VIVO NO NAME с линзой SMD 2835/3LED 76х16х11 мм 1,5W 180 Lm IP68 Провод16 см</t>
  </si>
  <si>
    <t>Светодиодный модуль LS VIVO NO NAME с линзой SMD 2835/4LED 45х42х11мм 2W 240 Lm IP68 (провод 16,5см)</t>
  </si>
  <si>
    <t>УТ000008121</t>
  </si>
  <si>
    <t>Светодиодная лента LS SMD 5050-300 RGB SPI-12V с чипом IC 2811 MAX 9W/m IP20 "Бегущий огонь"</t>
  </si>
  <si>
    <t>SMD 5050, 300 LED "Бегущий огонь"</t>
  </si>
  <si>
    <t>УТ000007533</t>
  </si>
  <si>
    <t>IP20</t>
  </si>
  <si>
    <t>УТ000008091</t>
  </si>
  <si>
    <t>Блок питания LS серии SLIM 360W 12V 30A IP20 (Металлический корпус) 245*63*29мм без вентилятора</t>
  </si>
  <si>
    <t>Светодиодный модуль мини LS "ЛУЧ" с линзой SMD 2835/1LED 16*8,5*8мм 0,4W100 Lm IP67 (6см провод)</t>
  </si>
  <si>
    <t>УТ000008196</t>
  </si>
  <si>
    <t>УТ000008200</t>
  </si>
  <si>
    <t>УТ000008197</t>
  </si>
  <si>
    <t>УТ000008165</t>
  </si>
  <si>
    <t>УТ000008198</t>
  </si>
  <si>
    <t>УТ000008201</t>
  </si>
  <si>
    <t>УТ000008199</t>
  </si>
  <si>
    <t>Блок питания LS IP68 влагозащищенный серии Slim 36W DC 12V AC 110-265V 3A  110*33*23мм НН</t>
  </si>
  <si>
    <t>Блок питания LS IP68 влагозащищенный серии Slim 60W DC 12V AC 110-265V 5A  220*53*18мм НН</t>
  </si>
  <si>
    <t>Блок питания LS IP68 влагозащищенный серии Slim 100W DC 12V AC 110-265V 8,3A  220*53*18мм НН</t>
  </si>
  <si>
    <t>Блок питания LS IP68 влагозащищенный серии Slim 150W DC 12V AC 110-265V 12.5A  187*69*19мм НН</t>
  </si>
  <si>
    <t>Блок питания LS IP68 влагозащищенный серии Slim 200W DC 12V AC 110-265V 16,6A  235*76*39мм НН</t>
  </si>
  <si>
    <t>Блок питания LS IP68 влагозащищенный серии Slim 250W DC 12V AC 110-265V 20,8A  235*76*39мм НН</t>
  </si>
  <si>
    <t>Блок питания LS IP68 влагозащищенный серии Slim 300W DC 12V AC 110-265V 25A  255*76*39мм НН</t>
  </si>
  <si>
    <t xml:space="preserve"> 235*76*39</t>
  </si>
  <si>
    <t>235*76*39</t>
  </si>
  <si>
    <t>255*76*39</t>
  </si>
  <si>
    <t>25А</t>
  </si>
  <si>
    <t>УТ000008089</t>
  </si>
  <si>
    <t>Блок питания LS ЛУЧ IP67 влагозащищенный серии Slim 300W DC 12V AC 110-250V 25A(алюминий)255*76*39</t>
  </si>
  <si>
    <t>УТ000007600</t>
  </si>
  <si>
    <t>УТ000007602</t>
  </si>
  <si>
    <t>Блок питания LS серии SLIM 120W 24V 5A IP20 (Металлический корпус) 145*49*29мм</t>
  </si>
  <si>
    <t>Блок питания LS серии SLIM 360W 24V 15A IP20 (Металлический корпус) 245*63*29мм</t>
  </si>
  <si>
    <t>145*49*29</t>
  </si>
  <si>
    <t>УТ000008086</t>
  </si>
  <si>
    <t>Блок питания LS серии SLIM 60W 24V 2,5A IP20 (Металлический корпус) 145*49*29мм</t>
  </si>
  <si>
    <t>2,5А</t>
  </si>
  <si>
    <t>Светодиодная линейка LS SMD 5730/72 LED, MAX 13W, 990х12х2мм, 12V, IP33, 2520 Lm</t>
  </si>
  <si>
    <t>УТ000007513</t>
  </si>
  <si>
    <t>Светодиодная линейка с линзой LS SMD 3030/12 LED, MAX 12W, 12V, IP65, 1200Lm, угол 180°</t>
  </si>
  <si>
    <t>УТ000008183</t>
  </si>
  <si>
    <t>Светодиодная линейка с линзой LS SMD 3030/18 LED, MAX 18W, 12V, IP33, 2160 Lm, угол 180° 1495*17мм</t>
  </si>
  <si>
    <t>1495x17x1.2</t>
  </si>
  <si>
    <t>УТ000007877</t>
  </si>
  <si>
    <t>Светодиодная линейка с линзой LS SMD 3030/18 LED, MAX 18W, 12V, IP65, 2160 Lm, угол 180° 1495*17мм</t>
  </si>
  <si>
    <t>УТ000008181</t>
  </si>
  <si>
    <t>Светодиодная линейка с линзой  LS SMD 3030/18 LED MAX 18W DC12V IP33 2160 Lm, угол 15*45° 1000*17мм</t>
  </si>
  <si>
    <t>1000x17x1.2</t>
  </si>
  <si>
    <t>УТ000008202</t>
  </si>
  <si>
    <t>Светодиодный модуль LS А3 с линзой SMD 2835/3LED 70*16*5мм 0,72W 75 Lm IP65 160°</t>
  </si>
  <si>
    <t>,</t>
  </si>
  <si>
    <t>лимонный жёлтый</t>
  </si>
  <si>
    <t>оранжевый</t>
  </si>
  <si>
    <t>золотой</t>
  </si>
  <si>
    <t>УТ000008243</t>
  </si>
  <si>
    <t>Светодиодная лента LS LUX SMD 2835-1080-12 IP33 4320 Lm.1 ряд, max 18W/m (двухслойная)</t>
  </si>
  <si>
    <t>216</t>
  </si>
  <si>
    <t>УТ000006743</t>
  </si>
  <si>
    <t>Светодиодная лента LS SMD 335-600-12 IP33 1200Lm MAX8 W/m (двухслойная), боковое свечение</t>
  </si>
  <si>
    <t>УТ000007353</t>
  </si>
  <si>
    <t>Светодиодная лента LS влагозащищенная SMD 2835-300-12 IP68 480Lm (ПВХ-трубка+силикон)</t>
  </si>
  <si>
    <t>УТ000008325</t>
  </si>
  <si>
    <t>Светодиодный модуль LS SMD 5050/3LED 65х16х4.5мм MAX 0.72W IP65 140° с линзой (Белый корпус)</t>
  </si>
  <si>
    <t>УТ000005284</t>
  </si>
  <si>
    <t>Дюралайт LS LED Круглый, 2 жилы, 13 мм, 12V (кратность резки 1 м.)</t>
  </si>
  <si>
    <t>Диаметр: 13 мм, сечение круглое 
Напряжение питания 12 В
Потребляемая мощность 2,4 Вт/метр 
Модуль резки: 1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</si>
  <si>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Диаметр: 13 мм, сечение круглое 
Напряжение питания 24 В
Потребляемая мощность 2,4 Вт/метр 
Модуль резки: 2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</si>
  <si>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УТ000008026</t>
  </si>
  <si>
    <t>Дюралайт LS LED Круглый, 2 жилы, 36 LED/m 220V (кратность резки 1 метр) Катушка 100м.</t>
  </si>
  <si>
    <t>Диаметр: 13 мм, сечение круглое 
Напряжение питания 220-240 В
Потребляемая мощность 2,4 Вт/метр 
Модуль резки: 1 м., катушка: 100 м
Степень защиты: IP 65
Температура эксплуатации: от -40 С до +60 С
Температурный диапазон монтажа: от +5 С до +60 С
Устойчив к ультрафиолетовому излучению
Срок службы: 50 000 часов</t>
  </si>
  <si>
    <t>УТ000005330</t>
  </si>
  <si>
    <t>Дюралайт LS LED Круглый, 3 жилы, 36 LED/m 24V (кратность резки 2 метра) Катушка 100 м.</t>
  </si>
  <si>
    <t>зелёно-белый</t>
  </si>
  <si>
    <t>розово-белый</t>
  </si>
  <si>
    <t>сине-белый</t>
  </si>
  <si>
    <t>УТ000007613</t>
  </si>
  <si>
    <t>Светодиодный модуль LS VIVO "ЛУЧ V" с линзой SMD 2835/1LED 24x14x11мм 0,5W 70 Lm IP68 (Провод 8см)</t>
  </si>
  <si>
    <t>УТ000007614</t>
  </si>
  <si>
    <t>Светодиодный модуль LS VIVO "ЛУЧ V" с линзой SMD 2835/2LED 50x16x11 мм 1W 130 Lm IP68 Провод 14,5 см</t>
  </si>
  <si>
    <t>УТ000007615</t>
  </si>
  <si>
    <t>Светодиодный модуль LS VIVO "ЛУЧ V" с линзой SMD 2835/3LED 76х16х11 мм 1,5W 180 Lm IP68 Провод16,5см</t>
  </si>
  <si>
    <t>УТ000007616</t>
  </si>
  <si>
    <t>Светодиодный модуль LS VIVO "ЛУЧ V" с линзой SMD 2835/4LED 45х42х11мм 2W 240 Lm IP68 (провод 16,5см)</t>
  </si>
  <si>
    <t>УТ000007617</t>
  </si>
  <si>
    <t>Светодиодный модуль мини LS D1"ЛУЧ V" с линзой SMD 2835/1LED 16*8,5*8мм 0,4W70 Lm IP67(5,7см провод)</t>
  </si>
  <si>
    <t>УТ000008227</t>
  </si>
  <si>
    <t>УТ000008228</t>
  </si>
  <si>
    <t>УТ000008229</t>
  </si>
  <si>
    <t>Светодиодный модуль LS E1 с линзой SMD 2835/1LED 36x17x7мм 0,5W 65 Lm IP65 (Провод 8см)</t>
  </si>
  <si>
    <t>Светодиодный модуль LS E2 с линзой SMD 2835/2LED 50х17х7мм 1W 130 Lm IP65 (Провод 15см)</t>
  </si>
  <si>
    <t>Светодиодный модуль LS E3 с линзой SMD 2835/3LED 70х17х7мм 1,5W 130 Lm IP65 (Провод 15см)</t>
  </si>
  <si>
    <t>УТ000008268</t>
  </si>
  <si>
    <t>Алюминиевый профиль  LS-YF-885 , 2000х15х29 мм</t>
  </si>
  <si>
    <t>2000х15х29</t>
  </si>
  <si>
    <t>УТ000008260</t>
  </si>
  <si>
    <t>Встраиваемый алюминиевый профиль (с экраном) LS-YF-102, 2000х17.5х12.3х7,69 мм</t>
  </si>
  <si>
    <t>2000х17,5х7,69</t>
  </si>
  <si>
    <t>УТ000008265</t>
  </si>
  <si>
    <t>Встраиваемый алюминиевый профиль в гипсокартон (с экраном) LS-YF-843, 2000х55х13 мм</t>
  </si>
  <si>
    <t>2000х55х13</t>
  </si>
  <si>
    <t>УТ000008266</t>
  </si>
  <si>
    <t>Встраиваемый алюминиевый профиль в гипсокартон (с экраном) LS-YF-844, 2000х44х25 мм</t>
  </si>
  <si>
    <t>2000х44х25</t>
  </si>
  <si>
    <t>УТ000008267</t>
  </si>
  <si>
    <t>Встраиваемый алюминиевый профиль в гипсокартон (с экраном) LS-YF-845, 2000х44х20 мм</t>
  </si>
  <si>
    <t>2000х44х20</t>
  </si>
  <si>
    <t>УТ000008261</t>
  </si>
  <si>
    <t>Накладной алюминиевый профиль (с экраном) LS YF-103 2000х17,53х6,85мм</t>
  </si>
  <si>
    <t>2000х17,53х6,85</t>
  </si>
  <si>
    <t>УТ000008263</t>
  </si>
  <si>
    <t>Накладной алюминиевый профиль (с экраном) LS-YF-124C  2000х17.6х14,5 мм</t>
  </si>
  <si>
    <t>2000х17,6х14,5</t>
  </si>
  <si>
    <t>УТ000008385</t>
  </si>
  <si>
    <t>Накладной алюминиевый профиль для порогов (с экраном) LS-YF-812 для ленты шир. до 10мм(2000х52x10мм)</t>
  </si>
  <si>
    <t>2000х52x10</t>
  </si>
  <si>
    <t>УТ000008264</t>
  </si>
  <si>
    <t>Накладной алюминиевый профиль для ступеней с подсветкой (с экраном) LS-YF-836Step light 2000х60х21мм</t>
  </si>
  <si>
    <t>2000х60х21</t>
  </si>
  <si>
    <t>УТ000008378</t>
  </si>
  <si>
    <t>Угловой алюминиевый профиль (с экраном) LS-YF-121  2000х16х16мм L90</t>
  </si>
  <si>
    <t>2000х16х16</t>
  </si>
  <si>
    <t>УТ000008262</t>
  </si>
  <si>
    <t>Угловой алюминиевый профиль (с экраном) LS-YF-121A  2000х16х16мм L90</t>
  </si>
  <si>
    <t>УТ000008353</t>
  </si>
  <si>
    <t>Заглушка LS для алюминиеого профиля  LS-YF-885</t>
  </si>
  <si>
    <t>УТ000008355</t>
  </si>
  <si>
    <t>Заглушка для встраиваемого алюминиевого профиля LS-YF-102</t>
  </si>
  <si>
    <t>УТ000008357</t>
  </si>
  <si>
    <t>Заглушка для встраиваемого алюминиевого профиля LS-YF-843</t>
  </si>
  <si>
    <t>УТ000008358</t>
  </si>
  <si>
    <t>УТ000008359</t>
  </si>
  <si>
    <t>Заглушка для встраиваемого алюминиевого профиля LS-YF-844</t>
  </si>
  <si>
    <t>Заглушка для встраиваемого алюминиевого профиля LS-YF-845</t>
  </si>
  <si>
    <t>УТ000008360</t>
  </si>
  <si>
    <t>Заглушка для накладного алюминиевого профиля LS YF-103</t>
  </si>
  <si>
    <t>УТ000008364</t>
  </si>
  <si>
    <t>Заглушка для накладного алюминиевого профиля LS-YF-124C</t>
  </si>
  <si>
    <t>УТ000008386</t>
  </si>
  <si>
    <t>Заглушка для накладного алюминиевого профиля LS-YF-812</t>
  </si>
  <si>
    <t>УТ000008366</t>
  </si>
  <si>
    <t>Заглушка для накладного алюминиевого профиля LS-YF-836</t>
  </si>
  <si>
    <t>УТ000008379</t>
  </si>
  <si>
    <t>Заглушка для углового алюминиевого профиля  LS-YF-121</t>
  </si>
  <si>
    <t>УТ000008369</t>
  </si>
  <si>
    <t>Заглушка для углового алюминиевого профиля  LS-YF-121A</t>
  </si>
  <si>
    <t>УТ000008356</t>
  </si>
  <si>
    <t>Крепление для встраиваемого алюминиевого профиля LS-YF-102</t>
  </si>
  <si>
    <t>УТ000008361</t>
  </si>
  <si>
    <t>Крепление для накладного алюминиевого профиля LS YF-103</t>
  </si>
  <si>
    <t>УТ000008365</t>
  </si>
  <si>
    <t>Крепление для накладного алюминиевого профиля LS-YF-124C</t>
  </si>
  <si>
    <t>УТ000008380</t>
  </si>
  <si>
    <t>Крепление для углового алюминиевого профиля  LS-YF-121</t>
  </si>
  <si>
    <t>УТ000008371</t>
  </si>
  <si>
    <t>Крепление для углового алюминиевого профиля  LS-YF-121A</t>
  </si>
  <si>
    <t>Пластик белый</t>
  </si>
  <si>
    <t>Пластик черный</t>
  </si>
  <si>
    <t>Пластикбелый</t>
  </si>
  <si>
    <t>Алюминий серый</t>
  </si>
  <si>
    <t>Алюминий черный</t>
  </si>
  <si>
    <t>УТ000007725</t>
  </si>
  <si>
    <t>Светодиодный модуль LS B1 с линзой PREMIUM SMD 2835/1LED 41х13х5мм max 0.5W 55LM IP65 170-175 °)</t>
  </si>
  <si>
    <t>УТ000008309</t>
  </si>
  <si>
    <t>Датчик касания 36/72W 12-24V с кабелем 100 см</t>
  </si>
  <si>
    <t>36/72</t>
  </si>
  <si>
    <t>УТ000008454</t>
  </si>
  <si>
    <t>Соединитель прямой LS для гибкого  широкого неона RGB без иглы</t>
  </si>
  <si>
    <t>УТ000008237</t>
  </si>
  <si>
    <t>Контроллер LS для дюралайта 2х жильного (может управлять до 100 м) круглый</t>
  </si>
  <si>
    <t>УТ000008067</t>
  </si>
  <si>
    <t>Коннектор LS для СД ленты SMD 5050 RGB (под иглу и защёлками ) 4 PIN 10 мм</t>
  </si>
  <si>
    <t>УТ000007498</t>
  </si>
  <si>
    <t>НОВИНКА</t>
  </si>
  <si>
    <r>
      <t xml:space="preserve">НЕОН МИНИ LS 12V LUX SMD 2835/120 LED 6х12мм MAX 8W/m,кратность резки 1см. </t>
    </r>
    <r>
      <rPr>
        <sz val="12"/>
        <color rgb="FFFF0000"/>
        <rFont val="Arial"/>
        <family val="2"/>
        <charset val="204"/>
      </rPr>
      <t>Silicon70%+PVC30%</t>
    </r>
  </si>
  <si>
    <t>W+WW</t>
  </si>
  <si>
    <t>Белт-лайт LS гибкий проводящий шлейф пятижильный Е27 220V шаг 20см (катушка 100м), белый провод IP65</t>
  </si>
  <si>
    <t>УТ000008419</t>
  </si>
  <si>
    <t>ОПТ2</t>
  </si>
  <si>
    <t>ОПТ1</t>
  </si>
  <si>
    <t>Розница</t>
  </si>
  <si>
    <t>УТ000008492</t>
  </si>
  <si>
    <t>НЕОН МИНИ LS 12V LUX SMD 2835/120 LED 6х12мм MAX 8W/m, кратность резки 1см.(бухта 50 м.) Silicon+PVC</t>
  </si>
  <si>
    <t>Блок питания LS IP67 влагозащищенный серии Slim 100W DC 12V AC 110-250V 8.3A(алюминий)192*52*20мм 3G</t>
  </si>
  <si>
    <t>Блок питания LS IP67 влагозащищенный серии Slim 150W DC12V AC 110-250V 12.5A(алюминий)202*55*23мм 3G</t>
  </si>
  <si>
    <t>Блок питания LS IP67 влагозащищенный серии Slim 200W DC12V AC 110-250V 16.6A(алюминий)192*72*34мм 3G</t>
  </si>
  <si>
    <t>Блок питания LS IP67 влагозащищенный серии Slim 250W DC12V AC 110-250V 20.8A(алюминий)192*72*34мм 3G</t>
  </si>
  <si>
    <t>Блок питания LS IP67 влагозащищенный серии Slim 400W DC12V AC 170-265V 33.3A(алюминий)230*74*35мм 3G</t>
  </si>
  <si>
    <t>Блок питания LS IP67 влагозащищенный серии Slim 60W DC 12V AC 110-250V 5A (алюминий) 131*42*20мм 3G</t>
  </si>
  <si>
    <t>ОПТ2/m</t>
  </si>
  <si>
    <t>ОПТ1/m</t>
  </si>
  <si>
    <t>Розница/m</t>
  </si>
  <si>
    <t>Светодиодный настенный светильник LS LC-011-AC14-BDL01-10W</t>
  </si>
  <si>
    <t>Светодиодный настенный светильник LS LC-011-AC14-BDL01-12W</t>
  </si>
  <si>
    <t>Светодиодный настенный светильник LS LC-011-AC14-BDL01-18W</t>
  </si>
  <si>
    <t>Светодиодный настенный светильник LS LC-011-AC14-BDL04-А-18W</t>
  </si>
  <si>
    <t>Светодиодный напольный светильник LS LC-011-AC14-New02-35W</t>
  </si>
  <si>
    <t>Светодиодный напольный светильник LS LC-011-AC14-New02-48W</t>
  </si>
  <si>
    <t>Светодиодный напольный светильник LS LC-011-AC14-New03-60W</t>
  </si>
  <si>
    <t>Светодиодный подвесной светильник LS LC-011-AC14-BDL04-А-37W</t>
  </si>
  <si>
    <t>Светодиодный подвесной светильник LS LC-011-AC14-BDL04-А-45W</t>
  </si>
  <si>
    <t>Светодиодный подвесной светильник LS LC-011-AC14-BDL06-130W</t>
  </si>
  <si>
    <t>Светодиодный подвесной светильник LS LC-011-AC14-BDL07-130W</t>
  </si>
  <si>
    <t>Светодиодный подвесной светильник LS LC-011-AC14-BDL08-130W</t>
  </si>
  <si>
    <t>Светодиодный подвесной светильник LS LC-011-AC14-New01-15W</t>
  </si>
  <si>
    <t>Светодиодный подвесной светильник LS LC-011-AC14-New01-45W</t>
  </si>
  <si>
    <t>Светодиодный подвесной светильник LS LC-011-AC14-New01-75W</t>
  </si>
  <si>
    <t>Светодиодный подвесной светильник LS LC-011-AC14-New01-A-90W</t>
  </si>
  <si>
    <t>Светодиодный подвесной светильник LS LC-011-AC14-New01-B-90W золотой</t>
  </si>
  <si>
    <t>Светодиодный подвесной светильник LS LC-011-AC14-New01-А-120W</t>
  </si>
  <si>
    <t>Светодиодный подвесной светильник LS LC-011-AC14-New04-18W</t>
  </si>
  <si>
    <t>Светодиодный подвесной светильник LS LC-011-AC14-New04-30W</t>
  </si>
  <si>
    <t>Светодиодный подвесной светильник LS LC-011-AC14-New04-42W</t>
  </si>
  <si>
    <t>Светодиодный подвесной светильник LS LC-011-AC14-R01-A-110W</t>
  </si>
  <si>
    <t>Светодиодный подвесной светильник LS LC-011-AC14-R01-A-144W</t>
  </si>
  <si>
    <t>Светодиодный подвесной светильник LS LC-011-AC14-R01-A-180W</t>
  </si>
  <si>
    <t>Светодиодный подвесной светильник LS LC-011-AC14-R01-A-12W</t>
  </si>
  <si>
    <t>Светодиодный подвесной светильник LS LC-011-AC14-R01-A-36W</t>
  </si>
  <si>
    <t>Светодиодный подвесной светильник LS LC-011-AC14-R01-A-48W</t>
  </si>
  <si>
    <t>Светодиодный подвесной светильник LS LC-011-AC14-R01-A-60W</t>
  </si>
  <si>
    <t>Светодиодный подвесной светильник LS LC-011-AC14-R01-A-70W</t>
  </si>
  <si>
    <t xml:space="preserve">Светодиодный подвесной светильник LS LC-011-AC14-R01-A-144W PA39 </t>
  </si>
  <si>
    <t>Светодиодный подвесной светильник LS LC-011-AC14-R01-A01-36W</t>
  </si>
  <si>
    <t>Светодиодный подвесной светильник LS LC-011-AC14-R01-A01-60W</t>
  </si>
  <si>
    <t>Светодиодный подвесной светильник LS LC-011-AC14-R01-A01-B-53W</t>
  </si>
  <si>
    <t>Светодиодный подвесной светильник LS LC-011-AC14-R01-B01-36W</t>
  </si>
  <si>
    <t>Светодиодный подвесной светильник LS LC-011-AC14-R01-B01-85W</t>
  </si>
  <si>
    <t>Светодиодный подвесной светильник LS LC-011-AC14-R01-B-110W</t>
  </si>
  <si>
    <t>Светодиодный подвесной светильник LS LC-011-AC14-R01-B-144W</t>
  </si>
  <si>
    <t>Светодиодный подвесной светильник LS LC-011-AC14-R01-B-180W</t>
  </si>
  <si>
    <t>Светодиодный подвесной светильник LS LC-011-AC14-R01-B-93W</t>
  </si>
  <si>
    <t>Светодиодный подвесной светильник LS LC-011-AC14-R01-B-125W</t>
  </si>
  <si>
    <t>Светодиодный подвесной светильник LS LC-011-AC14-R01-B-12W</t>
  </si>
  <si>
    <t>Светодиодный подвесной светильник LS LC-011-AC14-R01-B-24W</t>
  </si>
  <si>
    <t>Светодиодный подвесной светильник LS LC-011-AC14-R01-B-36W</t>
  </si>
  <si>
    <t>Светодиодный подвесной светильник LS LC-011-AC14-R01-B-48W</t>
  </si>
  <si>
    <t>Светодиодный подвесной светильник LS LC-011-AC14-R01-B-60W</t>
  </si>
  <si>
    <t>Светодиодный подвесной светильник LS LC-011-AC14-R01-B-70W</t>
  </si>
  <si>
    <t>Светодиодный подвесной светильник LS LC-011-AC14-S01-A01-93W</t>
  </si>
  <si>
    <t>Светодиодный подвесной светильник LS LC-011-AC14-S01-A01-105W</t>
  </si>
  <si>
    <t>Светодиодный подвесной светильник LS LC-011-AC14-S01-A01-117W</t>
  </si>
  <si>
    <t>Светодиодный подвесной светильник LS LC-011-AC14-S01-A01-135W</t>
  </si>
  <si>
    <t>Светодиодный подвесной светильник LS LC-011-AC14-S01-A01-180W</t>
  </si>
  <si>
    <t>Светодиодный подвесной светильник LS LC-011-AC14-S01-A01-60W</t>
  </si>
  <si>
    <t>Светодиодный подвесной светильник LS LC-011-AC14-S01-A01-92W</t>
  </si>
  <si>
    <t>Светодиодный подвесной светильник LS LC-011-AC14-S01-B-24W</t>
  </si>
  <si>
    <t>Светодиодный подвесной светильник LS LC-011-AC14-S01-B-36W</t>
  </si>
  <si>
    <t>Светодиодный подвесной светильник LS LC-011-AC14-S01-B-45W</t>
  </si>
  <si>
    <t>Светодиодный подвесной светильник LS LC-011-AC14-S01-B-60W</t>
  </si>
  <si>
    <t>Светодиодный подвесной светильник LS LC-011-AC14-S01-B-75W</t>
  </si>
  <si>
    <t>Светодиодный подвесной светильник LS LC-011-AC14-S01-B01-110W</t>
  </si>
  <si>
    <t>Светодиодный подвесной светильник LS LC-011-AC14-S01-B01-144W</t>
  </si>
  <si>
    <t>Светодиодный подвесной светильник LS LC-011-AC14-S01-B01-180W</t>
  </si>
  <si>
    <t>Светодиодный подвесной светильник LS LC-011-AC14-S01-B01-60W</t>
  </si>
  <si>
    <t>Светодиодный подвесной светильник LS LC-011-AC14-S01-A-24W</t>
  </si>
  <si>
    <t>Светодиодный подвесной светильник LS LC-011-AC14-S01-A-30W</t>
  </si>
  <si>
    <t>Светодиодный подвесной светильник LS LC-011-AC14-S01-A-45W</t>
  </si>
  <si>
    <t>Светодиодный подвесной светильник LS LC-011-AC14-S01-A-60W</t>
  </si>
  <si>
    <t>Светодиодный подвесной светильник LS LC-011-AC14-S01-A-70W</t>
  </si>
  <si>
    <t>Светодиодный подвесной светильник LS LC-011-AC14-XTL001-20W</t>
  </si>
  <si>
    <t>Светодиодный подвесной светильник LS LC-011-AC14-XTL001-63W</t>
  </si>
  <si>
    <t>Светодиодный подвесной светильник LS LC-011-AC17-20W</t>
  </si>
  <si>
    <t>Светодиодный подвесной светильник LS LC-011-AC17-30W</t>
  </si>
  <si>
    <t>Светодиодный подвесной светильник LS LC-011-AC17-45W</t>
  </si>
  <si>
    <t>Светодиодный подвесной светильник LS LC-011-AC17-60W</t>
  </si>
  <si>
    <t>Светодиодный подвесной светильник LS LC-011-AC17-50W</t>
  </si>
  <si>
    <t>Светодиодный подвесной светильник LS LC-011-AC17-75W</t>
  </si>
  <si>
    <t>Светодиодный подвесной светильник LS LC-011-AC17-95W</t>
  </si>
  <si>
    <t>Светодиодный подвесной светильник LS LC-011-AD01-001-151W</t>
  </si>
  <si>
    <t>Светодиодный подвесной светильник LS LC-011-BD042-100W</t>
  </si>
  <si>
    <t>Светодиодный подвесной светильник LS LC-011-BD042-20W</t>
  </si>
  <si>
    <t>Светодиодный подвесной светильник LS LC-011-BD042-35W</t>
  </si>
  <si>
    <t>Светодиодный подвесной светильник LS LC-011-BD042-45W</t>
  </si>
  <si>
    <t>Светодиодный подвесной светильник LS LC-011-BD042-55W</t>
  </si>
  <si>
    <t>Светодиодный подвесной светильник LS LC-011-BD042-80W</t>
  </si>
  <si>
    <t>Светодиодный подвесной светильник LS LC-011-BD043-100W</t>
  </si>
  <si>
    <t>Светодиодный подвесной светильник LS LC-011-BD043-122W</t>
  </si>
  <si>
    <t>Светодиодный подвесной светильник LS LC-011-BD043-20W</t>
  </si>
  <si>
    <t>Светодиодный подвесной светильник LS LC-011-BD043-28W</t>
  </si>
  <si>
    <t>Светодиодный подвесной светильник LS LC-011-BD043-44W</t>
  </si>
  <si>
    <t>Светодиодный подвесной светильник LS LC-011-BD043-56W</t>
  </si>
  <si>
    <t>Светодиодный подвесной светильник LS LC-011-BD043-66W</t>
  </si>
  <si>
    <t>Светодиодный подвесной светильник LS LC-011-BD043-48W</t>
  </si>
  <si>
    <t>Светодиодный подвесной светильник LS LC-011-BD043-68W</t>
  </si>
  <si>
    <t>Светодиодный подвесной светильник LS LC-011-BD044-30W</t>
  </si>
  <si>
    <t>Светодиодный подвесной светильник LS LC-011-BD044-42W</t>
  </si>
  <si>
    <t>Светодиодный подвесной светильник LS LC-011-BD045-12+30W</t>
  </si>
  <si>
    <t>Светодиодный подвесной светильник LS LC-011-BD045-8+16W</t>
  </si>
  <si>
    <t>Светодиодный подвесной светильник LS LC-011-BD045-8+21W</t>
  </si>
  <si>
    <t>Светодиодный подвесной светильник LS LC-011-BD046-12+30W</t>
  </si>
  <si>
    <t>Светодиодный подвесной светильник LS LC-011-BD046-8+16W</t>
  </si>
  <si>
    <t>Светодиодный подвесной светильник LS LC-011-BD046-8+21W</t>
  </si>
  <si>
    <t>Светодиодный подвесной светильник LS LC-011-BD047-15W</t>
  </si>
  <si>
    <t>Светодиодный подвесной светильник LS LC-011-BD048-48W</t>
  </si>
  <si>
    <t>Светодиодный подвесной светильник LS LC-011-BD049-38W</t>
  </si>
  <si>
    <t>Светодиодный подвесной светильник LS LC-011-ED061-40W</t>
  </si>
  <si>
    <t>Светодиодный подвесной светильник LS LC-011-ED061-45W</t>
  </si>
  <si>
    <t>Светодиодный подвесной светильник LS LC-011-NC01-004-A-108W</t>
  </si>
  <si>
    <t>Светодиодный подвесной светильник LS LC-011-NC01-004-A-56W</t>
  </si>
  <si>
    <t>УТ000008383</t>
  </si>
  <si>
    <t>2000х15х20</t>
  </si>
  <si>
    <t>дешевле</t>
  </si>
  <si>
    <t>дороже</t>
  </si>
  <si>
    <t>УТ000008477</t>
  </si>
  <si>
    <t>Блок питания LS IP67 влагозащищенный серии Slim 300W DC12V AC 170-250V 25A (алюминий) 225*76*39мм 3G</t>
  </si>
  <si>
    <t>Блок питания LS серии SLIM 60W 12V 5A IP20  (Металлический корпус) 120*35*21мм 2G</t>
  </si>
  <si>
    <t>SLIM IP20 (Гарантия 3 год)</t>
  </si>
  <si>
    <t>12V (Гарантия 2 год)</t>
  </si>
  <si>
    <t>Блок питания LS серии SLIM 100W 12V 8.3A IP20 (Металлический корпус) 130*43*23мм 2G</t>
  </si>
  <si>
    <t>Блок питания LS серии SLIM 150W 12V 12.5A IP20 (Металлический корпус) 146*48*23мм 2G</t>
  </si>
  <si>
    <t>Блок питания LS серии SLIM 180W 12V 15A IP20 (Металлический корпус) 183*49*23мм 2G</t>
  </si>
  <si>
    <t>Блок питания LS серии SLIM 250W 12V 21A IP20 (Металлический корпус) 200*49*23мм 2G (без вентилятора)</t>
  </si>
  <si>
    <t>Блок питания LS серии SLIM 300W 12V 25A IP20 (Металлический корпус) 210*55*25мм 2G (без вентилятора)</t>
  </si>
  <si>
    <t>Блок питания LS серии SLIM 360W 12V 30A IP20 (Металлический корпус) 227*58*28мм 2G (без вентилятора)</t>
  </si>
  <si>
    <t>новинка</t>
  </si>
  <si>
    <t>УТ000007772</t>
  </si>
  <si>
    <t>Светодиодная лента LS влагозащищенная SMD 5050-300-24 IP68 840Lm MAX 14,4W/m  (ПВХ-трубка+силикон)</t>
  </si>
  <si>
    <t>УТ000008936</t>
  </si>
  <si>
    <t>НЕОН LUX (Led Neon Flex) LS SMD 2835/120LED 220V MAX8 W/м кратность резки 100 см (катушка100м) D19мм</t>
  </si>
  <si>
    <t>D19мм</t>
  </si>
  <si>
    <t>УТ000008937</t>
  </si>
  <si>
    <t>Неон (Led Neon Flex) LS SMD 5050/72 LED  7W/M 10х20 220V кратность резки 100см. в катушке 50 м..</t>
  </si>
  <si>
    <t>10х20мм</t>
  </si>
  <si>
    <t>УТ000008935</t>
  </si>
  <si>
    <r>
      <t xml:space="preserve">НЕОН МИНИ LS 12V LUX SMD 2835/120 LED 6х12мм MAX 8W/m, кратность резки 2,5см(бухта 50 м) </t>
    </r>
    <r>
      <rPr>
        <sz val="12"/>
        <color rgb="FFFF0000"/>
        <rFont val="Arial"/>
        <family val="2"/>
        <charset val="204"/>
      </rPr>
      <t>Silicon70%+PVC30%</t>
    </r>
  </si>
  <si>
    <t>УТ000009083</t>
  </si>
  <si>
    <t>УТ000009036</t>
  </si>
  <si>
    <t>Контроллер LS DMX 512 RGBW,  по 8А на канал(16А) DC12-24V</t>
  </si>
  <si>
    <t>УТ000009038</t>
  </si>
  <si>
    <t>Герметичный пиксельный модуль PTN-40 LS RGB 1.5W 24 V</t>
  </si>
  <si>
    <t xml:space="preserve"> ТЕРМО ЛЕНТА</t>
  </si>
  <si>
    <t>УТ000009066</t>
  </si>
  <si>
    <t>Термостойкая светодиодная лента для сауны и бани LS SMD 2835/180 LED 12х12мм 12W/m IP68 3,5 см реза</t>
  </si>
  <si>
    <t>Катушка 100м</t>
  </si>
  <si>
    <t>1000000x10x12</t>
  </si>
  <si>
    <t>УТ000008303</t>
  </si>
  <si>
    <t>Контроллер LS для белт-лайта 7000 (4кан, 7000Вт, 25 прогр., для белтлайта, ДУ) IP65</t>
  </si>
  <si>
    <t>4 канала
20 программ
8А на канал</t>
  </si>
  <si>
    <t>7000 W</t>
  </si>
  <si>
    <t>Многоканальные</t>
  </si>
  <si>
    <t>УТ000008597</t>
  </si>
  <si>
    <t>Контроллер LS 6К (6кан, 10А/кан, ток общ 30А, 4,5-30 В, 20 прог, IP65)</t>
  </si>
  <si>
    <t>DC 4,5-30 V</t>
  </si>
  <si>
    <t>20 прог</t>
  </si>
  <si>
    <t>10А/кан, ток общ 30А</t>
  </si>
  <si>
    <t>УТ000008599</t>
  </si>
  <si>
    <t>Контроллер LS 9К (9кан, 10А/кан, ток общ 66А, 4,5-30 В, 20 прог, IP65)</t>
  </si>
  <si>
    <t>10А/кан, ток общ 66А</t>
  </si>
  <si>
    <t>УТ000008600</t>
  </si>
  <si>
    <t>Контроллер LS 16х3 (16кан, 3А/кан, ток общ 48А, 4,5-24 В, 20 прог, IP30)</t>
  </si>
  <si>
    <t>DC 4,5-24 V</t>
  </si>
  <si>
    <t>3А/кан, ток общ 48А</t>
  </si>
  <si>
    <t>УТ000008601</t>
  </si>
  <si>
    <t>Контроллер LS 6К PRO (6кан, 10А/кан, ток общ 30А, 4,5-30 В, программируемый, IP65)</t>
  </si>
  <si>
    <t>УТ000008603</t>
  </si>
  <si>
    <t>Лестничный контроллер LS серии 18</t>
  </si>
  <si>
    <t>3А/кан, ток общ 54А</t>
  </si>
  <si>
    <t>УТ000009143</t>
  </si>
  <si>
    <t>Блок питания LS узкий 24W DC24V IP33 AC 170-265V (Алюм. корпус) 170*18*18мм HH</t>
  </si>
  <si>
    <t>УТ000009144</t>
  </si>
  <si>
    <t>Блок питания LS узкий 36W DC24V  IP33 AC 170-265V (Алюм. корпус) 260*18*18мм HH</t>
  </si>
  <si>
    <t>1,5А</t>
  </si>
  <si>
    <t>УТ000009145</t>
  </si>
  <si>
    <t>Блок питания LS узкий 48W DC24V  IP33 AC 170-265V (Алюм. корпус) 290*18*18мм HH</t>
  </si>
  <si>
    <t>УТ000009146</t>
  </si>
  <si>
    <t>Блок питания LS узкий 60W DC24V IP33 AC 170-265V (Алюм. корпус) 290*18*18мм HH</t>
  </si>
  <si>
    <t>УТ000009149</t>
  </si>
  <si>
    <t>4,16А</t>
  </si>
  <si>
    <t>УТ000009150</t>
  </si>
  <si>
    <t>5,83A</t>
  </si>
  <si>
    <t>УТ000009151</t>
  </si>
  <si>
    <t>8,33А</t>
  </si>
  <si>
    <t>УТ000009152</t>
  </si>
  <si>
    <t>2,08А</t>
  </si>
  <si>
    <t>УТ000009153</t>
  </si>
  <si>
    <t>2,92A</t>
  </si>
  <si>
    <t>УТ000009154</t>
  </si>
  <si>
    <t>УТ000009105</t>
  </si>
  <si>
    <t>Светодиодная лента LS SMD 5050-300 RGB SPI-12V с чипом IC 16703 MAX 9W/m IP33 "Бегущий огонь"</t>
  </si>
  <si>
    <t>УТ000009106</t>
  </si>
  <si>
    <t>Светодиодная лента LS SMD 5050-300 RGB SPI-12V с чипом IC 16703 MAX 9W/m IP67 "Бегущий огонь"</t>
  </si>
  <si>
    <t>Термостойкая светодиодная лента для сауны и бани LS SMD 2835/180 LED 12х12мм MAX 12W/m IP68 силикон</t>
  </si>
  <si>
    <t>12W/m</t>
  </si>
  <si>
    <t>180 led/m</t>
  </si>
  <si>
    <t>12х12мм</t>
  </si>
  <si>
    <t>УТ000009213</t>
  </si>
  <si>
    <t>Неон (Led Neon Flex) LS SMD 5050/72 LED  7W/M 10х20 12V кратность резки 5см. в катушке 50 м.</t>
  </si>
  <si>
    <t>УТ000009161</t>
  </si>
  <si>
    <t>Контроллер LS универсальный MAX 5000W  , железный корпус</t>
  </si>
  <si>
    <t>УТ000009107</t>
  </si>
  <si>
    <t>Сетевой шнур LS с вилкой и диодным мостом для дюралайта 2 жилы 13мм (круглый) IP44</t>
  </si>
  <si>
    <t>Светло зеленый</t>
  </si>
  <si>
    <t>Светло розовый</t>
  </si>
  <si>
    <t>Ледяная синева</t>
  </si>
  <si>
    <t>УТ000009130</t>
  </si>
  <si>
    <t>Блок питания LS серии SLIM 100W 24V 4.17A IP20 (Металлический корпус) 130*43*23мм 2G</t>
  </si>
  <si>
    <t>130*43*23</t>
  </si>
  <si>
    <t>4,16A</t>
  </si>
  <si>
    <t>УТ000009131</t>
  </si>
  <si>
    <t>Блок питания LS серии SLIM 250W 24V 10,42A IP20 (Металлический корпус) 200*49*23мм 2G (без вент)</t>
  </si>
  <si>
    <t>200*49*23</t>
  </si>
  <si>
    <t>УТ000009132</t>
  </si>
  <si>
    <t>Блок питания LS серии SLIM 360W 24V 15A IP20 (Металлический корпус) 227*58*28мм 2G (без вентилятора)</t>
  </si>
  <si>
    <t>227*58*28</t>
  </si>
  <si>
    <t>УТ000009084</t>
  </si>
  <si>
    <t>Светодиодная лента COB LS 320 LED/m 12 V, MAX 12 W/m 6400LM. 180гр. 8 мм ширина</t>
  </si>
  <si>
    <t>320</t>
  </si>
  <si>
    <t>УТ000009141</t>
  </si>
  <si>
    <t>Светодиодная лента COB LS 288 LED/m 220 V, MAX 12 W/m 6400LM. 180гр. 8 мм (катушка 100м)</t>
  </si>
  <si>
    <t>288</t>
  </si>
  <si>
    <t>100000×8×2</t>
  </si>
  <si>
    <t>УТ000009135</t>
  </si>
  <si>
    <t>Блок питания LS IP67 влагозащищенный серии Slim 60W DC 24V AC 110-265V 2,5A (алюминий)150*43*21мм 3G</t>
  </si>
  <si>
    <t>2,5A</t>
  </si>
  <si>
    <t>УТ000009136</t>
  </si>
  <si>
    <t>Блок питания LS IP67 влагозащищенный серии Slim 100W DC 24V AC 110-265V 4,2A (алюминий)170*53*18мм3G</t>
  </si>
  <si>
    <t>170*53*18</t>
  </si>
  <si>
    <t>УТ000009137</t>
  </si>
  <si>
    <t>Блок питания LS IP67 влагозащищенный серии Slim 150W DC 24V AC 110-265V 6,2A (алюминий)170*53*25мм3G</t>
  </si>
  <si>
    <t>170*53*25</t>
  </si>
  <si>
    <t>УТ000009138</t>
  </si>
  <si>
    <t>Блок питания LS IP67 влагозащищенный серии Slim 250W DC 24V AC 110-265V 10,42 210*76*21мм 3G</t>
  </si>
  <si>
    <t>210*76*21</t>
  </si>
  <si>
    <t>УТ000009139</t>
  </si>
  <si>
    <t>Блок питания LS IP67 влагозащищенный серии Slim 300W DC 24V AC 110-265V 12,5А 225*76*39мм 3G</t>
  </si>
  <si>
    <t>225*76*39</t>
  </si>
  <si>
    <t>ИСТОЧНИК ПИТАНИЯ IP67-68 24V (3 ГОДА ГАРАНТИИ)</t>
  </si>
  <si>
    <t>УТ000009126</t>
  </si>
  <si>
    <t>Блок питания LS серии SLIM 25W 12V 2A IP20  (Металлический корпус) 119*35*23мм 2G</t>
  </si>
  <si>
    <t>УТ000008647</t>
  </si>
  <si>
    <t>Драйвер LS влагозащищенный  50W IP65 AC170-265V DC25-39V 1500mA</t>
  </si>
  <si>
    <t>УТ000008646</t>
  </si>
  <si>
    <t>Драйвер LS влагозащищенный  45W IP65 AC170-265V DC20-39V 1200mA</t>
  </si>
  <si>
    <t>1.2А</t>
  </si>
  <si>
    <t>УТ000009102</t>
  </si>
  <si>
    <t>Подвесной профиль LS YF-869 для линейных светильников φ60мм, алюминий</t>
  </si>
  <si>
    <t>УТ000009267</t>
  </si>
  <si>
    <t>Алюминиевый профиль  KG-090 , 2000х13х10 мм</t>
  </si>
  <si>
    <t>2000х13х10</t>
  </si>
  <si>
    <t>УТ000009101</t>
  </si>
  <si>
    <t>Накладной алюминиевый профиль (с экраном) LS YF-846B 2000х19х11,5мм</t>
  </si>
  <si>
    <t>2000х19х11,5</t>
  </si>
  <si>
    <t>УТ000009100</t>
  </si>
  <si>
    <t>Накладной алюминиевый профиль (с экраном) LS YF-838  2000х10х10мм</t>
  </si>
  <si>
    <t>2000х10х10</t>
  </si>
  <si>
    <t>УТ000009376</t>
  </si>
  <si>
    <t>Блок питания LS IP67 влагозащищенный серии Slim 350W DC12V AC 170-265V 29A (алюминий) 233*72*36мм 3G</t>
  </si>
  <si>
    <t>29,16А</t>
  </si>
  <si>
    <t>УТ000009259</t>
  </si>
  <si>
    <t>Блок питания LS узкий 24W DC12V 2A IP66 AC 170-265V (Алюм. корпус) 150*20*20мм HH</t>
  </si>
  <si>
    <t>150*20*20</t>
  </si>
  <si>
    <t>УТ000009260</t>
  </si>
  <si>
    <t>Блок питания LS узкий 36W DC12V 3A IP66 AC 170-265V (Алюм. корпус) 150*20*20мм HH</t>
  </si>
  <si>
    <t>УТ000009261</t>
  </si>
  <si>
    <t>Блок питания LS узкий 70W DC12V 5,8A IP66 AC 170-265V (Алюм. корпус) 195*20*20мм HH</t>
  </si>
  <si>
    <t>195*20*20</t>
  </si>
  <si>
    <t>5,8А</t>
  </si>
  <si>
    <t>УТ000009262</t>
  </si>
  <si>
    <t>Блок питания LS узкий 100W DC12V 8,3A IP66 AC 170-265V (Алюм. корпус) 225*20*20мм HH</t>
  </si>
  <si>
    <t>225*20*20</t>
  </si>
  <si>
    <t>Блок питания LS узкий 100W DC24V A IP56 AC 170-265V (Алюм. корпус) 290*18*18мм HH</t>
  </si>
  <si>
    <t>Блок питания LS узкий 70W DC24V A IP56 AC 170-265V (Алюм. корпус) 290*18*18мм HH</t>
  </si>
  <si>
    <t>Блок питания LS узкий 50W DC24V A IP56 AC 170-265V (Алюм. корпус) 290*18*18мм HH</t>
  </si>
  <si>
    <t>Блок питания LS узкий 50W DC12V A IP56 AC 170-265V (Алюм. корпус) 290*18*18мм HH</t>
  </si>
  <si>
    <t>Блок питания LS узкий 70W DC12V A IP56 AC 170-265V (Алюм. корпус) 290*18*18мм HH</t>
  </si>
  <si>
    <t>Блок питания LS узкий 100W DC12V A IP56 AC 170-265V (Алюм. корпус) 290*18*18мм HH</t>
  </si>
  <si>
    <t>225*52*20</t>
  </si>
  <si>
    <t>УТ000009125</t>
  </si>
  <si>
    <t>НЕОН МИНИ LS 12V SMD 2835/120 LED 6х12мм MAX 6W/m, кратность резки 1см (бухта 50 м.) Silicon+PVC Z</t>
  </si>
  <si>
    <t>Акция!!!</t>
  </si>
  <si>
    <t>НЕОН МИНИ LS 12V LUX SMD 2835/120LED 8х16мм MAX 8W/m подкл. не более 10м,.кратность 2,5см(БЕЗ МЕТОК)</t>
  </si>
  <si>
    <t>УТ000009621</t>
  </si>
  <si>
    <t>Блок питания LS влагозащищенный для СД прожектора 100W IP66 AC100-240V DC30-40V 3000mA</t>
  </si>
  <si>
    <t>УТ000008945</t>
  </si>
  <si>
    <t>Алюминиевый профиль для линейных светильников (с экраном) LS-YF-BGD-D50-C 2000х50х70мм</t>
  </si>
  <si>
    <t>2000х50х70</t>
  </si>
  <si>
    <t>4000 K</t>
  </si>
  <si>
    <t>УТ000007935</t>
  </si>
  <si>
    <t>Профиль  для мини-неона 8х16мм алюминиевый (2 метра)</t>
  </si>
  <si>
    <t>2000x8x16</t>
  </si>
  <si>
    <t>УТ000009127</t>
  </si>
  <si>
    <t>Блок питания LS серии SLIM 40W 12V 3,33A IP20  (Металлический корпус) 119*35*23мм 2G</t>
  </si>
  <si>
    <t>УТ000009976</t>
  </si>
  <si>
    <t>НЕОН МИНИ LS 12V LUX SMD 2835/120 LED 8х16мм MAX 8W/m, подключение не более 7 м,.кратность 1 см</t>
  </si>
  <si>
    <t>УТ000010254</t>
  </si>
  <si>
    <t>Дюралайт LS LED Круглый, 2 жилы, 36 LED/m 24V (кратность резки 1 метра) Катушка 100 м.</t>
  </si>
  <si>
    <t>УТ000007673</t>
  </si>
  <si>
    <t>Светодиодный модуль LS T3 с линзой PREMIUM SMD 2835/3LED 75х20х11, max 2,2W, 240Lm,IP65, 15*45°</t>
  </si>
  <si>
    <t>Экраны для профиля</t>
  </si>
  <si>
    <t>УТ000010286</t>
  </si>
  <si>
    <t>Экран для профиля LS-YF-102, 2000мм</t>
  </si>
  <si>
    <t>УТ000010287</t>
  </si>
  <si>
    <t>Экран для профиля LS-YF-103, 2000мм</t>
  </si>
  <si>
    <t>УТ000010275</t>
  </si>
  <si>
    <t>Экран для профиля LS-YF-121, 2000мм</t>
  </si>
  <si>
    <t>УТ000010276</t>
  </si>
  <si>
    <t>Экран для профиля LS-YF-124C  2000 мм</t>
  </si>
  <si>
    <t>УТ000010288</t>
  </si>
  <si>
    <t>Экран для профиля LS-YF-838  2000 мм</t>
  </si>
  <si>
    <t>УТ000010277</t>
  </si>
  <si>
    <t>Экран для профиля LS-YF-883  2000 мм</t>
  </si>
  <si>
    <t>УТ000009620</t>
  </si>
  <si>
    <t>Белт-лайт LS гибкий шлейф двужильный Е27 220V шаг 15см (катушка 100м) БЕЛЫЙ РЕЗИНОВЫЙ ПРОВОД IP 65</t>
  </si>
  <si>
    <t>УТ000010253</t>
  </si>
  <si>
    <t>Белт-лайт LS гибкий шлейф двужильный Е27 220V шаг 20см (катушка 100м) ЧЕРНЫЙ РЕЗИНОВЫЙ ПРОВОД IP 65</t>
  </si>
  <si>
    <t>УТ000004478</t>
  </si>
  <si>
    <t>RGB Led Touch контроллер LS с сенсорным пультом TOUCH 30А DC12-24V 360-720W</t>
  </si>
  <si>
    <t>360/ 720</t>
  </si>
  <si>
    <t xml:space="preserve"> НЕОН 2,0</t>
  </si>
  <si>
    <t>УТ000010360</t>
  </si>
  <si>
    <t>НЕОН 2.0 LS Светорассеивающая силиконовая оболочка 6x9 мм (продажа кратно 1м) (катушка 100 м.)</t>
  </si>
  <si>
    <t>9,6W/m</t>
  </si>
  <si>
    <t>6х9мм</t>
  </si>
  <si>
    <t>Лимонный жёлтый</t>
  </si>
  <si>
    <t>Золотой</t>
  </si>
  <si>
    <t>Берюзово-зелен</t>
  </si>
  <si>
    <t>Салатово зеленый</t>
  </si>
  <si>
    <t>Темно зеленый</t>
  </si>
  <si>
    <t>УТ000010359</t>
  </si>
  <si>
    <t>НЕОН 2.0 LS Светорассеивающая силиконовая оболочка 8x10 мм (продажа кратно 1м) (катушка 100 м.)</t>
  </si>
  <si>
    <t>8х10мм</t>
  </si>
  <si>
    <t>Светодиодная лента змейка LS SMD 2835-120LED/m 12V IP33 22Lm 1LED max 9,6W катушка 10м. кр. реза 1см</t>
  </si>
  <si>
    <t>8мм</t>
  </si>
  <si>
    <t>4000К</t>
  </si>
  <si>
    <t>УТ000010409</t>
  </si>
  <si>
    <t>Стамеска Г-образная для силиконовой оболочки LS</t>
  </si>
  <si>
    <t>УТ000010410</t>
  </si>
  <si>
    <t>Стамеска U-образная для силиконовой оболочки LS</t>
  </si>
  <si>
    <t>УТ000004873</t>
  </si>
  <si>
    <t>Светодиодная лента змейка LS LUX SMD 2835-300-S-12 max 6W 20-22Lm 1 LED IP33, угол до 180 градусов</t>
  </si>
  <si>
    <t>6</t>
  </si>
  <si>
    <t>20-22Lm 1 LED</t>
  </si>
  <si>
    <t>МОДУЛИ СЕРИИ F (ГАРАНТИЯ 5 ЛЕТ)</t>
  </si>
  <si>
    <t>УТ000010400</t>
  </si>
  <si>
    <t>Светодиодный модуль F2 LS с линзой SMD 3030/2LED 50х17х11мм max 1W 155 Lm IP65 175°</t>
  </si>
  <si>
    <t xml:space="preserve">SMD
3030 </t>
  </si>
  <si>
    <t>УТ000010401</t>
  </si>
  <si>
    <t>Светодиодный модуль F3 LS с линзой SMD 3030/3LED 70х17х11мм max 1,5W 232,5 Lm IP65 175°</t>
  </si>
  <si>
    <t>УТ000010377</t>
  </si>
  <si>
    <t>Светодиодная лента LS PRO HH-24V-2835-120D IP33 22-24 Lm 1 LED max 12W/m (двухслойная) 8мм.10м. кат.</t>
  </si>
  <si>
    <t>белый холодный      6000K</t>
  </si>
  <si>
    <t>10000×8×2</t>
  </si>
  <si>
    <t>22-24Lm 1 LED</t>
  </si>
  <si>
    <t xml:space="preserve">белый тёплый           2800K </t>
  </si>
  <si>
    <t>УТ000010379</t>
  </si>
  <si>
    <t>Светодиодная лента LS PRO HH-24V-2835-144D IP33 22-24 Lm 1 LED max 12W/m (двухслойная) 8мм.10м. кат.</t>
  </si>
  <si>
    <t>УТ000010380</t>
  </si>
  <si>
    <t>Светодиодная лента LS PRO HH-24V-2835-168D IP33 22-24 Lm 1 LED max 14W/m (двухслойная) 8мм.10м. кат.</t>
  </si>
  <si>
    <t>168</t>
  </si>
  <si>
    <t>14</t>
  </si>
  <si>
    <t>УТ000010381</t>
  </si>
  <si>
    <t>Светодиодная лента LS PRO HH-24V-2835-240D IP33 22-24 Lm 1 LED 1 ряд. max 19W/m (двухслойная) 10мм.</t>
  </si>
  <si>
    <t>19</t>
  </si>
  <si>
    <t>LUX, яркая (гарантия 3 года)</t>
  </si>
  <si>
    <t>ИСТОЧНИК ПИТАНИЯ IP55 (ГАРАНТИЯ 5 ЛЕТ)</t>
  </si>
  <si>
    <t>12V (Гарантия 5 лет)</t>
  </si>
  <si>
    <t>УТ000010724</t>
  </si>
  <si>
    <t>Источник питания серии PRO LS H-PF 60W 12V 5A IP55 (Металлический корпус) 5Y HH</t>
  </si>
  <si>
    <t>148*48*23</t>
  </si>
  <si>
    <t>УТ000010723</t>
  </si>
  <si>
    <t>Источник питания серии PRO LS H-PF 100W 12V 8.3A IP55 (Металлический корпус)  5Y HH</t>
  </si>
  <si>
    <t>164*57*28</t>
  </si>
  <si>
    <t>УТ000010725</t>
  </si>
  <si>
    <t>Источник питания серии PRO LS H-PF 200W 12V 16,66A IP55 (Металлический корпус) 5Y HH</t>
  </si>
  <si>
    <t>188*57*28</t>
  </si>
  <si>
    <t>16,6A</t>
  </si>
  <si>
    <t>УТ000010726</t>
  </si>
  <si>
    <t>Источник питания серии PRO LS H-PF 300W 12V 25A IP55 (Металлический корпус) 5Y HH</t>
  </si>
  <si>
    <t>217*67*29</t>
  </si>
  <si>
    <t>УТ000010727</t>
  </si>
  <si>
    <t>Источник питания серии PRO LS H-PF 400W 12V 33,33A IP55 (Металлический корпус) 5Y HH</t>
  </si>
  <si>
    <t>238*67*29</t>
  </si>
  <si>
    <t>33,3A</t>
  </si>
  <si>
    <t>Светодиодный модуль LS SMD 3535/3LED 65х16х4.5мм MAX 1,6W IP65 140° с линзой</t>
  </si>
  <si>
    <t>УТ000011072</t>
  </si>
  <si>
    <t>НЕОН МИНИ LS 24V PRO SMD 2835/120 LED 6х12мм MAX 8W/m, кратность резки 1см.(бухта 50 м.) Silicon+PVC</t>
  </si>
  <si>
    <t>УТ000011045</t>
  </si>
  <si>
    <t>Светодиодный модуль FF1 LS с линзой SMD 3030/1LED 50х17х11мм max 0.5W 77 Lm IP65 175°</t>
  </si>
  <si>
    <t>УТ000011046</t>
  </si>
  <si>
    <t>Светодиодный модуль FF2 LS с линзой SMD 3030/2LED 50х17х11мм max 1W 155 Lm IP65 175°</t>
  </si>
  <si>
    <t>УТ000011047</t>
  </si>
  <si>
    <t>Светодиодный модуль FF3 LS с линзой SMD 3030/3LED 50х17х11мм max 1,5W 230 Lm IP65 175°</t>
  </si>
  <si>
    <t>УТ000011064</t>
  </si>
  <si>
    <t>Светодиодная лента COB LS 576 LED/m 24V MAX 12 W/m 180 гр. 10 мм ширина (100 метров)</t>
  </si>
  <si>
    <t>100000×10×2</t>
  </si>
  <si>
    <t>УТ000011019</t>
  </si>
  <si>
    <t>Светодиодная лента COB LS 576 LED/m 24V MAX 15 W/m 180 гр. 10 мм ширина (4х проводной)</t>
  </si>
  <si>
    <t>576</t>
  </si>
  <si>
    <t>УТ000011020</t>
  </si>
  <si>
    <t>Светодиодная лента COB LS 576 LED/m 24V MAX 15 W/m 180гр.10 мм ширина (3х проводной) с чипом IC16703</t>
  </si>
  <si>
    <t>УТ000011069</t>
  </si>
  <si>
    <t>Блок питания LS 100W DC24V 4,16 A IP20 AC 170-265V (Алюм. корпус) 185*85*23 мм с клеммами</t>
  </si>
  <si>
    <t>УТ000011070</t>
  </si>
  <si>
    <t>Блок питания LS 150W DC24V 6,25 A IP20 AC 170-265V (Алюм. корпус) 185*85*23 мм с клеммами</t>
  </si>
  <si>
    <t>УТ000011065</t>
  </si>
  <si>
    <t>Блок питания LS 100W DC12V 8,33A IP20 AC 170-265V (Алюм. корпус) 185*85*23 мм с клеммами</t>
  </si>
  <si>
    <t>УТ000011067</t>
  </si>
  <si>
    <t>Блок питания LS 150W DC12V 12,5A IP20 AC 170-265V (Алюм. корпус) 185*85*23 мм с клеммами</t>
  </si>
  <si>
    <t>УТ000011334</t>
  </si>
  <si>
    <t>Светодиодная линейка с линзой LS SMD 3030/12 LED, MAX 12W, 24V, IP33, 1200Lm, угол 175°</t>
  </si>
  <si>
    <t>AC 24 V</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</si>
</sst>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9">
    <numFmt numFmtId="164" formatCode="_(* #,##0.00_);_(* \(#,##0.00\);_(* &quot;-&quot;??_);_(@_)"/>
    <numFmt numFmtId="165" formatCode="_-* #,##0.00_р_._-;\-* #,##0.00_р_._-;_-* &quot;-&quot;??_р_._-;_-@_-"/>
    <numFmt numFmtId="166" formatCode="_ &quot;¥&quot;* #,##0.00_ ;_ &quot;¥&quot;* \-#,##0.00_ ;_ &quot;¥&quot;* &quot;-&quot;??_ ;_ @_ "/>
    <numFmt numFmtId="167" formatCode="_ * #,##0.00_ ;_ * \-#,##0.00_ ;_ * &quot;-&quot;??_ ;_ @_ "/>
    <numFmt numFmtId="168" formatCode="_-* #,##0.00[$р.-419]_-;\-* #,##0.00[$р.-419]_-;_-* &quot;-&quot;??[$р.-419]_-;_-@_-"/>
    <numFmt numFmtId="169" formatCode="0.0"/>
    <numFmt numFmtId="170" formatCode="#,##0.00_р_."/>
    <numFmt numFmtId="171" formatCode="#,##0.0"/>
    <numFmt numFmtId="172" formatCode="#,##0.0_р_."/>
  </numFmts>
  <fonts count="84">
    <font>
      <sz val="12"/>
      <name val="宋体"/>
      <charset val="134"/>
    </font>
    <font>
      <sz val="11"/>
      <color theme="1"/>
      <name val="Calibri"/>
      <family val="2"/>
      <charset val="204"/>
      <scheme val="minor"/>
    </font>
    <font>
      <sz val="12"/>
      <name val="Arial"/>
      <family val="2"/>
      <charset val="204"/>
    </font>
    <font>
      <b/>
      <sz val="12"/>
      <name val="Arial"/>
      <family val="2"/>
      <charset val="204"/>
    </font>
    <font>
      <b/>
      <sz val="14"/>
      <name val="Arial"/>
      <family val="2"/>
      <charset val="204"/>
    </font>
    <font>
      <sz val="14"/>
      <name val="Arial"/>
      <family val="2"/>
      <charset val="204"/>
    </font>
    <font>
      <b/>
      <sz val="10"/>
      <name val="Arial"/>
      <family val="2"/>
      <charset val="204"/>
    </font>
    <font>
      <sz val="11"/>
      <color indexed="9"/>
      <name val="宋体"/>
      <charset val="134"/>
    </font>
    <font>
      <sz val="11"/>
      <color indexed="8"/>
      <name val="宋体"/>
      <charset val="134"/>
    </font>
    <font>
      <b/>
      <sz val="18"/>
      <color indexed="56"/>
      <name val="宋体"/>
      <charset val="134"/>
    </font>
    <font>
      <sz val="11"/>
      <color indexed="62"/>
      <name val="宋体"/>
      <charset val="134"/>
    </font>
    <font>
      <sz val="11"/>
      <color indexed="52"/>
      <name val="宋体"/>
      <charset val="134"/>
    </font>
    <font>
      <sz val="11"/>
      <color indexed="20"/>
      <name val="宋体"/>
      <charset val="134"/>
    </font>
    <font>
      <b/>
      <sz val="11"/>
      <color indexed="56"/>
      <name val="宋体"/>
      <charset val="134"/>
    </font>
    <font>
      <sz val="11"/>
      <color indexed="10"/>
      <name val="宋体"/>
      <charset val="134"/>
    </font>
    <font>
      <b/>
      <sz val="11"/>
      <color indexed="63"/>
      <name val="宋体"/>
      <charset val="134"/>
    </font>
    <font>
      <b/>
      <sz val="15"/>
      <color indexed="56"/>
      <name val="宋体"/>
      <charset val="134"/>
    </font>
    <font>
      <b/>
      <sz val="13"/>
      <color indexed="56"/>
      <name val="宋体"/>
      <charset val="134"/>
    </font>
    <font>
      <b/>
      <sz val="11"/>
      <color indexed="8"/>
      <name val="宋体"/>
      <charset val="134"/>
    </font>
    <font>
      <u/>
      <sz val="12"/>
      <color indexed="12"/>
      <name val="宋体"/>
      <charset val="134"/>
    </font>
    <font>
      <sz val="11"/>
      <color indexed="17"/>
      <name val="宋体"/>
      <charset val="134"/>
    </font>
    <font>
      <b/>
      <sz val="11"/>
      <color indexed="52"/>
      <name val="宋体"/>
      <charset val="134"/>
    </font>
    <font>
      <b/>
      <sz val="11"/>
      <color indexed="9"/>
      <name val="宋体"/>
      <charset val="134"/>
    </font>
    <font>
      <i/>
      <sz val="11"/>
      <color indexed="23"/>
      <name val="宋体"/>
      <charset val="134"/>
    </font>
    <font>
      <sz val="11"/>
      <color indexed="60"/>
      <name val="宋体"/>
      <charset val="134"/>
    </font>
    <font>
      <sz val="11"/>
      <name val="Arial"/>
      <family val="2"/>
      <charset val="204"/>
    </font>
    <font>
      <b/>
      <sz val="14"/>
      <color indexed="12"/>
      <name val="Arial"/>
      <family val="2"/>
      <charset val="204"/>
    </font>
    <font>
      <sz val="12"/>
      <name val="宋体"/>
      <charset val="134"/>
    </font>
    <font>
      <sz val="9"/>
      <name val="宋体"/>
      <charset val="134"/>
    </font>
    <font>
      <sz val="11"/>
      <color indexed="8"/>
      <name val="Calibri"/>
      <family val="2"/>
      <charset val="204"/>
    </font>
    <font>
      <b/>
      <sz val="11"/>
      <color indexed="8"/>
      <name val="Calibri"/>
      <family val="2"/>
      <charset val="204"/>
    </font>
    <font>
      <sz val="8"/>
      <name val="Arial"/>
      <family val="2"/>
    </font>
    <font>
      <sz val="7"/>
      <color indexed="8"/>
      <name val="Times New Roman"/>
      <family val="1"/>
      <charset val="204"/>
    </font>
    <font>
      <b/>
      <sz val="7"/>
      <color indexed="8"/>
      <name val="Times New Roman"/>
      <family val="1"/>
      <charset val="204"/>
    </font>
    <font>
      <sz val="12"/>
      <name val="Arial"/>
      <family val="2"/>
      <charset val="204"/>
    </font>
    <font>
      <sz val="10"/>
      <name val="Arial Cyr"/>
      <charset val="204"/>
    </font>
    <font>
      <sz val="12"/>
      <name val="Arial"/>
      <family val="2"/>
    </font>
    <font>
      <sz val="14"/>
      <color indexed="12"/>
      <name val="Arial"/>
      <family val="2"/>
      <charset val="204"/>
    </font>
    <font>
      <u/>
      <sz val="11"/>
      <color indexed="12"/>
      <name val="Calibri"/>
      <family val="2"/>
      <charset val="204"/>
    </font>
    <font>
      <sz val="12"/>
      <color indexed="8"/>
      <name val="Arial"/>
      <family val="2"/>
      <charset val="204"/>
    </font>
    <font>
      <b/>
      <sz val="16"/>
      <color indexed="8"/>
      <name val="Arial"/>
      <family val="2"/>
      <charset val="204"/>
    </font>
    <font>
      <b/>
      <i/>
      <sz val="12"/>
      <name val="Arial"/>
      <family val="2"/>
      <charset val="204"/>
    </font>
    <font>
      <b/>
      <u/>
      <sz val="12"/>
      <color indexed="12"/>
      <name val="Arial"/>
      <family val="2"/>
      <charset val="204"/>
    </font>
    <font>
      <b/>
      <sz val="12"/>
      <color indexed="10"/>
      <name val="Arial"/>
      <family val="2"/>
      <charset val="204"/>
    </font>
    <font>
      <b/>
      <sz val="12"/>
      <name val="宋体"/>
      <charset val="134"/>
    </font>
    <font>
      <b/>
      <sz val="12"/>
      <color indexed="13"/>
      <name val="Arial"/>
      <family val="2"/>
      <charset val="204"/>
    </font>
    <font>
      <b/>
      <sz val="12"/>
      <color indexed="40"/>
      <name val="Arial"/>
      <family val="2"/>
      <charset val="204"/>
    </font>
    <font>
      <b/>
      <sz val="12"/>
      <color indexed="17"/>
      <name val="Arial"/>
      <family val="2"/>
      <charset val="204"/>
    </font>
    <font>
      <b/>
      <sz val="12"/>
      <color indexed="12"/>
      <name val="Arial"/>
      <family val="2"/>
      <charset val="204"/>
    </font>
    <font>
      <sz val="11"/>
      <color theme="1"/>
      <name val="Calibri"/>
      <family val="2"/>
      <charset val="204"/>
      <scheme val="minor"/>
    </font>
    <font>
      <sz val="11"/>
      <color theme="0"/>
      <name val="Calibri"/>
      <family val="2"/>
      <charset val="204"/>
      <scheme val="minor"/>
    </font>
    <font>
      <b/>
      <sz val="11"/>
      <color theme="1"/>
      <name val="Calibri"/>
      <family val="2"/>
      <charset val="204"/>
      <scheme val="minor"/>
    </font>
    <font>
      <sz val="11"/>
      <color theme="1"/>
      <name val="Calibri"/>
      <family val="2"/>
      <scheme val="minor"/>
    </font>
    <font>
      <sz val="11"/>
      <color theme="1"/>
      <name val="Symbol"/>
      <family val="1"/>
      <charset val="2"/>
    </font>
    <font>
      <b/>
      <sz val="11"/>
      <color theme="1"/>
      <name val="Symbol"/>
      <family val="1"/>
      <charset val="2"/>
    </font>
    <font>
      <b/>
      <sz val="11"/>
      <color theme="1"/>
      <name val="Calibri"/>
      <family val="2"/>
      <scheme val="minor"/>
    </font>
    <font>
      <b/>
      <sz val="12"/>
      <color theme="1"/>
      <name val="Arial"/>
      <family val="2"/>
      <charset val="204"/>
    </font>
    <font>
      <b/>
      <sz val="11"/>
      <color theme="1"/>
      <name val="Arial"/>
      <family val="2"/>
      <charset val="204"/>
    </font>
    <font>
      <b/>
      <sz val="12"/>
      <color theme="1"/>
      <name val="Calibri"/>
      <family val="2"/>
      <charset val="204"/>
      <scheme val="minor"/>
    </font>
    <font>
      <b/>
      <i/>
      <sz val="24"/>
      <color rgb="FF7030A0"/>
      <name val="Arial Black"/>
      <family val="2"/>
      <charset val="204"/>
    </font>
    <font>
      <sz val="12"/>
      <color rgb="FFFF0000"/>
      <name val="Arial"/>
      <family val="2"/>
      <charset val="204"/>
    </font>
    <font>
      <sz val="12"/>
      <color theme="1"/>
      <name val="宋体"/>
      <charset val="134"/>
    </font>
    <font>
      <sz val="11"/>
      <color theme="4" tint="-0.249977111117893"/>
      <name val="Arial"/>
      <family val="2"/>
      <charset val="204"/>
    </font>
    <font>
      <sz val="12"/>
      <color theme="1"/>
      <name val="Arial"/>
      <family val="2"/>
      <charset val="204"/>
    </font>
    <font>
      <sz val="12"/>
      <color rgb="FF7030A0"/>
      <name val="Arial"/>
      <family val="2"/>
      <charset val="204"/>
    </font>
    <font>
      <b/>
      <sz val="12"/>
      <color rgb="FF7030A0"/>
      <name val="Arial"/>
      <family val="2"/>
      <charset val="204"/>
    </font>
    <font>
      <b/>
      <sz val="12"/>
      <color rgb="FFFF0000"/>
      <name val="Arial"/>
      <family val="2"/>
      <charset val="204"/>
    </font>
    <font>
      <b/>
      <u/>
      <sz val="12"/>
      <color rgb="FFFF0000"/>
      <name val="Arial"/>
      <family val="2"/>
      <charset val="204"/>
    </font>
    <font>
      <sz val="12"/>
      <color theme="0"/>
      <name val="Arial"/>
      <family val="2"/>
      <charset val="204"/>
    </font>
    <font>
      <b/>
      <sz val="12"/>
      <color rgb="FFFF0000"/>
      <name val="宋体"/>
      <charset val="134"/>
    </font>
    <font>
      <b/>
      <sz val="11"/>
      <color rgb="FFFF0000"/>
      <name val="Arial"/>
      <family val="2"/>
      <charset val="204"/>
    </font>
    <font>
      <b/>
      <u/>
      <sz val="12"/>
      <color theme="4" tint="-0.249977111117893"/>
      <name val="Arial"/>
      <family val="2"/>
      <charset val="204"/>
    </font>
    <font>
      <b/>
      <sz val="16"/>
      <color theme="1"/>
      <name val="Arial"/>
      <family val="2"/>
      <charset val="204"/>
    </font>
    <font>
      <sz val="28"/>
      <color rgb="FFFF0000"/>
      <name val="Calibri"/>
      <family val="2"/>
      <charset val="204"/>
      <scheme val="minor"/>
    </font>
    <font>
      <sz val="14"/>
      <color theme="1"/>
      <name val="Calibri"/>
      <family val="2"/>
      <scheme val="minor"/>
    </font>
    <font>
      <sz val="16"/>
      <color theme="1"/>
      <name val="Arial"/>
      <family val="2"/>
      <charset val="204"/>
    </font>
    <font>
      <sz val="14"/>
      <color theme="1"/>
      <name val="Arial"/>
      <family val="2"/>
      <charset val="204"/>
    </font>
    <font>
      <b/>
      <sz val="14"/>
      <color theme="1"/>
      <name val="Arial"/>
      <family val="2"/>
      <charset val="204"/>
    </font>
    <font>
      <sz val="12"/>
      <color rgb="FF000000"/>
      <name val="Arial"/>
      <family val="2"/>
      <charset val="204"/>
    </font>
    <font>
      <u/>
      <sz val="11"/>
      <color theme="10"/>
      <name val="Calibri"/>
      <family val="2"/>
      <charset val="204"/>
    </font>
    <font>
      <b/>
      <u/>
      <sz val="12"/>
      <color theme="10"/>
      <name val="Arial"/>
      <family val="2"/>
      <charset val="204"/>
    </font>
    <font>
      <b/>
      <sz val="11"/>
      <color rgb="FFFF0000"/>
      <name val="Calibri"/>
      <family val="2"/>
      <charset val="204"/>
      <scheme val="minor"/>
    </font>
    <font>
      <sz val="16"/>
      <name val="Arial"/>
      <family val="2"/>
      <charset val="204"/>
    </font>
    <font>
      <sz val="12"/>
      <color rgb="FFFF0000"/>
      <name val="宋体"/>
      <charset val="134"/>
    </font>
  </fonts>
  <fills count="102">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11"/>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6"/>
      </patternFill>
    </fill>
    <fill>
      <patternFill patternType="solid">
        <fgColor indexed="52"/>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indexed="13"/>
        <bgColor indexed="64"/>
      </patternFill>
    </fill>
    <fill>
      <patternFill patternType="solid">
        <fgColor indexed="12"/>
        <bgColor indexed="64"/>
      </patternFill>
    </fill>
    <fill>
      <patternFill patternType="solid">
        <fgColor indexed="13"/>
        <bgColor indexed="34"/>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8" tint="0.39997558519241921"/>
        <bgColor indexed="65"/>
      </patternFill>
    </fill>
    <fill>
      <patternFill patternType="solid">
        <fgColor theme="0"/>
        <bgColor indexed="64"/>
      </patternFill>
    </fill>
    <fill>
      <patternFill patternType="solid">
        <fgColor rgb="FF2EE62E"/>
        <bgColor indexed="64"/>
      </patternFill>
    </fill>
    <fill>
      <patternFill patternType="solid">
        <fgColor rgb="FF7030A0"/>
        <bgColor indexed="64"/>
      </patternFill>
    </fill>
    <fill>
      <patternFill patternType="solid">
        <fgColor rgb="FFFFFFCC"/>
        <bgColor indexed="64"/>
      </patternFill>
    </fill>
    <fill>
      <patternFill patternType="solid">
        <fgColor rgb="FFFFFF99"/>
        <bgColor indexed="64"/>
      </patternFill>
    </fill>
    <fill>
      <patternFill patternType="solid">
        <fgColor rgb="FFFFFF66"/>
        <bgColor indexed="64"/>
      </patternFill>
    </fill>
    <fill>
      <patternFill patternType="solid">
        <fgColor rgb="FF0070C0"/>
        <bgColor indexed="64"/>
      </patternFill>
    </fill>
    <fill>
      <patternFill patternType="solid">
        <fgColor rgb="FF9933FF"/>
        <bgColor indexed="64"/>
      </patternFill>
    </fill>
    <fill>
      <patternFill patternType="solid">
        <fgColor theme="0" tint="-0.14999847407452621"/>
        <bgColor indexed="64"/>
      </patternFill>
    </fill>
    <fill>
      <patternFill patternType="solid">
        <fgColor theme="4" tint="0.59999389629810485"/>
        <bgColor indexed="64"/>
      </patternFill>
    </fill>
    <fill>
      <gradientFill type="path" left="0.5" right="0.5" top="0.5" bottom="0.5">
        <stop position="0">
          <color theme="9" tint="0.80001220740379042"/>
        </stop>
        <stop position="1">
          <color rgb="FFFA5206"/>
        </stop>
      </gradientFill>
    </fill>
    <fill>
      <patternFill patternType="solid">
        <fgColor theme="1"/>
        <bgColor indexed="64"/>
      </patternFill>
    </fill>
    <fill>
      <patternFill patternType="solid">
        <fgColor theme="4" tint="0.79998168889431442"/>
        <bgColor indexed="64"/>
      </patternFill>
    </fill>
    <fill>
      <patternFill patternType="solid">
        <fgColor theme="7"/>
        <bgColor indexed="64"/>
      </patternFill>
    </fill>
    <fill>
      <patternFill patternType="solid">
        <fgColor rgb="FF990099"/>
        <bgColor indexed="64"/>
      </patternFill>
    </fill>
    <fill>
      <patternFill patternType="solid">
        <fgColor rgb="FFFF0000"/>
        <bgColor indexed="64"/>
      </patternFill>
    </fill>
    <fill>
      <patternFill patternType="solid">
        <fgColor rgb="FFFFFF00"/>
        <bgColor indexed="64"/>
      </patternFill>
    </fill>
    <fill>
      <patternFill patternType="solid">
        <fgColor theme="9" tint="-0.249977111117893"/>
        <bgColor indexed="64"/>
      </patternFill>
    </fill>
    <fill>
      <patternFill patternType="solid">
        <fgColor theme="8" tint="0.79998168889431442"/>
        <bgColor indexed="64"/>
      </patternFill>
    </fill>
    <fill>
      <patternFill patternType="solid">
        <fgColor rgb="FFFADD72"/>
        <bgColor indexed="64"/>
      </patternFill>
    </fill>
    <fill>
      <patternFill patternType="solid">
        <fgColor rgb="FFFF66FF"/>
        <bgColor indexed="64"/>
      </patternFill>
    </fill>
    <fill>
      <patternFill patternType="solid">
        <fgColor theme="9"/>
        <bgColor indexed="64"/>
      </patternFill>
    </fill>
    <fill>
      <patternFill patternType="solid">
        <fgColor rgb="FF7030A0"/>
        <bgColor indexed="34"/>
      </patternFill>
    </fill>
    <fill>
      <patternFill patternType="solid">
        <fgColor rgb="FFFF0066"/>
        <bgColor indexed="64"/>
      </patternFill>
    </fill>
    <fill>
      <patternFill patternType="solid">
        <fgColor theme="0" tint="-0.34998626667073579"/>
        <bgColor indexed="64"/>
      </patternFill>
    </fill>
    <fill>
      <patternFill patternType="solid">
        <fgColor rgb="FFFFC000"/>
        <bgColor indexed="64"/>
      </patternFill>
    </fill>
    <fill>
      <patternFill patternType="solid">
        <fgColor theme="0" tint="-0.249977111117893"/>
        <bgColor indexed="64"/>
      </patternFill>
    </fill>
    <fill>
      <patternFill patternType="solid">
        <fgColor rgb="FFADE4FD"/>
        <bgColor indexed="64"/>
      </patternFill>
    </fill>
    <fill>
      <patternFill patternType="solid">
        <fgColor rgb="FFFCFC36"/>
        <bgColor indexed="64"/>
      </patternFill>
    </fill>
    <fill>
      <patternFill patternType="solid">
        <fgColor rgb="FFFDF891"/>
        <bgColor indexed="64"/>
      </patternFill>
    </fill>
    <fill>
      <patternFill patternType="solid">
        <fgColor rgb="FFFFFF47"/>
        <bgColor indexed="64"/>
      </patternFill>
    </fill>
    <fill>
      <patternFill patternType="solid">
        <fgColor theme="9" tint="0.39997558519241921"/>
        <bgColor indexed="64"/>
      </patternFill>
    </fill>
    <fill>
      <patternFill patternType="solid">
        <fgColor theme="0"/>
        <bgColor indexed="9"/>
      </patternFill>
    </fill>
    <fill>
      <patternFill patternType="solid">
        <fgColor rgb="FFBDEEFF"/>
        <bgColor indexed="64"/>
      </patternFill>
    </fill>
    <fill>
      <patternFill patternType="solid">
        <fgColor theme="3" tint="0.79998168889431442"/>
        <bgColor indexed="64"/>
      </patternFill>
    </fill>
    <fill>
      <gradientFill type="path" left="0.5" right="0.5" top="0.5" bottom="0.5">
        <stop position="0">
          <color theme="0"/>
        </stop>
        <stop position="1">
          <color rgb="FFFF4F25"/>
        </stop>
      </gradientFill>
    </fill>
    <fill>
      <patternFill patternType="solid">
        <fgColor theme="7" tint="0.39997558519241921"/>
        <bgColor indexed="64"/>
      </patternFill>
    </fill>
    <fill>
      <patternFill patternType="solid">
        <fgColor rgb="FF7F5ACA"/>
        <bgColor indexed="64"/>
      </patternFill>
    </fill>
    <fill>
      <patternFill patternType="solid">
        <fgColor theme="0"/>
        <bgColor indexed="34"/>
      </patternFill>
    </fill>
    <fill>
      <patternFill patternType="solid">
        <fgColor rgb="FFFDFFF3"/>
        <bgColor indexed="64"/>
      </patternFill>
    </fill>
    <fill>
      <patternFill patternType="solid">
        <fgColor rgb="FFC5D9F1"/>
        <bgColor indexed="64"/>
      </patternFill>
    </fill>
    <fill>
      <patternFill patternType="solid">
        <fgColor rgb="FFDCE6F1"/>
        <bgColor indexed="64"/>
      </patternFill>
    </fill>
    <fill>
      <patternFill patternType="solid">
        <fgColor rgb="FFFF3399"/>
        <bgColor indexed="64"/>
      </patternFill>
    </fill>
    <fill>
      <patternFill patternType="solid">
        <fgColor rgb="FFFFFF53"/>
        <bgColor indexed="64"/>
      </patternFill>
    </fill>
    <fill>
      <patternFill patternType="solid">
        <fgColor rgb="FFE3FD91"/>
        <bgColor indexed="64"/>
      </patternFill>
    </fill>
    <fill>
      <patternFill patternType="solid">
        <fgColor rgb="FFA3F46C"/>
        <bgColor indexed="64"/>
      </patternFill>
    </fill>
    <fill>
      <patternFill patternType="solid">
        <fgColor rgb="FFFFB3FF"/>
        <bgColor indexed="64"/>
      </patternFill>
    </fill>
    <fill>
      <patternFill patternType="solid">
        <fgColor rgb="FF00B0F0"/>
        <bgColor indexed="64"/>
      </patternFill>
    </fill>
    <fill>
      <patternFill patternType="solid">
        <fgColor theme="0"/>
        <bgColor auto="1"/>
      </patternFill>
    </fill>
    <fill>
      <patternFill patternType="solid">
        <fgColor rgb="FFFFF200"/>
        <bgColor indexed="64"/>
      </patternFill>
    </fill>
    <fill>
      <patternFill patternType="solid">
        <fgColor rgb="FFF9A602"/>
        <bgColor indexed="64"/>
      </patternFill>
    </fill>
    <fill>
      <patternFill patternType="solid">
        <fgColor rgb="FF3FE0D0"/>
        <bgColor indexed="64"/>
      </patternFill>
    </fill>
    <fill>
      <patternFill patternType="solid">
        <fgColor rgb="FF39FF14"/>
        <bgColor indexed="64"/>
      </patternFill>
    </fill>
    <fill>
      <patternFill patternType="solid">
        <fgColor rgb="FF92D050"/>
        <bgColor indexed="64"/>
      </patternFill>
    </fill>
    <fill>
      <patternFill patternType="solid">
        <fgColor rgb="FF004731"/>
        <bgColor indexed="64"/>
      </patternFill>
    </fill>
    <fill>
      <patternFill patternType="solid">
        <fgColor rgb="FF8B199B"/>
        <bgColor indexed="64"/>
      </patternFill>
    </fill>
    <fill>
      <patternFill patternType="solid">
        <fgColor rgb="FF00B050"/>
        <bgColor indexed="64"/>
      </patternFill>
    </fill>
  </fills>
  <borders count="40">
    <border>
      <left/>
      <right/>
      <top/>
      <bottom/>
      <diagonal/>
    </border>
    <border>
      <left style="thin">
        <color indexed="64"/>
      </left>
      <right style="thin">
        <color indexed="64"/>
      </right>
      <top style="thin">
        <color indexed="64"/>
      </top>
      <bottom style="thin">
        <color indexed="64"/>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s>
  <cellStyleXfs count="91">
    <xf numFmtId="0" fontId="0" fillId="0" borderId="0">
      <alignment vertical="center"/>
    </xf>
    <xf numFmtId="0" fontId="49" fillId="2" borderId="0" applyNumberFormat="0" applyBorder="0" applyAlignment="0" applyProtection="0"/>
    <xf numFmtId="0" fontId="49" fillId="3" borderId="0" applyNumberFormat="0" applyBorder="0" applyAlignment="0" applyProtection="0"/>
    <xf numFmtId="0" fontId="49" fillId="4" borderId="0" applyNumberFormat="0" applyBorder="0" applyAlignment="0" applyProtection="0"/>
    <xf numFmtId="0" fontId="49" fillId="5" borderId="0" applyNumberFormat="0" applyBorder="0" applyAlignment="0" applyProtection="0"/>
    <xf numFmtId="0" fontId="49" fillId="35" borderId="0" applyNumberFormat="0" applyBorder="0" applyAlignment="0" applyProtection="0"/>
    <xf numFmtId="0" fontId="49" fillId="36" borderId="0" applyNumberFormat="0" applyBorder="0" applyAlignment="0" applyProtection="0"/>
    <xf numFmtId="0" fontId="8" fillId="6" borderId="0" applyNumberFormat="0" applyBorder="0" applyAlignment="0" applyProtection="0">
      <alignment vertical="center"/>
    </xf>
    <xf numFmtId="0" fontId="8" fillId="7" borderId="0" applyNumberFormat="0" applyBorder="0" applyAlignment="0" applyProtection="0">
      <alignment vertical="center"/>
    </xf>
    <xf numFmtId="0" fontId="8" fillId="8" borderId="0" applyNumberFormat="0" applyBorder="0" applyAlignment="0" applyProtection="0">
      <alignment vertical="center"/>
    </xf>
    <xf numFmtId="0" fontId="8" fillId="9" borderId="0" applyNumberFormat="0" applyBorder="0" applyAlignment="0" applyProtection="0">
      <alignment vertical="center"/>
    </xf>
    <xf numFmtId="0" fontId="8" fillId="10" borderId="0" applyNumberFormat="0" applyBorder="0" applyAlignment="0" applyProtection="0">
      <alignment vertical="center"/>
    </xf>
    <xf numFmtId="0" fontId="8" fillId="11" borderId="0" applyNumberFormat="0" applyBorder="0" applyAlignment="0" applyProtection="0">
      <alignment vertical="center"/>
    </xf>
    <xf numFmtId="0" fontId="49" fillId="37" borderId="0" applyNumberFormat="0" applyBorder="0" applyAlignment="0" applyProtection="0"/>
    <xf numFmtId="0" fontId="49" fillId="38" borderId="0" applyNumberFormat="0" applyBorder="0" applyAlignment="0" applyProtection="0"/>
    <xf numFmtId="0" fontId="49" fillId="12" borderId="0" applyNumberFormat="0" applyBorder="0" applyAlignment="0" applyProtection="0"/>
    <xf numFmtId="0" fontId="49" fillId="39" borderId="0" applyNumberFormat="0" applyBorder="0" applyAlignment="0" applyProtection="0"/>
    <xf numFmtId="0" fontId="49" fillId="40" borderId="0" applyNumberFormat="0" applyBorder="0" applyAlignment="0" applyProtection="0"/>
    <xf numFmtId="0" fontId="49" fillId="41" borderId="0" applyNumberFormat="0" applyBorder="0" applyAlignment="0" applyProtection="0"/>
    <xf numFmtId="0" fontId="8" fillId="13" borderId="0" applyNumberFormat="0" applyBorder="0" applyAlignment="0" applyProtection="0">
      <alignment vertical="center"/>
    </xf>
    <xf numFmtId="0" fontId="8" fillId="14" borderId="0" applyNumberFormat="0" applyBorder="0" applyAlignment="0" applyProtection="0">
      <alignment vertical="center"/>
    </xf>
    <xf numFmtId="0" fontId="8" fillId="15" borderId="0" applyNumberFormat="0" applyBorder="0" applyAlignment="0" applyProtection="0">
      <alignment vertical="center"/>
    </xf>
    <xf numFmtId="0" fontId="8" fillId="9" borderId="0" applyNumberFormat="0" applyBorder="0" applyAlignment="0" applyProtection="0">
      <alignment vertical="center"/>
    </xf>
    <xf numFmtId="0" fontId="8" fillId="13" borderId="0" applyNumberFormat="0" applyBorder="0" applyAlignment="0" applyProtection="0">
      <alignment vertical="center"/>
    </xf>
    <xf numFmtId="0" fontId="8" fillId="16" borderId="0" applyNumberFormat="0" applyBorder="0" applyAlignment="0" applyProtection="0">
      <alignment vertical="center"/>
    </xf>
    <xf numFmtId="0" fontId="50" fillId="42" borderId="0" applyNumberFormat="0" applyBorder="0" applyAlignment="0" applyProtection="0"/>
    <xf numFmtId="0" fontId="50" fillId="43" borderId="0" applyNumberFormat="0" applyBorder="0" applyAlignment="0" applyProtection="0"/>
    <xf numFmtId="0" fontId="50" fillId="12" borderId="0" applyNumberFormat="0" applyBorder="0" applyAlignment="0" applyProtection="0"/>
    <xf numFmtId="0" fontId="50" fillId="17" borderId="0" applyNumberFormat="0" applyBorder="0" applyAlignment="0" applyProtection="0"/>
    <xf numFmtId="0" fontId="50" fillId="44" borderId="0" applyNumberFormat="0" applyBorder="0" applyAlignment="0" applyProtection="0"/>
    <xf numFmtId="0" fontId="50" fillId="18" borderId="0" applyNumberFormat="0" applyBorder="0" applyAlignment="0" applyProtection="0"/>
    <xf numFmtId="0" fontId="7" fillId="19"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7" fillId="22" borderId="0" applyNumberFormat="0" applyBorder="0" applyAlignment="0" applyProtection="0">
      <alignment vertical="center"/>
    </xf>
    <xf numFmtId="0" fontId="36" fillId="0" borderId="1" applyFill="0" applyProtection="0">
      <alignment horizontal="center" vertical="center"/>
    </xf>
    <xf numFmtId="0" fontId="19" fillId="0" borderId="0" applyNumberFormat="0" applyFill="0" applyBorder="0" applyAlignment="0" applyProtection="0">
      <alignment vertical="top"/>
      <protection locked="0"/>
    </xf>
    <xf numFmtId="0" fontId="38" fillId="0" borderId="0" applyNumberFormat="0" applyFill="0" applyBorder="0" applyAlignment="0" applyProtection="0">
      <alignment vertical="top"/>
      <protection locked="0"/>
    </xf>
    <xf numFmtId="166" fontId="27" fillId="0" borderId="0" applyFont="0" applyFill="0" applyBorder="0" applyAlignment="0" applyProtection="0">
      <alignment vertical="center"/>
    </xf>
    <xf numFmtId="0" fontId="52" fillId="0" borderId="0"/>
    <xf numFmtId="0" fontId="31" fillId="0" borderId="0"/>
    <xf numFmtId="0" fontId="35" fillId="0" borderId="0"/>
    <xf numFmtId="0" fontId="35" fillId="0" borderId="0"/>
    <xf numFmtId="0" fontId="29" fillId="0" borderId="0"/>
    <xf numFmtId="0" fontId="35" fillId="0" borderId="0"/>
    <xf numFmtId="0" fontId="35" fillId="0" borderId="0"/>
    <xf numFmtId="0" fontId="27" fillId="0" borderId="0">
      <alignment vertical="center"/>
    </xf>
    <xf numFmtId="0" fontId="49" fillId="0" borderId="0"/>
    <xf numFmtId="0" fontId="29" fillId="0" borderId="0"/>
    <xf numFmtId="0" fontId="27" fillId="0" borderId="0">
      <alignment vertical="center"/>
    </xf>
    <xf numFmtId="0" fontId="27" fillId="0" borderId="0">
      <alignment vertical="center"/>
    </xf>
    <xf numFmtId="0" fontId="29" fillId="0" borderId="0"/>
    <xf numFmtId="9" fontId="52" fillId="0" borderId="0" applyFont="0" applyFill="0" applyBorder="0" applyAlignment="0" applyProtection="0"/>
    <xf numFmtId="167" fontId="27" fillId="0" borderId="0" applyFont="0" applyFill="0" applyBorder="0" applyAlignment="0" applyProtection="0">
      <alignment vertical="center"/>
    </xf>
    <xf numFmtId="167" fontId="27" fillId="0" borderId="0" applyFont="0" applyFill="0" applyBorder="0" applyAlignment="0" applyProtection="0">
      <alignment vertical="center"/>
    </xf>
    <xf numFmtId="165" fontId="29" fillId="0" borderId="0" applyFont="0" applyFill="0" applyBorder="0" applyAlignment="0" applyProtection="0"/>
    <xf numFmtId="165" fontId="35" fillId="0" borderId="0" applyFont="0" applyFill="0" applyBorder="0" applyAlignment="0" applyProtection="0"/>
    <xf numFmtId="165" fontId="49" fillId="0" borderId="0" applyFont="0" applyFill="0" applyBorder="0" applyAlignment="0" applyProtection="0"/>
    <xf numFmtId="167" fontId="27" fillId="0" borderId="0" applyFont="0" applyFill="0" applyBorder="0" applyAlignment="0" applyProtection="0">
      <alignment vertical="center"/>
    </xf>
    <xf numFmtId="167" fontId="27" fillId="0" borderId="0" applyFont="0" applyFill="0" applyBorder="0" applyAlignment="0" applyProtection="0">
      <alignment vertical="center"/>
    </xf>
    <xf numFmtId="164" fontId="52" fillId="0" borderId="0" applyFont="0" applyFill="0" applyBorder="0" applyAlignment="0" applyProtection="0"/>
    <xf numFmtId="0" fontId="20" fillId="8" borderId="0" applyNumberFormat="0" applyBorder="0" applyAlignment="0" applyProtection="0">
      <alignment vertical="center"/>
    </xf>
    <xf numFmtId="0" fontId="12" fillId="7" borderId="0" applyNumberFormat="0" applyBorder="0" applyAlignment="0" applyProtection="0">
      <alignment vertical="center"/>
    </xf>
    <xf numFmtId="0" fontId="27" fillId="0" borderId="0">
      <alignment vertical="center"/>
    </xf>
    <xf numFmtId="0" fontId="34" fillId="0" borderId="0">
      <alignment vertical="center"/>
    </xf>
    <xf numFmtId="0" fontId="7" fillId="23" borderId="0" applyNumberFormat="0" applyBorder="0" applyAlignment="0" applyProtection="0">
      <alignment vertical="center"/>
    </xf>
    <xf numFmtId="0" fontId="7" fillId="24" borderId="0" applyNumberFormat="0" applyBorder="0" applyAlignment="0" applyProtection="0">
      <alignment vertical="center"/>
    </xf>
    <xf numFmtId="0" fontId="7" fillId="25"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7" fillId="26" borderId="0" applyNumberFormat="0" applyBorder="0" applyAlignment="0" applyProtection="0">
      <alignment vertical="center"/>
    </xf>
    <xf numFmtId="0" fontId="9" fillId="0" borderId="0" applyNumberFormat="0" applyFill="0" applyBorder="0" applyAlignment="0" applyProtection="0">
      <alignment vertical="center"/>
    </xf>
    <xf numFmtId="0" fontId="16" fillId="0" borderId="4" applyNumberFormat="0" applyFill="0" applyAlignment="0" applyProtection="0">
      <alignment vertical="center"/>
    </xf>
    <xf numFmtId="0" fontId="17" fillId="0" borderId="5" applyNumberFormat="0" applyFill="0" applyAlignment="0" applyProtection="0">
      <alignment vertical="center"/>
    </xf>
    <xf numFmtId="0" fontId="13" fillId="0" borderId="6" applyNumberFormat="0" applyFill="0" applyAlignment="0" applyProtection="0">
      <alignment vertical="center"/>
    </xf>
    <xf numFmtId="0" fontId="13" fillId="0" borderId="0" applyNumberFormat="0" applyFill="0" applyBorder="0" applyAlignment="0" applyProtection="0">
      <alignment vertical="center"/>
    </xf>
    <xf numFmtId="0" fontId="22" fillId="27" borderId="8" applyNumberFormat="0" applyAlignment="0" applyProtection="0">
      <alignment vertical="center"/>
    </xf>
    <xf numFmtId="0" fontId="18" fillId="0" borderId="7" applyNumberFormat="0" applyFill="0" applyAlignment="0" applyProtection="0">
      <alignment vertical="center"/>
    </xf>
    <xf numFmtId="0" fontId="27" fillId="28" borderId="9" applyNumberFormat="0" applyFont="0" applyAlignment="0" applyProtection="0">
      <alignment vertical="center"/>
    </xf>
    <xf numFmtId="0" fontId="2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21" fillId="29" borderId="2" applyNumberFormat="0" applyAlignment="0" applyProtection="0">
      <alignment vertical="center"/>
    </xf>
    <xf numFmtId="0" fontId="10" fillId="11" borderId="2" applyNumberFormat="0" applyAlignment="0" applyProtection="0">
      <alignment vertical="center"/>
    </xf>
    <xf numFmtId="0" fontId="15" fillId="29" borderId="3" applyNumberFormat="0" applyAlignment="0" applyProtection="0">
      <alignment vertical="center"/>
    </xf>
    <xf numFmtId="0" fontId="24" fillId="30" borderId="0" applyNumberFormat="0" applyBorder="0" applyAlignment="0" applyProtection="0">
      <alignment vertical="center"/>
    </xf>
    <xf numFmtId="0" fontId="11" fillId="0" borderId="10" applyNumberFormat="0" applyFill="0" applyAlignment="0" applyProtection="0">
      <alignment vertical="center"/>
    </xf>
    <xf numFmtId="0" fontId="79" fillId="0" borderId="0" applyNumberFormat="0" applyFill="0" applyBorder="0" applyAlignment="0" applyProtection="0">
      <alignment vertical="top"/>
      <protection locked="0"/>
    </xf>
    <xf numFmtId="0" fontId="1" fillId="0" borderId="0"/>
    <xf numFmtId="0" fontId="52" fillId="0" borderId="0"/>
  </cellStyleXfs>
  <cellXfs count="939">
    <xf numFmtId="0" fontId="0" fillId="0" borderId="0" xfId="0">
      <alignment vertical="center"/>
    </xf>
    <xf numFmtId="0" fontId="25" fillId="0" borderId="0" xfId="0" applyFont="1" applyBorder="1" applyAlignment="1">
      <alignment horizontal="center" vertical="center" wrapText="1"/>
    </xf>
    <xf numFmtId="0" fontId="2" fillId="0" borderId="0" xfId="0" applyFont="1" applyBorder="1" applyAlignment="1">
      <alignment horizontal="center" vertical="center" wrapText="1"/>
    </xf>
    <xf numFmtId="0" fontId="26" fillId="0" borderId="0" xfId="0" applyFont="1" applyBorder="1" applyAlignment="1">
      <alignment horizontal="center" vertical="center" wrapText="1"/>
    </xf>
    <xf numFmtId="0" fontId="5" fillId="0" borderId="0" xfId="0" applyFont="1" applyBorder="1" applyAlignment="1">
      <alignment horizontal="center" vertical="center" wrapText="1"/>
    </xf>
    <xf numFmtId="0" fontId="0" fillId="0" borderId="0" xfId="0" applyAlignment="1"/>
    <xf numFmtId="0" fontId="49" fillId="0" borderId="11" xfId="0" applyFont="1" applyBorder="1" applyAlignment="1">
      <alignment horizontal="center" vertical="center" wrapText="1"/>
    </xf>
    <xf numFmtId="0" fontId="49" fillId="0" borderId="12" xfId="0" applyFont="1" applyBorder="1" applyAlignment="1">
      <alignment horizontal="center" vertical="center" wrapText="1"/>
    </xf>
    <xf numFmtId="0" fontId="51" fillId="0" borderId="13" xfId="0" applyFont="1" applyBorder="1" applyAlignment="1">
      <alignment horizontal="center" vertical="center" wrapText="1"/>
    </xf>
    <xf numFmtId="0" fontId="51" fillId="0" borderId="14" xfId="0" applyFont="1" applyBorder="1" applyAlignment="1">
      <alignment horizontal="center" vertical="center" wrapText="1"/>
    </xf>
    <xf numFmtId="0" fontId="49" fillId="0" borderId="15" xfId="0" applyFont="1" applyBorder="1" applyAlignment="1">
      <alignment horizontal="center" vertical="center" wrapText="1"/>
    </xf>
    <xf numFmtId="0" fontId="49" fillId="0" borderId="0" xfId="0" applyFont="1" applyAlignment="1">
      <alignment vertical="center"/>
    </xf>
    <xf numFmtId="0" fontId="53" fillId="0" borderId="0" xfId="0" applyFont="1" applyAlignment="1">
      <alignment horizontal="left" vertical="center" indent="5"/>
    </xf>
    <xf numFmtId="0" fontId="54" fillId="0" borderId="0" xfId="0" applyFont="1" applyAlignment="1">
      <alignment horizontal="left" vertical="center" indent="5"/>
    </xf>
    <xf numFmtId="0" fontId="55" fillId="0" borderId="0" xfId="0" applyFont="1" applyAlignment="1"/>
    <xf numFmtId="0" fontId="2" fillId="0" borderId="16" xfId="0" applyFont="1" applyBorder="1" applyAlignment="1">
      <alignment horizontal="center" vertical="center" wrapText="1"/>
    </xf>
    <xf numFmtId="0" fontId="56" fillId="0" borderId="11" xfId="0" applyFont="1" applyBorder="1" applyAlignment="1"/>
    <xf numFmtId="0" fontId="57" fillId="0" borderId="11" xfId="0" applyFont="1" applyBorder="1" applyAlignment="1">
      <alignment horizontal="center" vertical="center"/>
    </xf>
    <xf numFmtId="0" fontId="2" fillId="0" borderId="11" xfId="0" applyFont="1" applyBorder="1" applyAlignment="1">
      <alignment horizontal="center" vertical="center"/>
    </xf>
    <xf numFmtId="0" fontId="57" fillId="0" borderId="17" xfId="0" applyFont="1" applyBorder="1" applyAlignment="1">
      <alignment horizontal="center" vertical="center"/>
    </xf>
    <xf numFmtId="0" fontId="2" fillId="0" borderId="17" xfId="0" applyFont="1" applyBorder="1" applyAlignment="1">
      <alignment horizontal="center" vertical="center"/>
    </xf>
    <xf numFmtId="0" fontId="2" fillId="0" borderId="16" xfId="0" applyFont="1" applyBorder="1" applyAlignment="1">
      <alignment horizontal="center"/>
    </xf>
    <xf numFmtId="0" fontId="2" fillId="0" borderId="17" xfId="0" applyFont="1" applyBorder="1" applyAlignment="1">
      <alignment horizontal="center"/>
    </xf>
    <xf numFmtId="168" fontId="58" fillId="0" borderId="18" xfId="42" applyNumberFormat="1" applyFont="1" applyBorder="1" applyAlignment="1">
      <alignment horizontal="center" vertical="center"/>
    </xf>
    <xf numFmtId="0" fontId="2" fillId="0" borderId="0" xfId="0" applyFont="1">
      <alignment vertical="center"/>
    </xf>
    <xf numFmtId="0" fontId="0" fillId="0" borderId="0" xfId="0" applyAlignment="1">
      <alignment horizontal="center" vertical="center"/>
    </xf>
    <xf numFmtId="0" fontId="0" fillId="0" borderId="0" xfId="0" applyBorder="1">
      <alignment vertical="center"/>
    </xf>
    <xf numFmtId="0" fontId="3" fillId="0" borderId="0" xfId="0" applyFont="1">
      <alignment vertical="center"/>
    </xf>
    <xf numFmtId="0" fontId="59" fillId="0" borderId="0" xfId="0" applyFont="1" applyBorder="1" applyAlignment="1"/>
    <xf numFmtId="0" fontId="5" fillId="45"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45" borderId="0" xfId="0" applyFont="1" applyFill="1" applyBorder="1" applyAlignment="1">
      <alignment horizontal="center" vertical="center" wrapText="1"/>
    </xf>
    <xf numFmtId="0" fontId="37" fillId="0" borderId="0" xfId="0" applyFont="1" applyBorder="1" applyAlignment="1">
      <alignment horizontal="center" vertical="center" wrapText="1"/>
    </xf>
    <xf numFmtId="0" fontId="4" fillId="45" borderId="0" xfId="0" applyFont="1" applyFill="1" applyBorder="1" applyAlignment="1">
      <alignment horizontal="center" vertical="center" wrapText="1"/>
    </xf>
    <xf numFmtId="0" fontId="4" fillId="45" borderId="1" xfId="0" applyFont="1" applyFill="1" applyBorder="1" applyAlignment="1">
      <alignment horizontal="center" vertical="center" wrapText="1"/>
    </xf>
    <xf numFmtId="170" fontId="2" fillId="0" borderId="0" xfId="0" applyNumberFormat="1" applyFont="1">
      <alignment vertical="center"/>
    </xf>
    <xf numFmtId="0" fontId="3" fillId="45" borderId="0" xfId="0" applyFont="1" applyFill="1" applyBorder="1" applyAlignment="1">
      <alignment horizontal="center" vertical="center" wrapText="1"/>
    </xf>
    <xf numFmtId="0" fontId="0" fillId="0" borderId="0" xfId="0" applyFont="1">
      <alignment vertical="center"/>
    </xf>
    <xf numFmtId="169" fontId="0" fillId="0" borderId="0" xfId="0" applyNumberFormat="1">
      <alignment vertical="center"/>
    </xf>
    <xf numFmtId="0" fontId="61" fillId="0" borderId="0" xfId="0" applyFont="1">
      <alignment vertical="center"/>
    </xf>
    <xf numFmtId="0" fontId="3" fillId="0" borderId="0" xfId="0" applyFont="1" applyAlignment="1">
      <alignment horizontal="center" vertical="center"/>
    </xf>
    <xf numFmtId="0" fontId="6" fillId="0" borderId="0" xfId="0" applyFont="1" applyAlignment="1">
      <alignment horizontal="center" vertical="center"/>
    </xf>
    <xf numFmtId="0" fontId="25" fillId="0" borderId="0" xfId="0" applyFont="1">
      <alignment vertical="center"/>
    </xf>
    <xf numFmtId="0" fontId="0" fillId="0" borderId="0" xfId="0" applyFill="1">
      <alignment vertical="center"/>
    </xf>
    <xf numFmtId="0" fontId="62" fillId="0" borderId="0" xfId="0" applyFont="1">
      <alignment vertical="center"/>
    </xf>
    <xf numFmtId="0" fontId="0" fillId="0" borderId="0" xfId="0" applyAlignment="1">
      <alignment wrapText="1"/>
    </xf>
    <xf numFmtId="0" fontId="57" fillId="45" borderId="0" xfId="0" applyFont="1" applyFill="1" applyBorder="1" applyAlignment="1">
      <alignment vertical="center" wrapText="1"/>
    </xf>
    <xf numFmtId="0" fontId="57" fillId="0" borderId="0" xfId="0" applyFont="1" applyFill="1" applyBorder="1" applyAlignment="1">
      <alignment vertical="center" wrapText="1"/>
    </xf>
    <xf numFmtId="0" fontId="4" fillId="0" borderId="0"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2" fillId="0" borderId="0" xfId="0" applyFont="1" applyFill="1">
      <alignment vertical="center"/>
    </xf>
    <xf numFmtId="0" fontId="2" fillId="0" borderId="0" xfId="0" applyFont="1" applyAlignment="1">
      <alignment vertical="center" wrapText="1"/>
    </xf>
    <xf numFmtId="0" fontId="66" fillId="0" borderId="0" xfId="0" applyFont="1" applyAlignment="1">
      <alignment vertical="center" wrapText="1"/>
    </xf>
    <xf numFmtId="0" fontId="0" fillId="0" borderId="0" xfId="0" applyAlignment="1">
      <alignment vertical="center" wrapText="1"/>
    </xf>
    <xf numFmtId="0" fontId="2" fillId="0" borderId="0" xfId="0" applyFont="1" applyAlignment="1">
      <alignment horizontal="center" vertical="center"/>
    </xf>
    <xf numFmtId="0" fontId="66" fillId="0" borderId="0" xfId="0" applyFont="1">
      <alignment vertical="center"/>
    </xf>
    <xf numFmtId="0" fontId="69" fillId="0" borderId="0" xfId="0" applyFont="1">
      <alignment vertical="center"/>
    </xf>
    <xf numFmtId="0" fontId="66" fillId="0" borderId="0" xfId="0" applyFont="1" applyFill="1" applyBorder="1" applyAlignment="1">
      <alignment horizontal="center" vertical="center" wrapText="1"/>
    </xf>
    <xf numFmtId="0" fontId="44" fillId="0" borderId="0" xfId="0" applyFont="1" applyFill="1">
      <alignment vertical="center"/>
    </xf>
    <xf numFmtId="0" fontId="0" fillId="0" borderId="0" xfId="0" applyBorder="1" applyAlignment="1">
      <alignment vertical="center" wrapText="1"/>
    </xf>
    <xf numFmtId="0" fontId="3" fillId="0" borderId="0" xfId="0" applyFont="1" applyAlignment="1">
      <alignment vertical="center" wrapText="1"/>
    </xf>
    <xf numFmtId="0" fontId="42" fillId="0" borderId="0" xfId="38" applyFont="1" applyBorder="1" applyAlignment="1" applyProtection="1">
      <alignment vertical="center"/>
      <protection hidden="1"/>
    </xf>
    <xf numFmtId="0" fontId="2" fillId="0" borderId="0" xfId="0" applyFont="1" applyProtection="1">
      <alignment vertical="center"/>
      <protection hidden="1"/>
    </xf>
    <xf numFmtId="0" fontId="2" fillId="0" borderId="0" xfId="0" applyFont="1" applyAlignment="1" applyProtection="1">
      <alignment vertical="center" wrapText="1"/>
      <protection hidden="1"/>
    </xf>
    <xf numFmtId="0" fontId="3" fillId="55" borderId="1" xfId="0" applyFont="1" applyFill="1" applyBorder="1" applyAlignment="1" applyProtection="1">
      <alignment horizontal="center" vertical="center" wrapText="1"/>
      <protection hidden="1"/>
    </xf>
    <xf numFmtId="0" fontId="63" fillId="45" borderId="1" xfId="42" applyNumberFormat="1" applyFont="1" applyFill="1" applyBorder="1" applyAlignment="1" applyProtection="1">
      <alignment horizontal="center" vertical="center" wrapText="1"/>
      <protection hidden="1"/>
    </xf>
    <xf numFmtId="0" fontId="67" fillId="0" borderId="1" xfId="38" applyFont="1" applyBorder="1" applyAlignment="1" applyProtection="1">
      <alignment vertical="center"/>
      <protection hidden="1"/>
    </xf>
    <xf numFmtId="49" fontId="63" fillId="45" borderId="1" xfId="42" applyNumberFormat="1" applyFont="1" applyFill="1" applyBorder="1" applyAlignment="1" applyProtection="1">
      <alignment horizontal="center" vertical="center" wrapText="1"/>
      <protection hidden="1"/>
    </xf>
    <xf numFmtId="0" fontId="63" fillId="45" borderId="1" xfId="42" applyNumberFormat="1" applyFont="1" applyFill="1" applyBorder="1" applyAlignment="1" applyProtection="1">
      <alignment horizontal="center" vertical="center"/>
      <protection hidden="1"/>
    </xf>
    <xf numFmtId="171" fontId="39" fillId="79" borderId="1" xfId="0" applyNumberFormat="1" applyFont="1" applyFill="1" applyBorder="1" applyAlignment="1" applyProtection="1">
      <alignment horizontal="center" vertical="center" wrapText="1"/>
      <protection hidden="1"/>
    </xf>
    <xf numFmtId="171" fontId="39" fillId="57" borderId="1" xfId="0" applyNumberFormat="1" applyFont="1" applyFill="1" applyBorder="1" applyAlignment="1" applyProtection="1">
      <alignment horizontal="center" vertical="center" wrapText="1"/>
      <protection hidden="1"/>
    </xf>
    <xf numFmtId="170" fontId="39" fillId="78" borderId="1" xfId="0" applyNumberFormat="1" applyFont="1" applyFill="1" applyBorder="1" applyAlignment="1" applyProtection="1">
      <alignment horizontal="center" vertical="center" wrapText="1"/>
      <protection hidden="1"/>
    </xf>
    <xf numFmtId="0" fontId="2" fillId="45" borderId="1" xfId="42" applyNumberFormat="1" applyFont="1" applyFill="1" applyBorder="1" applyAlignment="1" applyProtection="1">
      <alignment horizontal="center" vertical="center"/>
      <protection hidden="1"/>
    </xf>
    <xf numFmtId="0" fontId="2" fillId="45" borderId="1" xfId="42" applyNumberFormat="1"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2" fillId="45" borderId="1" xfId="42" applyNumberFormat="1" applyFont="1" applyFill="1" applyBorder="1" applyAlignment="1" applyProtection="1">
      <alignment horizontal="left" vertical="center"/>
      <protection hidden="1"/>
    </xf>
    <xf numFmtId="0"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49" fontId="2" fillId="45" borderId="1" xfId="42" applyNumberFormat="1" applyFont="1" applyFill="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top" wrapText="1"/>
      <protection hidden="1"/>
    </xf>
    <xf numFmtId="0" fontId="65" fillId="0" borderId="0" xfId="0" applyFont="1" applyBorder="1" applyAlignment="1" applyProtection="1">
      <alignment horizontal="center" vertical="center" wrapText="1"/>
      <protection hidden="1"/>
    </xf>
    <xf numFmtId="0" fontId="66" fillId="0" borderId="0" xfId="0" applyFont="1" applyFill="1" applyBorder="1" applyAlignment="1" applyProtection="1">
      <alignment horizontal="center" vertical="center" wrapText="1"/>
      <protection hidden="1"/>
    </xf>
    <xf numFmtId="0" fontId="66" fillId="0" borderId="0" xfId="0" applyFont="1" applyAlignment="1" applyProtection="1">
      <alignment vertical="center"/>
      <protection hidden="1"/>
    </xf>
    <xf numFmtId="0" fontId="66" fillId="0" borderId="0" xfId="0" applyFont="1" applyBorder="1" applyAlignment="1" applyProtection="1">
      <alignment horizontal="center" vertical="center" wrapText="1"/>
      <protection hidden="1"/>
    </xf>
    <xf numFmtId="0" fontId="2" fillId="49"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6" fillId="0" borderId="0" xfId="0" applyFont="1" applyFill="1" applyBorder="1" applyAlignment="1" applyProtection="1">
      <alignment vertical="center" wrapText="1"/>
      <protection hidden="1"/>
    </xf>
    <xf numFmtId="0" fontId="2" fillId="32" borderId="1" xfId="0" applyFont="1" applyFill="1" applyBorder="1" applyAlignment="1" applyProtection="1">
      <alignment horizontal="center" vertical="center" wrapText="1"/>
      <protection hidden="1"/>
    </xf>
    <xf numFmtId="0" fontId="2" fillId="15" borderId="1" xfId="0" applyFont="1" applyFill="1" applyBorder="1" applyAlignment="1" applyProtection="1">
      <alignment horizontal="center" vertical="center" wrapText="1"/>
      <protection hidden="1"/>
    </xf>
    <xf numFmtId="0" fontId="2" fillId="24" borderId="1" xfId="0" applyFont="1" applyFill="1" applyBorder="1" applyAlignment="1" applyProtection="1">
      <alignment horizontal="center" vertical="center" wrapText="1"/>
      <protection hidden="1"/>
    </xf>
    <xf numFmtId="0" fontId="2" fillId="51"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52"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0" fontId="63" fillId="45" borderId="1" xfId="0" applyFont="1" applyFill="1" applyBorder="1" applyAlignment="1" applyProtection="1">
      <alignment horizontal="center" vertical="center" wrapText="1"/>
      <protection hidden="1"/>
    </xf>
    <xf numFmtId="0" fontId="63" fillId="0" borderId="1" xfId="0" applyFont="1" applyFill="1" applyBorder="1" applyAlignment="1" applyProtection="1">
      <alignment horizontal="left" vertical="center" wrapText="1"/>
      <protection hidden="1"/>
    </xf>
    <xf numFmtId="0" fontId="63" fillId="0" borderId="1" xfId="0" applyFont="1" applyFill="1" applyBorder="1" applyAlignment="1" applyProtection="1">
      <alignment horizontal="center" vertical="center" wrapText="1"/>
      <protection hidden="1"/>
    </xf>
    <xf numFmtId="0" fontId="2" fillId="48" borderId="1" xfId="0" applyFont="1" applyFill="1" applyBorder="1" applyAlignment="1" applyProtection="1">
      <alignment horizontal="center" vertical="center" wrapText="1"/>
      <protection hidden="1"/>
    </xf>
    <xf numFmtId="0" fontId="63" fillId="53"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54" borderId="1" xfId="0" applyFont="1" applyFill="1" applyBorder="1" applyAlignment="1" applyProtection="1">
      <alignment horizontal="center" vertical="center" wrapText="1"/>
      <protection hidden="1"/>
    </xf>
    <xf numFmtId="0" fontId="60"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vertical="center" wrapText="1"/>
      <protection hidden="1"/>
    </xf>
    <xf numFmtId="0" fontId="2" fillId="63" borderId="1" xfId="0" applyFont="1" applyFill="1" applyBorder="1" applyAlignment="1" applyProtection="1">
      <alignment horizontal="center" vertical="center" wrapText="1"/>
      <protection hidden="1"/>
    </xf>
    <xf numFmtId="0" fontId="63" fillId="45" borderId="21" xfId="0" applyFont="1" applyFill="1" applyBorder="1" applyAlignment="1" applyProtection="1">
      <alignment horizontal="center" vertical="center" wrapText="1"/>
      <protection hidden="1"/>
    </xf>
    <xf numFmtId="0" fontId="64" fillId="45" borderId="21" xfId="0" applyFont="1" applyFill="1" applyBorder="1" applyAlignment="1" applyProtection="1">
      <alignment vertical="center" wrapText="1"/>
      <protection hidden="1"/>
    </xf>
    <xf numFmtId="171" fontId="39" fillId="79" borderId="1" xfId="0" applyNumberFormat="1" applyFont="1" applyFill="1" applyBorder="1" applyAlignment="1" applyProtection="1">
      <alignment vertical="center" wrapText="1"/>
      <protection hidden="1"/>
    </xf>
    <xf numFmtId="171" fontId="39" fillId="57" borderId="1" xfId="0" applyNumberFormat="1" applyFont="1" applyFill="1" applyBorder="1" applyAlignment="1" applyProtection="1">
      <alignment vertical="center" wrapText="1"/>
      <protection hidden="1"/>
    </xf>
    <xf numFmtId="170" fontId="39" fillId="78" borderId="1" xfId="0" applyNumberFormat="1" applyFont="1" applyFill="1" applyBorder="1" applyAlignment="1" applyProtection="1">
      <alignment vertical="center" wrapText="1"/>
      <protection hidden="1"/>
    </xf>
    <xf numFmtId="0" fontId="2" fillId="84" borderId="1"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wrapText="1"/>
      <protection hidden="1"/>
    </xf>
    <xf numFmtId="0" fontId="2" fillId="0" borderId="21" xfId="0" applyFont="1" applyFill="1" applyBorder="1" applyAlignment="1" applyProtection="1">
      <alignment horizontal="center" vertical="center" wrapText="1"/>
      <protection hidden="1"/>
    </xf>
    <xf numFmtId="0" fontId="63" fillId="45" borderId="1" xfId="0" applyFont="1" applyFill="1" applyBorder="1" applyAlignment="1" applyProtection="1">
      <alignment vertical="center" wrapText="1"/>
      <protection hidden="1"/>
    </xf>
    <xf numFmtId="0" fontId="2" fillId="0" borderId="1" xfId="0" applyFont="1" applyBorder="1" applyAlignment="1" applyProtection="1">
      <alignment vertical="center" wrapText="1"/>
      <protection hidden="1"/>
    </xf>
    <xf numFmtId="0" fontId="2" fillId="0" borderId="1" xfId="46" applyFont="1" applyBorder="1" applyAlignment="1" applyProtection="1">
      <alignment horizontal="left" vertical="center" wrapText="1"/>
      <protection hidden="1"/>
    </xf>
    <xf numFmtId="0" fontId="67" fillId="0" borderId="0" xfId="38" applyFont="1" applyBorder="1" applyAlignment="1" applyProtection="1">
      <alignment vertical="center"/>
      <protection hidden="1"/>
    </xf>
    <xf numFmtId="0" fontId="2" fillId="0" borderId="0" xfId="0" applyFont="1" applyBorder="1" applyAlignment="1" applyProtection="1">
      <alignment vertical="top" wrapText="1"/>
      <protection hidden="1"/>
    </xf>
    <xf numFmtId="0" fontId="66" fillId="0" borderId="0" xfId="0" applyFont="1" applyAlignment="1" applyProtection="1">
      <alignment vertical="center" wrapText="1"/>
      <protection hidden="1"/>
    </xf>
    <xf numFmtId="49"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left" vertical="center" wrapText="1"/>
      <protection hidden="1"/>
    </xf>
    <xf numFmtId="2" fontId="2" fillId="46" borderId="1" xfId="42" applyNumberFormat="1" applyFont="1" applyFill="1" applyBorder="1" applyAlignment="1" applyProtection="1">
      <alignment horizontal="center" vertical="center"/>
      <protection hidden="1"/>
    </xf>
    <xf numFmtId="2"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center" vertical="center"/>
      <protection hidden="1"/>
    </xf>
    <xf numFmtId="1" fontId="63" fillId="0" borderId="1" xfId="42" applyNumberFormat="1" applyFont="1" applyBorder="1" applyAlignment="1" applyProtection="1">
      <alignment horizontal="center" vertical="center" wrapText="1"/>
      <protection hidden="1"/>
    </xf>
    <xf numFmtId="2" fontId="2" fillId="32" borderId="1" xfId="42" applyNumberFormat="1" applyFont="1" applyFill="1" applyBorder="1" applyAlignment="1" applyProtection="1">
      <alignment horizontal="center" vertical="center"/>
      <protection hidden="1"/>
    </xf>
    <xf numFmtId="0" fontId="66" fillId="0" borderId="19" xfId="0" applyFont="1" applyBorder="1" applyAlignment="1" applyProtection="1">
      <alignment vertical="center" wrapText="1"/>
      <protection hidden="1"/>
    </xf>
    <xf numFmtId="0" fontId="2" fillId="64" borderId="1" xfId="0" applyFont="1" applyFill="1" applyBorder="1" applyAlignment="1" applyProtection="1">
      <alignment horizontal="center" vertical="center" wrapText="1"/>
      <protection hidden="1"/>
    </xf>
    <xf numFmtId="2" fontId="63" fillId="24" borderId="1" xfId="42" applyNumberFormat="1" applyFont="1" applyFill="1" applyBorder="1" applyAlignment="1" applyProtection="1">
      <alignment horizontal="center" vertical="center"/>
      <protection hidden="1"/>
    </xf>
    <xf numFmtId="2" fontId="63" fillId="46" borderId="1" xfId="42" applyNumberFormat="1" applyFont="1" applyFill="1" applyBorder="1" applyAlignment="1" applyProtection="1">
      <alignment horizontal="center" vertical="center"/>
      <protection hidden="1"/>
    </xf>
    <xf numFmtId="2" fontId="63" fillId="33" borderId="1" xfId="42" applyNumberFormat="1" applyFont="1" applyFill="1" applyBorder="1" applyAlignment="1" applyProtection="1">
      <alignment horizontal="center" vertical="center"/>
      <protection hidden="1"/>
    </xf>
    <xf numFmtId="2" fontId="63" fillId="32" borderId="1" xfId="42" applyNumberFormat="1" applyFont="1" applyFill="1" applyBorder="1" applyAlignment="1" applyProtection="1">
      <alignment horizontal="center" vertical="center"/>
      <protection hidden="1"/>
    </xf>
    <xf numFmtId="0" fontId="2" fillId="0" borderId="1" xfId="0" applyFont="1" applyBorder="1" applyProtection="1">
      <alignment vertical="center"/>
      <protection hidden="1"/>
    </xf>
    <xf numFmtId="2" fontId="63" fillId="47" borderId="1" xfId="42" applyNumberFormat="1" applyFont="1" applyFill="1" applyBorder="1" applyAlignment="1" applyProtection="1">
      <alignment horizontal="center" vertical="center"/>
      <protection hidden="1"/>
    </xf>
    <xf numFmtId="2" fontId="2" fillId="32" borderId="1" xfId="42" applyNumberFormat="1" applyFont="1" applyFill="1" applyBorder="1" applyAlignment="1" applyProtection="1">
      <alignment horizontal="center"/>
      <protection hidden="1"/>
    </xf>
    <xf numFmtId="2" fontId="2" fillId="0" borderId="1" xfId="42" applyNumberFormat="1" applyFont="1" applyBorder="1" applyAlignment="1" applyProtection="1">
      <alignment horizontal="left" vertical="center" wrapText="1"/>
      <protection hidden="1"/>
    </xf>
    <xf numFmtId="2"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21" xfId="0" applyFont="1" applyFill="1" applyBorder="1" applyAlignment="1" applyProtection="1">
      <alignment vertical="center" wrapText="1"/>
      <protection hidden="1"/>
    </xf>
    <xf numFmtId="0" fontId="2" fillId="50" borderId="1" xfId="0" applyFont="1" applyFill="1" applyBorder="1" applyAlignment="1" applyProtection="1">
      <alignment horizontal="center" vertical="center" wrapText="1"/>
      <protection hidden="1"/>
    </xf>
    <xf numFmtId="2" fontId="2" fillId="24" borderId="1" xfId="42" applyNumberFormat="1" applyFont="1" applyFill="1" applyBorder="1" applyAlignment="1" applyProtection="1">
      <alignment horizontal="center" vertical="center"/>
      <protection hidden="1"/>
    </xf>
    <xf numFmtId="49" fontId="63" fillId="0" borderId="20" xfId="42" applyNumberFormat="1" applyFont="1" applyBorder="1" applyAlignment="1" applyProtection="1">
      <alignment horizontal="center" vertical="center"/>
      <protection hidden="1"/>
    </xf>
    <xf numFmtId="0" fontId="2" fillId="0" borderId="20" xfId="0" applyFont="1" applyBorder="1" applyAlignment="1" applyProtection="1">
      <alignment horizontal="center" vertical="center"/>
      <protection hidden="1"/>
    </xf>
    <xf numFmtId="2" fontId="63" fillId="0" borderId="20" xfId="42" applyNumberFormat="1" applyFont="1" applyBorder="1" applyAlignment="1" applyProtection="1">
      <alignment horizontal="left" vertical="center" wrapText="1"/>
      <protection hidden="1"/>
    </xf>
    <xf numFmtId="2" fontId="63" fillId="0" borderId="20" xfId="42" applyNumberFormat="1" applyFont="1" applyBorder="1" applyAlignment="1" applyProtection="1">
      <alignment horizontal="center" vertical="center" wrapText="1"/>
      <protection hidden="1"/>
    </xf>
    <xf numFmtId="2" fontId="63" fillId="0" borderId="20" xfId="42" applyNumberFormat="1" applyFont="1" applyBorder="1" applyAlignment="1" applyProtection="1">
      <alignment horizontal="center" vertical="center"/>
      <protection hidden="1"/>
    </xf>
    <xf numFmtId="0" fontId="63" fillId="0" borderId="20" xfId="42" applyNumberFormat="1" applyFont="1" applyBorder="1" applyAlignment="1" applyProtection="1">
      <alignment horizontal="center" vertical="center"/>
      <protection hidden="1"/>
    </xf>
    <xf numFmtId="1" fontId="63" fillId="0" borderId="20"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vertical="center" wrapText="1"/>
      <protection hidden="1"/>
    </xf>
    <xf numFmtId="2" fontId="2" fillId="0" borderId="1" xfId="42" applyNumberFormat="1" applyFont="1" applyBorder="1" applyAlignment="1" applyProtection="1">
      <alignment vertical="center" wrapText="1"/>
      <protection hidden="1"/>
    </xf>
    <xf numFmtId="0" fontId="2" fillId="45" borderId="23"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wrapText="1"/>
      <protection hidden="1"/>
    </xf>
    <xf numFmtId="0" fontId="2" fillId="45" borderId="24" xfId="42" applyNumberFormat="1" applyFont="1" applyFill="1" applyBorder="1" applyAlignment="1" applyProtection="1">
      <alignment horizontal="center" vertical="center"/>
      <protection hidden="1"/>
    </xf>
    <xf numFmtId="0" fontId="2" fillId="0" borderId="1" xfId="0" applyFont="1" applyFill="1" applyBorder="1" applyAlignment="1" applyProtection="1">
      <alignment horizontal="left" vertical="center" wrapText="1"/>
      <protection hidden="1"/>
    </xf>
    <xf numFmtId="0" fontId="63" fillId="0" borderId="1" xfId="43" applyFont="1" applyBorder="1" applyAlignment="1" applyProtection="1">
      <alignment horizontal="center" vertical="center" wrapText="1"/>
      <protection hidden="1"/>
    </xf>
    <xf numFmtId="0" fontId="42" fillId="0" borderId="0" xfId="38" applyFont="1" applyBorder="1" applyAlignment="1" applyProtection="1">
      <alignment horizontal="center" vertical="center"/>
      <protection hidden="1"/>
    </xf>
    <xf numFmtId="0" fontId="60" fillId="0" borderId="0" xfId="0" applyFont="1" applyAlignment="1" applyProtection="1">
      <alignment horizontal="center" vertical="center"/>
      <protection hidden="1"/>
    </xf>
    <xf numFmtId="0" fontId="66" fillId="0" borderId="0" xfId="0" applyFont="1" applyBorder="1" applyAlignment="1" applyProtection="1">
      <alignment horizontal="center" vertical="center"/>
      <protection hidden="1"/>
    </xf>
    <xf numFmtId="0" fontId="63" fillId="45" borderId="1" xfId="0" applyNumberFormat="1" applyFont="1" applyFill="1" applyBorder="1" applyAlignment="1" applyProtection="1">
      <alignment horizontal="center" vertical="center" wrapText="1"/>
      <protection hidden="1"/>
    </xf>
    <xf numFmtId="0" fontId="63" fillId="45" borderId="1" xfId="0" applyNumberFormat="1" applyFont="1" applyFill="1" applyBorder="1" applyAlignment="1" applyProtection="1">
      <alignment horizontal="left" vertical="center" wrapText="1"/>
      <protection hidden="1"/>
    </xf>
    <xf numFmtId="0" fontId="63" fillId="0" borderId="1" xfId="0" applyNumberFormat="1" applyFont="1" applyFill="1" applyBorder="1" applyAlignment="1" applyProtection="1">
      <alignment horizontal="center" vertical="center" wrapText="1"/>
      <protection hidden="1"/>
    </xf>
    <xf numFmtId="0" fontId="63" fillId="0" borderId="1" xfId="46" applyNumberFormat="1" applyFont="1" applyFill="1" applyBorder="1" applyAlignment="1" applyProtection="1">
      <alignment horizontal="center" vertical="center" wrapText="1"/>
      <protection hidden="1"/>
    </xf>
    <xf numFmtId="0" fontId="63" fillId="0" borderId="1" xfId="46" applyNumberFormat="1" applyFont="1" applyFill="1" applyBorder="1" applyAlignment="1" applyProtection="1">
      <alignment horizontal="left" vertical="center" wrapText="1"/>
      <protection hidden="1"/>
    </xf>
    <xf numFmtId="0" fontId="63" fillId="45" borderId="1" xfId="46" applyNumberFormat="1" applyFont="1" applyFill="1" applyBorder="1" applyAlignment="1" applyProtection="1">
      <alignment horizontal="center" vertical="center" wrapText="1"/>
      <protection hidden="1"/>
    </xf>
    <xf numFmtId="0" fontId="63" fillId="45" borderId="1" xfId="46" applyNumberFormat="1" applyFont="1" applyFill="1" applyBorder="1" applyAlignment="1" applyProtection="1">
      <alignment horizontal="left" vertical="center" wrapText="1"/>
      <protection hidden="1"/>
    </xf>
    <xf numFmtId="0" fontId="63" fillId="45" borderId="20" xfId="46" applyNumberFormat="1" applyFont="1" applyFill="1" applyBorder="1" applyAlignment="1" applyProtection="1">
      <alignment horizontal="center" vertical="center" wrapText="1"/>
      <protection hidden="1"/>
    </xf>
    <xf numFmtId="0" fontId="39" fillId="45" borderId="1" xfId="0" applyNumberFormat="1" applyFont="1" applyFill="1" applyBorder="1" applyAlignment="1" applyProtection="1">
      <alignment horizontal="center" vertical="center" wrapText="1"/>
      <protection hidden="1"/>
    </xf>
    <xf numFmtId="0" fontId="39" fillId="45" borderId="1" xfId="0" applyNumberFormat="1" applyFont="1" applyFill="1" applyBorder="1" applyAlignment="1" applyProtection="1">
      <alignment horizontal="left" vertical="center" wrapText="1"/>
      <protection hidden="1"/>
    </xf>
    <xf numFmtId="0" fontId="2" fillId="0" borderId="1" xfId="65" applyFont="1" applyFill="1" applyBorder="1" applyAlignment="1" applyProtection="1">
      <alignment horizontal="center" wrapText="1"/>
      <protection hidden="1"/>
    </xf>
    <xf numFmtId="0" fontId="2" fillId="0" borderId="1" xfId="65" applyFont="1" applyBorder="1" applyAlignment="1" applyProtection="1">
      <alignment horizontal="center" vertical="center" wrapText="1"/>
      <protection hidden="1"/>
    </xf>
    <xf numFmtId="0" fontId="39" fillId="45" borderId="21" xfId="0" applyNumberFormat="1" applyFont="1" applyFill="1" applyBorder="1" applyAlignment="1" applyProtection="1">
      <alignment horizontal="left" vertical="center" wrapText="1"/>
      <protection hidden="1"/>
    </xf>
    <xf numFmtId="0" fontId="2" fillId="0" borderId="1" xfId="65"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63" fillId="45" borderId="1" xfId="0" applyFont="1" applyFill="1" applyBorder="1" applyAlignment="1" applyProtection="1">
      <alignment vertical="center"/>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protection hidden="1"/>
    </xf>
    <xf numFmtId="0" fontId="63" fillId="45" borderId="1" xfId="48" applyFont="1" applyFill="1" applyBorder="1" applyAlignment="1" applyProtection="1">
      <alignment horizontal="center" vertical="center"/>
      <protection hidden="1"/>
    </xf>
    <xf numFmtId="0" fontId="63" fillId="0" borderId="1" xfId="0" applyFont="1" applyBorder="1" applyAlignment="1" applyProtection="1">
      <alignment horizontal="center" vertical="center"/>
      <protection hidden="1"/>
    </xf>
    <xf numFmtId="0" fontId="63" fillId="0" borderId="1" xfId="48" applyFont="1" applyBorder="1" applyAlignment="1" applyProtection="1">
      <alignment horizontal="center" vertical="center"/>
      <protection hidden="1"/>
    </xf>
    <xf numFmtId="0" fontId="63" fillId="45" borderId="21" xfId="0" applyFont="1" applyFill="1" applyBorder="1" applyAlignment="1" applyProtection="1">
      <alignment vertical="center" wrapText="1"/>
      <protection hidden="1"/>
    </xf>
    <xf numFmtId="0" fontId="66" fillId="0" borderId="19" xfId="0" applyFont="1" applyBorder="1" applyAlignment="1" applyProtection="1">
      <alignment horizontal="center" vertical="center"/>
      <protection hidden="1"/>
    </xf>
    <xf numFmtId="0" fontId="63" fillId="45" borderId="21" xfId="0" applyFont="1" applyFill="1" applyBorder="1" applyAlignment="1" applyProtection="1">
      <alignment horizontal="center" vertical="center"/>
      <protection hidden="1"/>
    </xf>
    <xf numFmtId="0" fontId="63" fillId="45" borderId="21" xfId="48" applyFont="1" applyFill="1" applyBorder="1" applyAlignment="1" applyProtection="1">
      <alignment horizontal="center" vertical="center"/>
      <protection hidden="1"/>
    </xf>
    <xf numFmtId="0" fontId="63" fillId="45" borderId="21" xfId="0" applyFont="1" applyFill="1" applyBorder="1" applyAlignment="1" applyProtection="1">
      <alignment horizontal="left" vertical="center" wrapText="1"/>
      <protection hidden="1"/>
    </xf>
    <xf numFmtId="0" fontId="39" fillId="45" borderId="1" xfId="46" applyNumberFormat="1" applyFont="1" applyFill="1" applyBorder="1" applyAlignment="1" applyProtection="1">
      <alignment horizontal="center" vertical="center" wrapText="1"/>
      <protection hidden="1"/>
    </xf>
    <xf numFmtId="0" fontId="2" fillId="0" borderId="0" xfId="0" applyFont="1" applyAlignment="1" applyProtection="1">
      <alignment horizontal="center" vertical="center"/>
      <protection hidden="1"/>
    </xf>
    <xf numFmtId="0" fontId="66" fillId="0" borderId="0" xfId="0" applyFont="1" applyProtection="1">
      <alignment vertical="center"/>
      <protection hidden="1"/>
    </xf>
    <xf numFmtId="0" fontId="2" fillId="0" borderId="1" xfId="0" applyFont="1" applyFill="1" applyBorder="1" applyAlignment="1" applyProtection="1">
      <alignment horizontal="left" vertical="top" wrapText="1"/>
      <protection hidden="1"/>
    </xf>
    <xf numFmtId="0" fontId="2" fillId="0" borderId="1" xfId="0" applyFont="1" applyFill="1" applyBorder="1" applyAlignment="1" applyProtection="1">
      <alignment horizontal="center" vertical="center"/>
      <protection hidden="1"/>
    </xf>
    <xf numFmtId="0" fontId="2" fillId="45" borderId="1" xfId="0" applyFont="1" applyFill="1" applyBorder="1" applyAlignment="1" applyProtection="1">
      <alignment vertical="center" wrapText="1"/>
      <protection hidden="1"/>
    </xf>
    <xf numFmtId="49" fontId="2" fillId="0" borderId="1" xfId="0" applyNumberFormat="1" applyFont="1" applyBorder="1" applyAlignment="1" applyProtection="1">
      <alignment horizontal="center" vertical="center"/>
      <protection hidden="1"/>
    </xf>
    <xf numFmtId="0" fontId="2" fillId="57" borderId="1" xfId="0" applyFont="1" applyFill="1" applyBorder="1" applyAlignment="1" applyProtection="1">
      <alignment horizontal="center" vertical="center" wrapText="1"/>
      <protection hidden="1"/>
    </xf>
    <xf numFmtId="49" fontId="2" fillId="0" borderId="20" xfId="0" applyNumberFormat="1" applyFont="1" applyBorder="1" applyAlignment="1" applyProtection="1">
      <alignment horizontal="left" vertical="center"/>
      <protection hidden="1"/>
    </xf>
    <xf numFmtId="0" fontId="2" fillId="0" borderId="20" xfId="0" applyFont="1" applyBorder="1" applyAlignment="1" applyProtection="1">
      <alignment horizontal="left" vertical="center" wrapText="1"/>
      <protection hidden="1"/>
    </xf>
    <xf numFmtId="0" fontId="2" fillId="45" borderId="20" xfId="0" applyFont="1" applyFill="1" applyBorder="1" applyAlignment="1" applyProtection="1">
      <alignment horizontal="center" vertical="center" wrapText="1"/>
      <protection hidden="1"/>
    </xf>
    <xf numFmtId="2" fontId="63" fillId="58" borderId="1" xfId="42" applyNumberFormat="1" applyFont="1" applyFill="1" applyBorder="1" applyAlignment="1" applyProtection="1">
      <alignment horizontal="center" vertical="center"/>
      <protection hidden="1"/>
    </xf>
    <xf numFmtId="0" fontId="2" fillId="45" borderId="21" xfId="0" applyFont="1" applyFill="1" applyBorder="1" applyAlignment="1" applyProtection="1">
      <alignment vertical="center" wrapText="1"/>
      <protection hidden="1"/>
    </xf>
    <xf numFmtId="0" fontId="2" fillId="45" borderId="25" xfId="0" applyFont="1" applyFill="1" applyBorder="1" applyAlignment="1" applyProtection="1">
      <alignment vertical="center" wrapText="1"/>
      <protection hidden="1"/>
    </xf>
    <xf numFmtId="0" fontId="2" fillId="0" borderId="21" xfId="0" applyFont="1" applyBorder="1" applyAlignment="1" applyProtection="1">
      <alignment horizontal="center" vertical="center"/>
      <protection hidden="1"/>
    </xf>
    <xf numFmtId="0" fontId="2" fillId="0" borderId="21" xfId="0" applyFont="1" applyBorder="1" applyAlignment="1" applyProtection="1">
      <alignment horizontal="left" vertical="center" wrapText="1"/>
      <protection hidden="1"/>
    </xf>
    <xf numFmtId="0" fontId="68" fillId="56" borderId="1" xfId="42" applyNumberFormat="1" applyFont="1" applyFill="1" applyBorder="1" applyAlignment="1" applyProtection="1">
      <alignment horizontal="center" vertical="center" wrapText="1"/>
      <protection hidden="1"/>
    </xf>
    <xf numFmtId="0" fontId="2" fillId="0" borderId="1" xfId="42" applyNumberFormat="1" applyFont="1" applyBorder="1" applyAlignment="1" applyProtection="1">
      <alignment horizontal="left" vertical="center" wrapText="1"/>
      <protection hidden="1"/>
    </xf>
    <xf numFmtId="0" fontId="2" fillId="0" borderId="1" xfId="42" applyNumberFormat="1" applyFont="1" applyBorder="1" applyAlignment="1" applyProtection="1">
      <alignment vertical="center" wrapText="1"/>
      <protection hidden="1"/>
    </xf>
    <xf numFmtId="0" fontId="2" fillId="0" borderId="1" xfId="0" applyFont="1" applyBorder="1" applyAlignment="1" applyProtection="1">
      <alignment vertical="center"/>
      <protection hidden="1"/>
    </xf>
    <xf numFmtId="1" fontId="39" fillId="0" borderId="1" xfId="0" applyNumberFormat="1" applyFont="1" applyFill="1" applyBorder="1" applyAlignment="1" applyProtection="1">
      <alignment vertical="center" wrapText="1"/>
      <protection hidden="1"/>
    </xf>
    <xf numFmtId="0" fontId="69" fillId="0" borderId="0" xfId="0" applyFont="1" applyProtection="1">
      <alignment vertical="center"/>
      <protection hidden="1"/>
    </xf>
    <xf numFmtId="0" fontId="2" fillId="59" borderId="1" xfId="0" applyFont="1" applyFill="1" applyBorder="1" applyAlignment="1" applyProtection="1">
      <alignment horizontal="center" vertical="center" wrapText="1"/>
      <protection hidden="1"/>
    </xf>
    <xf numFmtId="0" fontId="0" fillId="0" borderId="0" xfId="0" applyProtection="1">
      <alignment vertical="center"/>
      <protection hidden="1"/>
    </xf>
    <xf numFmtId="0" fontId="0" fillId="0" borderId="0" xfId="0" applyFill="1" applyProtection="1">
      <alignment vertical="center"/>
      <protection hidden="1"/>
    </xf>
    <xf numFmtId="2" fontId="2" fillId="0" borderId="1" xfId="42" applyNumberFormat="1" applyFont="1" applyFill="1" applyBorder="1" applyAlignment="1" applyProtection="1">
      <alignment horizontal="center" vertical="center" wrapText="1"/>
      <protection hidden="1"/>
    </xf>
    <xf numFmtId="2" fontId="2" fillId="61" borderId="1" xfId="42" applyNumberFormat="1" applyFont="1" applyFill="1" applyBorder="1" applyAlignment="1" applyProtection="1">
      <alignment horizontal="center" vertical="center" wrapText="1"/>
      <protection hidden="1"/>
    </xf>
    <xf numFmtId="2" fontId="2" fillId="60" borderId="1" xfId="42" applyNumberFormat="1" applyFont="1" applyFill="1" applyBorder="1" applyAlignment="1" applyProtection="1">
      <alignment horizontal="center" vertical="center"/>
      <protection hidden="1"/>
    </xf>
    <xf numFmtId="2" fontId="2" fillId="33" borderId="1" xfId="42" applyNumberFormat="1" applyFont="1" applyFill="1" applyBorder="1" applyAlignment="1" applyProtection="1">
      <alignment horizontal="center" vertical="center"/>
      <protection hidden="1"/>
    </xf>
    <xf numFmtId="0" fontId="3" fillId="0" borderId="1" xfId="0" applyFont="1" applyFill="1" applyBorder="1" applyAlignment="1" applyProtection="1">
      <alignment horizontal="center" vertical="center" wrapText="1"/>
      <protection hidden="1"/>
    </xf>
    <xf numFmtId="169" fontId="63" fillId="45" borderId="1" xfId="55" applyNumberFormat="1" applyFont="1" applyFill="1" applyBorder="1" applyAlignment="1" applyProtection="1">
      <alignment horizontal="left" vertical="center" wrapText="1"/>
      <protection hidden="1"/>
    </xf>
    <xf numFmtId="2" fontId="2" fillId="62" borderId="1" xfId="42" applyNumberFormat="1" applyFont="1" applyFill="1" applyBorder="1" applyAlignment="1" applyProtection="1">
      <alignment horizontal="center" vertical="center"/>
      <protection hidden="1"/>
    </xf>
    <xf numFmtId="2" fontId="2" fillId="63" borderId="1" xfId="42" applyNumberFormat="1" applyFont="1" applyFill="1" applyBorder="1" applyAlignment="1" applyProtection="1">
      <alignment horizontal="center" vertical="center"/>
      <protection hidden="1"/>
    </xf>
    <xf numFmtId="0" fontId="3" fillId="0" borderId="0" xfId="0" applyFont="1" applyFill="1" applyProtection="1">
      <alignment vertical="center"/>
      <protection hidden="1"/>
    </xf>
    <xf numFmtId="0" fontId="3" fillId="0" borderId="0" xfId="0" applyFont="1" applyFill="1" applyAlignment="1" applyProtection="1">
      <alignment horizontal="center" vertical="center"/>
      <protection hidden="1"/>
    </xf>
    <xf numFmtId="0" fontId="66" fillId="0" borderId="0" xfId="0" applyFont="1" applyFill="1" applyAlignment="1" applyProtection="1">
      <alignment horizontal="center" vertical="center"/>
      <protection hidden="1"/>
    </xf>
    <xf numFmtId="0" fontId="39" fillId="0" borderId="1" xfId="0" applyFont="1" applyBorder="1" applyAlignment="1" applyProtection="1">
      <alignment horizontal="center" vertical="center" wrapText="1"/>
      <protection hidden="1"/>
    </xf>
    <xf numFmtId="0" fontId="39" fillId="61" borderId="1" xfId="0" applyFont="1" applyFill="1" applyBorder="1" applyAlignment="1" applyProtection="1">
      <alignment horizontal="center" vertical="center" wrapText="1"/>
      <protection hidden="1"/>
    </xf>
    <xf numFmtId="0" fontId="39" fillId="60" borderId="1" xfId="0" applyFont="1" applyFill="1" applyBorder="1" applyAlignment="1" applyProtection="1">
      <alignment horizontal="center" vertical="center" wrapText="1"/>
      <protection hidden="1"/>
    </xf>
    <xf numFmtId="0" fontId="39" fillId="65" borderId="1" xfId="0" applyFont="1" applyFill="1" applyBorder="1" applyAlignment="1" applyProtection="1">
      <alignment horizontal="center" vertical="center" wrapText="1"/>
      <protection hidden="1"/>
    </xf>
    <xf numFmtId="0" fontId="3" fillId="45" borderId="1" xfId="0" applyFont="1" applyFill="1" applyBorder="1" applyAlignment="1" applyProtection="1">
      <alignment horizontal="center" vertical="center" wrapText="1"/>
      <protection hidden="1"/>
    </xf>
    <xf numFmtId="0" fontId="39" fillId="0" borderId="1" xfId="0" applyFont="1" applyBorder="1" applyAlignment="1" applyProtection="1">
      <alignment horizontal="left" vertical="center" wrapText="1"/>
      <protection hidden="1"/>
    </xf>
    <xf numFmtId="0" fontId="39" fillId="66" borderId="1" xfId="0" applyFont="1" applyFill="1" applyBorder="1" applyAlignment="1" applyProtection="1">
      <alignment horizontal="center" vertical="center" wrapText="1"/>
      <protection hidden="1"/>
    </xf>
    <xf numFmtId="0" fontId="0" fillId="0" borderId="1" xfId="0" applyBorder="1" applyProtection="1">
      <alignment vertical="center"/>
      <protection hidden="1"/>
    </xf>
    <xf numFmtId="0" fontId="66" fillId="0" borderId="0" xfId="0" applyFont="1" applyFill="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2" fillId="0" borderId="1" xfId="0" applyFont="1" applyBorder="1" applyAlignment="1" applyProtection="1">
      <alignment horizontal="center"/>
      <protection hidden="1"/>
    </xf>
    <xf numFmtId="0" fontId="39" fillId="67" borderId="1" xfId="53" applyFont="1" applyFill="1" applyBorder="1" applyAlignment="1" applyProtection="1">
      <alignment horizontal="center" vertical="center" wrapText="1"/>
      <protection hidden="1"/>
    </xf>
    <xf numFmtId="0" fontId="43" fillId="0" borderId="1" xfId="53" applyFont="1" applyBorder="1" applyAlignment="1" applyProtection="1">
      <alignment horizontal="center" vertical="center" wrapText="1"/>
      <protection hidden="1"/>
    </xf>
    <xf numFmtId="0" fontId="39" fillId="0" borderId="1" xfId="53" applyFont="1" applyFill="1" applyBorder="1" applyAlignment="1" applyProtection="1">
      <alignment horizontal="center" vertical="center" wrapText="1"/>
      <protection hidden="1"/>
    </xf>
    <xf numFmtId="0" fontId="39" fillId="34" borderId="1" xfId="53" applyFont="1" applyFill="1" applyBorder="1" applyAlignment="1" applyProtection="1">
      <alignment horizontal="center" vertical="center" wrapText="1"/>
      <protection hidden="1"/>
    </xf>
    <xf numFmtId="0" fontId="39" fillId="60" borderId="1" xfId="53" applyFont="1" applyFill="1" applyBorder="1" applyAlignment="1" applyProtection="1">
      <alignment horizontal="center" vertical="center" wrapText="1"/>
      <protection hidden="1"/>
    </xf>
    <xf numFmtId="0" fontId="39" fillId="68" borderId="1" xfId="53" applyFont="1" applyFill="1" applyBorder="1" applyAlignment="1" applyProtection="1">
      <alignment horizontal="center" vertical="center" wrapText="1"/>
      <protection hidden="1"/>
    </xf>
    <xf numFmtId="0" fontId="39" fillId="65" borderId="1" xfId="53" applyFont="1" applyFill="1" applyBorder="1" applyAlignment="1" applyProtection="1">
      <alignment horizontal="center" vertical="center" wrapText="1"/>
      <protection hidden="1"/>
    </xf>
    <xf numFmtId="0" fontId="39" fillId="0" borderId="1" xfId="53" applyFont="1" applyBorder="1" applyAlignment="1" applyProtection="1">
      <alignment horizontal="left" vertical="center" wrapText="1"/>
      <protection hidden="1"/>
    </xf>
    <xf numFmtId="0" fontId="2" fillId="0" borderId="1" xfId="0" applyFont="1" applyBorder="1" applyAlignment="1" applyProtection="1">
      <protection hidden="1"/>
    </xf>
    <xf numFmtId="0" fontId="39" fillId="0" borderId="1" xfId="53" applyFont="1" applyBorder="1" applyAlignment="1" applyProtection="1">
      <alignment horizontal="center" vertical="center" wrapText="1"/>
      <protection hidden="1"/>
    </xf>
    <xf numFmtId="0" fontId="70" fillId="0" borderId="0" xfId="0" applyFont="1" applyFill="1" applyBorder="1" applyAlignment="1" applyProtection="1">
      <alignment horizontal="center" vertical="center" wrapText="1"/>
      <protection hidden="1"/>
    </xf>
    <xf numFmtId="2" fontId="2" fillId="0" borderId="1" xfId="0" applyNumberFormat="1" applyFont="1" applyBorder="1" applyAlignment="1" applyProtection="1">
      <alignment horizontal="left" vertical="center" wrapText="1"/>
      <protection hidden="1"/>
    </xf>
    <xf numFmtId="0" fontId="39" fillId="0" borderId="1" xfId="43" applyFont="1" applyBorder="1" applyAlignment="1" applyProtection="1">
      <alignment horizontal="center" vertical="center" wrapText="1"/>
      <protection hidden="1"/>
    </xf>
    <xf numFmtId="0" fontId="2" fillId="0" borderId="1" xfId="43" applyFont="1" applyBorder="1" applyAlignment="1" applyProtection="1">
      <alignment horizontal="center" vertical="center" wrapText="1"/>
      <protection hidden="1"/>
    </xf>
    <xf numFmtId="0" fontId="2" fillId="0" borderId="1" xfId="43" applyFont="1" applyBorder="1" applyAlignment="1" applyProtection="1">
      <alignment horizontal="center" vertical="center"/>
      <protection hidden="1"/>
    </xf>
    <xf numFmtId="0" fontId="2" fillId="0" borderId="1" xfId="0" applyFont="1" applyBorder="1" applyAlignment="1" applyProtection="1">
      <alignment wrapText="1"/>
      <protection hidden="1"/>
    </xf>
    <xf numFmtId="0" fontId="2" fillId="69" borderId="1" xfId="43" applyFont="1" applyFill="1" applyBorder="1" applyAlignment="1" applyProtection="1">
      <alignment horizontal="center" vertical="center" wrapText="1"/>
      <protection hidden="1"/>
    </xf>
    <xf numFmtId="0" fontId="2" fillId="70" borderId="1" xfId="43" applyFont="1" applyFill="1" applyBorder="1" applyAlignment="1" applyProtection="1">
      <alignment horizontal="center" vertical="center" wrapText="1"/>
      <protection hidden="1"/>
    </xf>
    <xf numFmtId="0" fontId="68" fillId="56" borderId="1" xfId="43" applyFont="1" applyFill="1" applyBorder="1" applyAlignment="1" applyProtection="1">
      <alignment horizontal="center" vertical="center" wrapText="1"/>
      <protection hidden="1"/>
    </xf>
    <xf numFmtId="0" fontId="2" fillId="0" borderId="1" xfId="43" applyFont="1" applyFill="1" applyBorder="1" applyAlignment="1" applyProtection="1">
      <alignment horizontal="center" vertical="center" wrapText="1"/>
      <protection hidden="1"/>
    </xf>
    <xf numFmtId="0" fontId="63" fillId="57" borderId="1" xfId="43" applyFont="1" applyFill="1" applyBorder="1" applyAlignment="1" applyProtection="1">
      <alignment horizontal="center" vertical="center" wrapText="1"/>
      <protection hidden="1"/>
    </xf>
    <xf numFmtId="2" fontId="48" fillId="45" borderId="1" xfId="42" applyNumberFormat="1" applyFont="1" applyFill="1" applyBorder="1" applyAlignment="1" applyProtection="1">
      <alignment horizontal="center" vertical="center"/>
      <protection hidden="1"/>
    </xf>
    <xf numFmtId="0" fontId="63" fillId="71" borderId="1" xfId="43" applyFont="1" applyFill="1" applyBorder="1" applyAlignment="1" applyProtection="1">
      <alignment horizontal="center" vertical="center" wrapText="1"/>
      <protection hidden="1"/>
    </xf>
    <xf numFmtId="1" fontId="39" fillId="0" borderId="1" xfId="0" applyNumberFormat="1" applyFont="1" applyFill="1" applyBorder="1" applyAlignment="1" applyProtection="1">
      <alignment horizontal="left" vertical="center" wrapText="1"/>
      <protection hidden="1"/>
    </xf>
    <xf numFmtId="0" fontId="39" fillId="0" borderId="1" xfId="43" applyFont="1" applyFill="1" applyBorder="1" applyAlignment="1" applyProtection="1">
      <alignment horizontal="center" vertical="center" wrapText="1"/>
      <protection hidden="1"/>
    </xf>
    <xf numFmtId="0" fontId="2" fillId="64" borderId="21" xfId="0" applyFont="1" applyFill="1" applyBorder="1" applyAlignment="1" applyProtection="1">
      <alignment horizontal="center" vertical="center" wrapText="1"/>
      <protection hidden="1"/>
    </xf>
    <xf numFmtId="0" fontId="63" fillId="64" borderId="1" xfId="43" applyFont="1" applyFill="1" applyBorder="1" applyAlignment="1" applyProtection="1">
      <alignment horizontal="center" vertical="center" wrapText="1"/>
      <protection hidden="1"/>
    </xf>
    <xf numFmtId="0" fontId="2" fillId="0" borderId="1" xfId="0" applyFont="1" applyFill="1" applyBorder="1" applyAlignment="1" applyProtection="1">
      <alignment vertical="center" wrapText="1"/>
      <protection hidden="1"/>
    </xf>
    <xf numFmtId="2" fontId="2" fillId="0" borderId="1" xfId="0" applyNumberFormat="1" applyFont="1" applyBorder="1" applyAlignment="1" applyProtection="1">
      <alignment horizontal="center" vertical="center"/>
      <protection hidden="1"/>
    </xf>
    <xf numFmtId="0" fontId="63" fillId="0" borderId="1" xfId="43" applyFont="1" applyFill="1" applyBorder="1" applyAlignment="1" applyProtection="1">
      <alignment horizontal="center" vertical="center" wrapText="1"/>
      <protection hidden="1"/>
    </xf>
    <xf numFmtId="1" fontId="2" fillId="0" borderId="1" xfId="42" applyNumberFormat="1" applyFont="1" applyBorder="1" applyAlignment="1" applyProtection="1">
      <alignment horizontal="center" vertical="center"/>
      <protection hidden="1"/>
    </xf>
    <xf numFmtId="0" fontId="68" fillId="56" borderId="1" xfId="0" applyFont="1" applyFill="1" applyBorder="1" applyAlignment="1" applyProtection="1">
      <alignment horizontal="center" vertical="center"/>
      <protection hidden="1"/>
    </xf>
    <xf numFmtId="0" fontId="39" fillId="31" borderId="1" xfId="0" applyFont="1" applyFill="1" applyBorder="1" applyAlignment="1" applyProtection="1">
      <alignment horizontal="left" vertical="center" wrapText="1"/>
      <protection hidden="1"/>
    </xf>
    <xf numFmtId="0" fontId="39" fillId="31" borderId="1" xfId="0" applyFont="1" applyFill="1" applyBorder="1" applyAlignment="1" applyProtection="1">
      <alignment horizontal="center" vertical="center" wrapText="1"/>
      <protection hidden="1"/>
    </xf>
    <xf numFmtId="2" fontId="63" fillId="31" borderId="1" xfId="0" applyNumberFormat="1" applyFont="1" applyFill="1" applyBorder="1" applyAlignment="1" applyProtection="1">
      <alignment horizontal="center" vertical="center" wrapText="1"/>
      <protection hidden="1"/>
    </xf>
    <xf numFmtId="2" fontId="63" fillId="31" borderId="1" xfId="0" applyNumberFormat="1" applyFont="1" applyFill="1" applyBorder="1" applyAlignment="1" applyProtection="1">
      <alignment vertical="center" wrapText="1"/>
      <protection hidden="1"/>
    </xf>
    <xf numFmtId="0" fontId="63" fillId="31" borderId="1" xfId="0" applyFont="1" applyFill="1" applyBorder="1" applyAlignment="1" applyProtection="1">
      <alignment shrinkToFit="1"/>
      <protection hidden="1"/>
    </xf>
    <xf numFmtId="0" fontId="63" fillId="72" borderId="1" xfId="0" applyFont="1" applyFill="1" applyBorder="1" applyAlignment="1" applyProtection="1">
      <alignment horizontal="center" vertical="center" wrapText="1" shrinkToFit="1"/>
      <protection hidden="1"/>
    </xf>
    <xf numFmtId="0" fontId="63" fillId="31" borderId="1" xfId="0" applyFont="1" applyFill="1" applyBorder="1" applyAlignment="1" applyProtection="1">
      <alignment horizontal="center" vertical="center" wrapText="1" shrinkToFit="1"/>
      <protection hidden="1"/>
    </xf>
    <xf numFmtId="0" fontId="63" fillId="31" borderId="1" xfId="0" applyFont="1" applyFill="1" applyBorder="1" applyAlignment="1" applyProtection="1">
      <alignment horizontal="center" vertical="center" shrinkToFit="1"/>
      <protection hidden="1"/>
    </xf>
    <xf numFmtId="0" fontId="63" fillId="73" borderId="1" xfId="0" applyFont="1" applyFill="1" applyBorder="1" applyAlignment="1" applyProtection="1">
      <alignment horizontal="center" vertical="center" wrapText="1" shrinkToFit="1"/>
      <protection hidden="1"/>
    </xf>
    <xf numFmtId="0" fontId="2" fillId="45" borderId="1" xfId="43" applyFont="1" applyFill="1" applyBorder="1" applyAlignment="1" applyProtection="1">
      <alignment horizontal="center" vertical="center" wrapText="1"/>
      <protection hidden="1"/>
    </xf>
    <xf numFmtId="0" fontId="63" fillId="0" borderId="1" xfId="0" applyFont="1" applyFill="1" applyBorder="1" applyAlignment="1" applyProtection="1">
      <alignment vertical="center" wrapText="1"/>
      <protection hidden="1"/>
    </xf>
    <xf numFmtId="0" fontId="63" fillId="0" borderId="21" xfId="0" applyFont="1" applyFill="1" applyBorder="1" applyAlignment="1" applyProtection="1">
      <alignment vertical="center" wrapText="1"/>
      <protection hidden="1"/>
    </xf>
    <xf numFmtId="0" fontId="2" fillId="71" borderId="1" xfId="43" applyFont="1" applyFill="1" applyBorder="1" applyAlignment="1" applyProtection="1">
      <alignment horizontal="center" vertical="center" wrapText="1"/>
      <protection hidden="1"/>
    </xf>
    <xf numFmtId="0" fontId="2" fillId="0" borderId="25" xfId="0" applyFont="1" applyBorder="1" applyAlignment="1" applyProtection="1">
      <alignment horizontal="center" wrapText="1"/>
      <protection hidden="1"/>
    </xf>
    <xf numFmtId="2" fontId="63" fillId="0" borderId="1" xfId="0" applyNumberFormat="1" applyFont="1" applyBorder="1" applyAlignment="1" applyProtection="1">
      <alignment horizontal="left" vertical="center" wrapText="1"/>
      <protection hidden="1"/>
    </xf>
    <xf numFmtId="0" fontId="63" fillId="45" borderId="1" xfId="43" applyFont="1" applyFill="1" applyBorder="1" applyAlignment="1" applyProtection="1">
      <alignment horizontal="center" vertical="center" wrapText="1"/>
      <protection hidden="1"/>
    </xf>
    <xf numFmtId="0" fontId="63" fillId="48" borderId="1" xfId="43" applyFont="1" applyFill="1" applyBorder="1" applyAlignment="1" applyProtection="1">
      <alignment horizontal="center" vertical="center" wrapText="1"/>
      <protection hidden="1"/>
    </xf>
    <xf numFmtId="0" fontId="0" fillId="0" borderId="1" xfId="0" applyFont="1" applyBorder="1" applyProtection="1">
      <alignment vertical="center"/>
      <protection hidden="1"/>
    </xf>
    <xf numFmtId="0" fontId="2" fillId="0" borderId="1" xfId="43" applyFont="1" applyBorder="1" applyAlignment="1" applyProtection="1">
      <alignment vertical="center"/>
      <protection hidden="1"/>
    </xf>
    <xf numFmtId="0" fontId="63" fillId="74" borderId="1" xfId="43" applyFont="1" applyFill="1" applyBorder="1" applyAlignment="1" applyProtection="1">
      <alignment horizontal="center" vertical="center" wrapText="1"/>
      <protection hidden="1"/>
    </xf>
    <xf numFmtId="0" fontId="63" fillId="69" borderId="1" xfId="43" applyFont="1" applyFill="1" applyBorder="1" applyAlignment="1" applyProtection="1">
      <alignment horizontal="center" vertical="center" wrapText="1"/>
      <protection hidden="1"/>
    </xf>
    <xf numFmtId="0" fontId="0" fillId="0" borderId="1" xfId="0" applyFont="1" applyBorder="1" applyAlignment="1" applyProtection="1">
      <alignment horizontal="center" vertical="center"/>
      <protection hidden="1"/>
    </xf>
    <xf numFmtId="0" fontId="2" fillId="0" borderId="0" xfId="0" applyFont="1" applyAlignment="1" applyProtection="1">
      <alignment horizontal="center" vertical="center" wrapText="1"/>
      <protection hidden="1"/>
    </xf>
    <xf numFmtId="0" fontId="66" fillId="0" borderId="0" xfId="0" applyFont="1" applyBorder="1" applyProtection="1">
      <alignment vertical="center"/>
      <protection hidden="1"/>
    </xf>
    <xf numFmtId="0" fontId="2" fillId="74" borderId="1" xfId="42" applyNumberFormat="1" applyFont="1" applyFill="1" applyBorder="1" applyAlignment="1" applyProtection="1">
      <alignment horizontal="center" vertical="center" wrapText="1"/>
      <protection hidden="1"/>
    </xf>
    <xf numFmtId="0" fontId="2" fillId="0" borderId="1" xfId="42" applyNumberFormat="1" applyFont="1" applyFill="1" applyBorder="1" applyAlignment="1" applyProtection="1">
      <alignment horizontal="left" vertical="center" wrapText="1"/>
      <protection hidden="1"/>
    </xf>
    <xf numFmtId="0" fontId="2" fillId="0" borderId="1" xfId="42" applyNumberFormat="1" applyFont="1" applyFill="1" applyBorder="1" applyAlignment="1" applyProtection="1">
      <alignment horizontal="center" vertical="center" wrapText="1"/>
      <protection hidden="1"/>
    </xf>
    <xf numFmtId="0" fontId="2" fillId="48" borderId="1" xfId="42" applyNumberFormat="1" applyFont="1" applyFill="1" applyBorder="1" applyAlignment="1" applyProtection="1">
      <alignment horizontal="center" vertical="center" wrapText="1"/>
      <protection hidden="1"/>
    </xf>
    <xf numFmtId="0" fontId="2" fillId="0" borderId="1" xfId="42" applyFont="1" applyBorder="1" applyAlignment="1" applyProtection="1">
      <alignment horizontal="center"/>
      <protection hidden="1"/>
    </xf>
    <xf numFmtId="0" fontId="2" fillId="0" borderId="1" xfId="42" applyFont="1" applyBorder="1" applyAlignment="1" applyProtection="1">
      <alignment horizontal="left"/>
      <protection hidden="1"/>
    </xf>
    <xf numFmtId="0" fontId="2" fillId="75" borderId="1" xfId="42" applyNumberFormat="1" applyFont="1" applyFill="1" applyBorder="1" applyAlignment="1" applyProtection="1">
      <alignment horizontal="center" vertical="center" wrapText="1"/>
      <protection hidden="1"/>
    </xf>
    <xf numFmtId="1" fontId="2" fillId="0" borderId="21" xfId="42" applyNumberFormat="1" applyFont="1" applyBorder="1" applyAlignment="1" applyProtection="1">
      <alignment horizontal="center" vertical="center"/>
      <protection hidden="1"/>
    </xf>
    <xf numFmtId="0" fontId="2" fillId="0" borderId="21" xfId="42" applyNumberFormat="1" applyFont="1" applyBorder="1" applyAlignment="1" applyProtection="1">
      <alignment horizontal="center" vertical="center" wrapText="1"/>
      <protection hidden="1"/>
    </xf>
    <xf numFmtId="0" fontId="42" fillId="0" borderId="0" xfId="38" applyFont="1" applyBorder="1" applyAlignment="1" applyProtection="1">
      <alignment vertical="center" wrapText="1"/>
      <protection hidden="1"/>
    </xf>
    <xf numFmtId="1" fontId="39" fillId="31" borderId="1" xfId="0" applyNumberFormat="1" applyFont="1" applyFill="1" applyBorder="1" applyAlignment="1" applyProtection="1">
      <alignment horizontal="left" vertical="center" wrapText="1"/>
      <protection hidden="1"/>
    </xf>
    <xf numFmtId="0" fontId="39" fillId="31" borderId="1" xfId="0" applyNumberFormat="1" applyFont="1" applyFill="1" applyBorder="1" applyAlignment="1" applyProtection="1">
      <alignment horizontal="center" vertical="center" wrapText="1"/>
      <protection hidden="1"/>
    </xf>
    <xf numFmtId="49" fontId="39" fillId="77" borderId="1" xfId="0" applyNumberFormat="1" applyFont="1" applyFill="1" applyBorder="1" applyAlignment="1" applyProtection="1">
      <alignment horizontal="center" vertical="center"/>
      <protection hidden="1"/>
    </xf>
    <xf numFmtId="1" fontId="39" fillId="31" borderId="1" xfId="0" applyNumberFormat="1" applyFont="1" applyFill="1" applyBorder="1" applyAlignment="1" applyProtection="1">
      <alignment horizontal="center" vertical="center"/>
      <protection hidden="1"/>
    </xf>
    <xf numFmtId="1" fontId="39" fillId="31" borderId="1" xfId="0" applyNumberFormat="1" applyFont="1" applyFill="1" applyBorder="1" applyAlignment="1" applyProtection="1">
      <alignment horizontal="center" vertical="center" wrapText="1"/>
      <protection hidden="1"/>
    </xf>
    <xf numFmtId="1" fontId="39" fillId="45" borderId="1" xfId="0" applyNumberFormat="1" applyFont="1" applyFill="1" applyBorder="1" applyAlignment="1" applyProtection="1">
      <alignment vertical="center"/>
      <protection hidden="1"/>
    </xf>
    <xf numFmtId="1" fontId="2" fillId="31" borderId="1" xfId="0" applyNumberFormat="1" applyFont="1" applyFill="1" applyBorder="1" applyAlignment="1" applyProtection="1">
      <alignment horizontal="left" vertical="center" wrapText="1"/>
      <protection hidden="1"/>
    </xf>
    <xf numFmtId="1" fontId="39" fillId="0" borderId="1" xfId="0" applyNumberFormat="1" applyFont="1" applyFill="1" applyBorder="1" applyAlignment="1" applyProtection="1">
      <alignment horizontal="center" vertical="center"/>
      <protection hidden="1"/>
    </xf>
    <xf numFmtId="0" fontId="3" fillId="55" borderId="23" xfId="0" applyFont="1" applyFill="1" applyBorder="1" applyAlignment="1" applyProtection="1">
      <alignment horizontal="center" vertical="center" wrapText="1"/>
      <protection hidden="1"/>
    </xf>
    <xf numFmtId="1" fontId="68" fillId="56" borderId="1" xfId="0" applyNumberFormat="1" applyFont="1" applyFill="1" applyBorder="1" applyAlignment="1" applyProtection="1">
      <alignment horizontal="center" vertical="center"/>
      <protection hidden="1"/>
    </xf>
    <xf numFmtId="1" fontId="39" fillId="45" borderId="20" xfId="0" applyNumberFormat="1" applyFont="1" applyFill="1" applyBorder="1" applyAlignment="1" applyProtection="1">
      <alignment horizontal="center" vertical="center"/>
      <protection hidden="1"/>
    </xf>
    <xf numFmtId="1" fontId="39" fillId="62" borderId="23" xfId="0" applyNumberFormat="1" applyFont="1" applyFill="1" applyBorder="1" applyAlignment="1" applyProtection="1">
      <alignment horizontal="center" vertical="center"/>
      <protection hidden="1"/>
    </xf>
    <xf numFmtId="1" fontId="39" fillId="76" borderId="23" xfId="0" applyNumberFormat="1" applyFont="1" applyFill="1" applyBorder="1" applyAlignment="1" applyProtection="1">
      <alignment horizontal="center" vertical="center"/>
      <protection hidden="1"/>
    </xf>
    <xf numFmtId="1" fontId="39" fillId="45" borderId="1" xfId="0" applyNumberFormat="1" applyFont="1" applyFill="1" applyBorder="1" applyAlignment="1" applyProtection="1">
      <alignment horizontal="center" vertical="center"/>
      <protection hidden="1"/>
    </xf>
    <xf numFmtId="1" fontId="39" fillId="71" borderId="1" xfId="0" applyNumberFormat="1" applyFont="1" applyFill="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49" fontId="63" fillId="0" borderId="1" xfId="42" applyNumberFormat="1" applyFont="1" applyBorder="1" applyAlignment="1" applyProtection="1">
      <alignment horizontal="center" vertical="center"/>
      <protection hidden="1"/>
    </xf>
    <xf numFmtId="0" fontId="63"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63" fillId="45" borderId="1" xfId="0" applyFont="1" applyFill="1" applyBorder="1" applyAlignment="1" applyProtection="1">
      <alignment horizontal="left" vertical="center" wrapText="1"/>
      <protection hidden="1"/>
    </xf>
    <xf numFmtId="2"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1"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2" fillId="64"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63" fillId="0" borderId="1" xfId="0" applyFont="1" applyBorder="1" applyAlignment="1" applyProtection="1">
      <alignment vertical="center" wrapText="1"/>
      <protection hidden="1"/>
    </xf>
    <xf numFmtId="0" fontId="78" fillId="0" borderId="1" xfId="0" applyFont="1" applyBorder="1" applyAlignment="1">
      <alignment horizontal="center" vertical="center"/>
    </xf>
    <xf numFmtId="0" fontId="78" fillId="0" borderId="0" xfId="0" applyFont="1" applyAlignment="1">
      <alignment horizontal="center" vertical="center"/>
    </xf>
    <xf numFmtId="172" fontId="39" fillId="85" borderId="1" xfId="0" applyNumberFormat="1" applyFont="1" applyFill="1" applyBorder="1" applyAlignment="1" applyProtection="1">
      <alignment horizontal="center" vertical="center" wrapText="1"/>
      <protection hidden="1"/>
    </xf>
    <xf numFmtId="172" fontId="39" fillId="86" borderId="1" xfId="0" applyNumberFormat="1" applyFont="1" applyFill="1" applyBorder="1" applyAlignment="1" applyProtection="1">
      <alignment horizontal="center" vertical="center" wrapText="1"/>
      <protection hidden="1"/>
    </xf>
    <xf numFmtId="172" fontId="39" fillId="78"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0" fillId="0" borderId="0" xfId="0" applyAlignment="1">
      <alignment vertical="center"/>
    </xf>
    <xf numFmtId="11" fontId="63" fillId="51" borderId="1" xfId="0" applyNumberFormat="1" applyFont="1" applyFill="1" applyBorder="1" applyAlignment="1" applyProtection="1">
      <alignment horizontal="center" vertical="center" wrapText="1" shrinkToFit="1"/>
      <protection hidden="1"/>
    </xf>
    <xf numFmtId="0" fontId="42" fillId="0" borderId="0" xfId="88" applyFont="1" applyBorder="1" applyAlignment="1" applyProtection="1">
      <alignment vertical="center"/>
      <protection hidden="1"/>
    </xf>
    <xf numFmtId="0" fontId="42" fillId="0" borderId="0" xfId="88" applyFont="1" applyBorder="1" applyAlignment="1" applyProtection="1">
      <alignment horizontal="left" vertical="center"/>
      <protection hidden="1"/>
    </xf>
    <xf numFmtId="0" fontId="2" fillId="0" borderId="0" xfId="89" applyFont="1" applyAlignment="1" applyProtection="1">
      <alignment vertical="center"/>
      <protection hidden="1"/>
    </xf>
    <xf numFmtId="0" fontId="2" fillId="0" borderId="0" xfId="89" applyFont="1" applyAlignment="1" applyProtection="1">
      <alignment vertical="center" wrapText="1"/>
      <protection hidden="1"/>
    </xf>
    <xf numFmtId="0" fontId="2" fillId="0" borderId="0" xfId="89" applyFont="1" applyAlignment="1" applyProtection="1">
      <alignment horizontal="center" vertical="center" wrapText="1"/>
      <protection hidden="1"/>
    </xf>
    <xf numFmtId="0" fontId="2" fillId="0" borderId="0" xfId="89" applyFont="1" applyAlignment="1" applyProtection="1">
      <alignment horizontal="center" vertical="center"/>
      <protection hidden="1"/>
    </xf>
    <xf numFmtId="0" fontId="66" fillId="0" borderId="0" xfId="89" applyFont="1" applyAlignment="1" applyProtection="1">
      <alignment horizontal="left" vertical="center"/>
      <protection hidden="1"/>
    </xf>
    <xf numFmtId="0" fontId="2" fillId="0" borderId="0" xfId="89" applyFont="1" applyAlignment="1">
      <alignment vertical="center"/>
    </xf>
    <xf numFmtId="0" fontId="66" fillId="0" borderId="0" xfId="89" applyFont="1" applyAlignment="1">
      <alignment horizontal="center" vertical="center"/>
    </xf>
    <xf numFmtId="0" fontId="1" fillId="0" borderId="0" xfId="89" applyAlignment="1">
      <alignment vertical="center"/>
    </xf>
    <xf numFmtId="0" fontId="1" fillId="0" borderId="0" xfId="89"/>
    <xf numFmtId="0" fontId="3" fillId="55" borderId="1"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1" xfId="89" applyFont="1" applyBorder="1" applyAlignment="1" applyProtection="1">
      <alignment horizontal="left" vertical="center" wrapText="1"/>
      <protection hidden="1"/>
    </xf>
    <xf numFmtId="0" fontId="63" fillId="0" borderId="1" xfId="89" applyFont="1" applyBorder="1" applyAlignment="1" applyProtection="1">
      <alignment horizontal="center" vertical="center" wrapText="1"/>
      <protection hidden="1"/>
    </xf>
    <xf numFmtId="170" fontId="39" fillId="79" borderId="1" xfId="89" applyNumberFormat="1" applyFont="1" applyFill="1" applyBorder="1" applyAlignment="1" applyProtection="1">
      <alignment horizontal="center" vertical="center" wrapText="1"/>
      <protection hidden="1"/>
    </xf>
    <xf numFmtId="170" fontId="39" fillId="57" borderId="1" xfId="89" applyNumberFormat="1" applyFont="1" applyFill="1" applyBorder="1" applyAlignment="1" applyProtection="1">
      <alignment horizontal="center" vertical="center" wrapText="1"/>
      <protection hidden="1"/>
    </xf>
    <xf numFmtId="170" fontId="63" fillId="78" borderId="1" xfId="89" applyNumberFormat="1" applyFont="1" applyFill="1" applyBorder="1" applyAlignment="1" applyProtection="1">
      <alignment horizontal="center" vertical="center" wrapText="1"/>
      <protection hidden="1"/>
    </xf>
    <xf numFmtId="0" fontId="1" fillId="0" borderId="0" xfId="89" applyAlignment="1">
      <alignment horizontal="center" vertical="center"/>
    </xf>
    <xf numFmtId="0" fontId="63" fillId="0" borderId="1" xfId="89" applyFont="1" applyBorder="1" applyAlignment="1" applyProtection="1">
      <alignment vertical="center" wrapText="1"/>
      <protection hidden="1"/>
    </xf>
    <xf numFmtId="170" fontId="39" fillId="78" borderId="1" xfId="89" applyNumberFormat="1" applyFont="1" applyFill="1" applyBorder="1" applyAlignment="1" applyProtection="1">
      <alignment horizontal="center" vertical="center" wrapText="1"/>
      <protection hidden="1"/>
    </xf>
    <xf numFmtId="2" fontId="63" fillId="47" borderId="1" xfId="90" applyNumberFormat="1" applyFont="1" applyFill="1" applyBorder="1" applyAlignment="1" applyProtection="1">
      <alignment horizontal="center" vertical="center"/>
      <protection hidden="1"/>
    </xf>
    <xf numFmtId="0" fontId="63" fillId="0" borderId="1" xfId="89" applyFont="1" applyFill="1" applyBorder="1" applyAlignment="1" applyProtection="1">
      <alignment horizontal="center" vertical="center" wrapText="1"/>
      <protection hidden="1"/>
    </xf>
    <xf numFmtId="3" fontId="63" fillId="61" borderId="1" xfId="89" applyNumberFormat="1" applyFont="1" applyFill="1" applyBorder="1" applyAlignment="1" applyProtection="1">
      <alignment horizontal="center" vertical="center" wrapText="1"/>
      <protection hidden="1"/>
    </xf>
    <xf numFmtId="2" fontId="63" fillId="46" borderId="1" xfId="90" applyNumberFormat="1" applyFont="1" applyFill="1" applyBorder="1" applyAlignment="1" applyProtection="1">
      <alignment horizontal="center" vertical="center"/>
      <protection hidden="1"/>
    </xf>
    <xf numFmtId="0" fontId="2" fillId="60" borderId="1" xfId="89" applyFont="1" applyFill="1" applyBorder="1" applyAlignment="1" applyProtection="1">
      <alignment horizontal="center" vertical="center"/>
      <protection hidden="1"/>
    </xf>
    <xf numFmtId="3" fontId="63" fillId="51" borderId="1" xfId="89" applyNumberFormat="1" applyFont="1" applyFill="1" applyBorder="1" applyAlignment="1" applyProtection="1">
      <alignment horizontal="center" vertical="center" wrapText="1"/>
      <protection hidden="1"/>
    </xf>
    <xf numFmtId="0" fontId="2" fillId="49" borderId="1"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wrapText="1"/>
      <protection hidden="1"/>
    </xf>
    <xf numFmtId="0" fontId="81" fillId="0" borderId="0" xfId="89" applyFont="1" applyAlignment="1">
      <alignment horizontal="left" vertical="center"/>
    </xf>
    <xf numFmtId="0" fontId="63" fillId="0" borderId="25" xfId="0" applyFont="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2" fillId="0" borderId="25" xfId="0" applyFont="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2" fontId="63" fillId="87" borderId="1" xfId="42" applyNumberFormat="1" applyFont="1" applyFill="1" applyBorder="1" applyAlignment="1" applyProtection="1">
      <alignment horizontal="center" vertical="center"/>
      <protection hidden="1"/>
    </xf>
    <xf numFmtId="0" fontId="2" fillId="0" borderId="25" xfId="0" applyFont="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63" fillId="0" borderId="25" xfId="0" applyFont="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171" fontId="39" fillId="79" borderId="25" xfId="0" applyNumberFormat="1" applyFont="1" applyFill="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3" fillId="55"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63" borderId="20" xfId="0" applyFont="1" applyFill="1" applyBorder="1" applyAlignment="1" applyProtection="1">
      <alignment horizontal="center" vertical="center" wrapText="1"/>
      <protection hidden="1"/>
    </xf>
    <xf numFmtId="0" fontId="39" fillId="70" borderId="1" xfId="0" applyFont="1" applyFill="1" applyBorder="1" applyAlignment="1" applyProtection="1">
      <alignment horizontal="center" vertical="center" wrapText="1"/>
      <protection hidden="1"/>
    </xf>
    <xf numFmtId="0" fontId="39" fillId="88" borderId="1" xfId="0" applyFont="1" applyFill="1" applyBorder="1" applyAlignment="1" applyProtection="1">
      <alignment horizontal="center" vertical="center" wrapText="1"/>
      <protection hidden="1"/>
    </xf>
    <xf numFmtId="0" fontId="39" fillId="89"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39" fillId="0" borderId="1" xfId="53" applyFont="1" applyFill="1" applyBorder="1" applyAlignment="1" applyProtection="1">
      <alignment horizontal="center" vertical="center" wrapText="1"/>
      <protection hidden="1"/>
    </xf>
    <xf numFmtId="2" fontId="2" fillId="46" borderId="1" xfId="90" applyNumberFormat="1" applyFont="1" applyFill="1" applyBorder="1" applyAlignment="1" applyProtection="1">
      <alignment horizontal="center" vertical="center"/>
      <protection hidden="1"/>
    </xf>
    <xf numFmtId="0" fontId="39" fillId="83" borderId="1" xfId="53" applyFont="1" applyFill="1" applyBorder="1" applyAlignment="1" applyProtection="1">
      <alignment horizontal="center" vertical="center" wrapText="1"/>
      <protection hidden="1"/>
    </xf>
    <xf numFmtId="0" fontId="39" fillId="45" borderId="1" xfId="53"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2" fontId="63" fillId="70" borderId="1" xfId="42" applyNumberFormat="1" applyFont="1" applyFill="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protection hidden="1"/>
    </xf>
    <xf numFmtId="0"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2" fillId="0" borderId="1" xfId="0" applyFont="1" applyBorder="1" applyAlignment="1" applyProtection="1">
      <alignment horizontal="center" wrapText="1"/>
      <protection hidden="1"/>
    </xf>
    <xf numFmtId="0" fontId="2" fillId="0" borderId="1" xfId="0" applyFont="1" applyBorder="1" applyAlignment="1" applyProtection="1">
      <alignment horizontal="center" vertical="center"/>
      <protection hidden="1"/>
    </xf>
    <xf numFmtId="0" fontId="2" fillId="0" borderId="1" xfId="42" applyNumberFormat="1" applyFont="1" applyBorder="1" applyAlignment="1" applyProtection="1">
      <alignment horizontal="left" vertical="center" wrapText="1"/>
      <protection hidden="1"/>
    </xf>
    <xf numFmtId="0" fontId="39" fillId="0" borderId="1" xfId="53" applyFont="1" applyFill="1" applyBorder="1" applyAlignment="1" applyProtection="1">
      <alignment horizontal="center" vertical="center" wrapText="1"/>
      <protection hidden="1"/>
    </xf>
    <xf numFmtId="49" fontId="63" fillId="0" borderId="1" xfId="42" applyNumberFormat="1" applyFont="1" applyBorder="1" applyAlignment="1" applyProtection="1">
      <alignment horizontal="center" vertical="center"/>
      <protection hidden="1"/>
    </xf>
    <xf numFmtId="0" fontId="39" fillId="45" borderId="20"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82" fillId="0" borderId="0" xfId="0" applyFont="1">
      <alignment vertical="center"/>
    </xf>
    <xf numFmtId="0" fontId="3" fillId="55" borderId="1" xfId="0"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63" fillId="45" borderId="25" xfId="0" applyFont="1" applyFill="1" applyBorder="1" applyAlignment="1" applyProtection="1">
      <alignment horizontal="center" vertical="center" wrapText="1"/>
      <protection hidden="1"/>
    </xf>
    <xf numFmtId="2" fontId="0" fillId="0" borderId="0" xfId="0" applyNumberFormat="1">
      <alignment vertical="center"/>
    </xf>
    <xf numFmtId="0" fontId="3" fillId="55" borderId="1" xfId="0" applyFont="1" applyFill="1" applyBorder="1" applyAlignment="1" applyProtection="1">
      <alignment horizontal="center" vertical="center" wrapText="1"/>
      <protection hidden="1"/>
    </xf>
    <xf numFmtId="2" fontId="3" fillId="55" borderId="1" xfId="0" applyNumberFormat="1" applyFont="1" applyFill="1" applyBorder="1" applyAlignment="1" applyProtection="1">
      <alignment horizontal="center" vertical="center" wrapText="1"/>
      <protection hidden="1"/>
    </xf>
    <xf numFmtId="2" fontId="39" fillId="57" borderId="1" xfId="0" applyNumberFormat="1" applyFont="1" applyFill="1" applyBorder="1" applyAlignment="1" applyProtection="1">
      <alignment horizontal="center" vertical="center" wrapText="1"/>
      <protection hidden="1"/>
    </xf>
    <xf numFmtId="2" fontId="25" fillId="0" borderId="0" xfId="0" applyNumberFormat="1" applyFont="1" applyBorder="1" applyAlignment="1">
      <alignment horizontal="center" vertical="center" wrapText="1"/>
    </xf>
    <xf numFmtId="2" fontId="2" fillId="0" borderId="0" xfId="0" applyNumberFormat="1" applyFont="1" applyBorder="1" applyAlignment="1">
      <alignment horizontal="center" vertical="center" wrapText="1"/>
    </xf>
    <xf numFmtId="2" fontId="2" fillId="0" borderId="0" xfId="0" applyNumberFormat="1" applyFont="1">
      <alignment vertical="center"/>
    </xf>
    <xf numFmtId="2" fontId="1" fillId="0" borderId="0" xfId="89" applyNumberFormat="1" applyAlignment="1">
      <alignment vertical="center"/>
    </xf>
    <xf numFmtId="2" fontId="1" fillId="0" borderId="0" xfId="89" applyNumberFormat="1"/>
    <xf numFmtId="0" fontId="63" fillId="45" borderId="21" xfId="46" applyNumberFormat="1" applyFont="1" applyFill="1" applyBorder="1" applyAlignment="1" applyProtection="1">
      <alignment vertical="center" wrapText="1"/>
      <protection hidden="1"/>
    </xf>
    <xf numFmtId="0" fontId="63" fillId="45" borderId="25" xfId="46" applyNumberFormat="1" applyFont="1" applyFill="1" applyBorder="1" applyAlignment="1" applyProtection="1">
      <alignment vertical="center" wrapText="1"/>
      <protection hidden="1"/>
    </xf>
    <xf numFmtId="0" fontId="63" fillId="45" borderId="20" xfId="46" applyNumberFormat="1" applyFont="1" applyFill="1" applyBorder="1" applyAlignment="1" applyProtection="1">
      <alignment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0" applyFont="1" applyBorder="1" applyAlignment="1" applyProtection="1">
      <alignment horizontal="left" vertical="center" wrapText="1"/>
      <protection hidden="1"/>
    </xf>
    <xf numFmtId="0" fontId="3"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53"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0" fontId="2" fillId="0" borderId="1" xfId="46" applyFont="1" applyBorder="1" applyAlignment="1" applyProtection="1">
      <alignment horizontal="left" vertical="center" wrapText="1"/>
      <protection hidden="1"/>
    </xf>
    <xf numFmtId="0" fontId="2" fillId="0" borderId="1" xfId="0" applyFont="1" applyBorder="1" applyAlignment="1" applyProtection="1">
      <alignment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0" fontId="83" fillId="0" borderId="0" xfId="0" applyFont="1">
      <alignment vertical="center"/>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49"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63" fillId="0" borderId="1" xfId="0" applyFont="1" applyBorder="1" applyAlignment="1" applyProtection="1">
      <alignment horizontal="center" wrapText="1"/>
      <protection hidden="1"/>
    </xf>
    <xf numFmtId="170" fontId="39" fillId="79" borderId="1" xfId="0" applyNumberFormat="1" applyFont="1" applyFill="1" applyBorder="1" applyAlignment="1" applyProtection="1">
      <alignment horizontal="center" vertical="center" wrapText="1"/>
      <protection hidden="1"/>
    </xf>
    <xf numFmtId="170" fontId="39" fillId="57"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39" fillId="0" borderId="1" xfId="0" applyFont="1" applyBorder="1" applyAlignment="1" applyProtection="1">
      <alignment horizontal="left" vertical="center" wrapText="1"/>
      <protection hidden="1"/>
    </xf>
    <xf numFmtId="0" fontId="3" fillId="45" borderId="1" xfId="0" applyFont="1" applyFill="1" applyBorder="1" applyAlignment="1" applyProtection="1">
      <alignment horizontal="center" vertical="center" wrapText="1"/>
      <protection hidden="1"/>
    </xf>
    <xf numFmtId="0" fontId="3" fillId="0" borderId="0" xfId="0" applyFont="1" applyFill="1" applyAlignment="1" applyProtection="1">
      <alignment horizontal="center" vertical="center" wrapText="1"/>
      <protection hidden="1"/>
    </xf>
    <xf numFmtId="0" fontId="63" fillId="45" borderId="20"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2" fontId="2" fillId="90" borderId="1" xfId="42" applyNumberFormat="1" applyFont="1" applyFill="1" applyBorder="1" applyAlignment="1" applyProtection="1">
      <alignment horizontal="center" vertical="center"/>
      <protection hidden="1"/>
    </xf>
    <xf numFmtId="0" fontId="39" fillId="91" borderId="1" xfId="0" applyFont="1" applyFill="1" applyBorder="1" applyAlignment="1" applyProtection="1">
      <alignment horizontal="center" vertical="center" wrapText="1"/>
      <protection hidden="1"/>
    </xf>
    <xf numFmtId="2" fontId="63" fillId="92" borderId="1" xfId="42" applyNumberFormat="1" applyFont="1" applyFill="1" applyBorder="1" applyAlignment="1" applyProtection="1">
      <alignment horizontal="center" vertical="center"/>
      <protection hidden="1"/>
    </xf>
    <xf numFmtId="0" fontId="2" fillId="0" borderId="2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center" vertical="center" wrapText="1"/>
      <protection hidden="1"/>
    </xf>
    <xf numFmtId="170" fontId="39" fillId="78" borderId="21" xfId="0" applyNumberFormat="1" applyFont="1" applyFill="1" applyBorder="1" applyAlignment="1" applyProtection="1">
      <alignment vertical="center" wrapText="1"/>
      <protection hidden="1"/>
    </xf>
    <xf numFmtId="170" fontId="39" fillId="78" borderId="25" xfId="0" applyNumberFormat="1" applyFont="1" applyFill="1" applyBorder="1" applyAlignment="1" applyProtection="1">
      <alignment vertical="center" wrapText="1"/>
      <protection hidden="1"/>
    </xf>
    <xf numFmtId="0" fontId="63" fillId="45" borderId="1" xfId="0" applyFont="1" applyFill="1" applyBorder="1" applyAlignment="1" applyProtection="1">
      <alignment horizontal="center" vertical="center" wrapText="1"/>
      <protection hidden="1"/>
    </xf>
    <xf numFmtId="0" fontId="63" fillId="45" borderId="2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0" fontId="63" fillId="0" borderId="1" xfId="43" applyFont="1" applyBorder="1" applyAlignment="1" applyProtection="1">
      <alignment horizontal="center" vertical="center" wrapText="1"/>
      <protection hidden="1"/>
    </xf>
    <xf numFmtId="0" fontId="39" fillId="45" borderId="20" xfId="89" applyFont="1" applyFill="1" applyBorder="1" applyAlignment="1" applyProtection="1">
      <alignment horizontal="center"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1"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0" fontId="39" fillId="94" borderId="1" xfId="0" applyFont="1" applyFill="1" applyBorder="1" applyAlignment="1" applyProtection="1">
      <alignment horizontal="center" vertical="center" wrapText="1"/>
      <protection hidden="1"/>
    </xf>
    <xf numFmtId="0" fontId="39" fillId="95" borderId="1" xfId="0" applyFont="1" applyFill="1" applyBorder="1" applyAlignment="1" applyProtection="1">
      <alignment horizontal="center" vertical="center" wrapText="1"/>
      <protection hidden="1"/>
    </xf>
    <xf numFmtId="2" fontId="63" fillId="62" borderId="1" xfId="42" applyNumberFormat="1" applyFont="1" applyFill="1" applyBorder="1" applyAlignment="1" applyProtection="1">
      <alignment horizontal="center" vertical="center"/>
      <protection hidden="1"/>
    </xf>
    <xf numFmtId="2" fontId="2" fillId="96" borderId="1" xfId="42" applyNumberFormat="1" applyFont="1" applyFill="1" applyBorder="1" applyAlignment="1" applyProtection="1">
      <alignment horizontal="center" vertical="center"/>
      <protection hidden="1"/>
    </xf>
    <xf numFmtId="2" fontId="2" fillId="97" borderId="1" xfId="42" applyNumberFormat="1" applyFont="1" applyFill="1" applyBorder="1" applyAlignment="1" applyProtection="1">
      <alignment horizontal="center" vertical="center"/>
      <protection hidden="1"/>
    </xf>
    <xf numFmtId="2" fontId="2" fillId="98" borderId="1" xfId="42" applyNumberFormat="1" applyFont="1" applyFill="1" applyBorder="1" applyAlignment="1" applyProtection="1">
      <alignment horizontal="center" vertical="center"/>
      <protection hidden="1"/>
    </xf>
    <xf numFmtId="2" fontId="2" fillId="99" borderId="1" xfId="42" applyNumberFormat="1" applyFont="1" applyFill="1" applyBorder="1" applyAlignment="1" applyProtection="1">
      <alignment horizontal="center" vertical="center"/>
      <protection hidden="1"/>
    </xf>
    <xf numFmtId="2" fontId="63" fillId="100" borderId="1" xfId="42" applyNumberFormat="1" applyFont="1" applyFill="1" applyBorder="1" applyAlignment="1" applyProtection="1">
      <alignment horizontal="center" vertical="center"/>
      <protection hidden="1"/>
    </xf>
    <xf numFmtId="2" fontId="2" fillId="101" borderId="1" xfId="42" applyNumberFormat="1" applyFont="1" applyFill="1" applyBorder="1" applyAlignment="1" applyProtection="1">
      <alignment horizontal="center" vertical="center"/>
      <protection hidden="1"/>
    </xf>
    <xf numFmtId="0" fontId="39" fillId="48" borderId="1" xfId="0" applyFont="1" applyFill="1" applyBorder="1" applyAlignment="1" applyProtection="1">
      <alignment horizontal="center" vertical="center" wrapText="1"/>
      <protection hidden="1"/>
    </xf>
    <xf numFmtId="2" fontId="63" fillId="45" borderId="1" xfId="42" applyNumberFormat="1" applyFont="1" applyFill="1" applyBorder="1" applyAlignment="1" applyProtection="1">
      <alignment horizontal="center" vertical="center"/>
      <protection hidden="1"/>
    </xf>
    <xf numFmtId="0" fontId="2" fillId="45" borderId="1" xfId="0" applyFont="1" applyFill="1" applyBorder="1" applyAlignment="1" applyProtection="1">
      <alignment horizontal="center" vertical="center"/>
      <protection hidden="1"/>
    </xf>
    <xf numFmtId="2" fontId="63" fillId="45" borderId="1" xfId="90" applyNumberFormat="1" applyFont="1" applyFill="1" applyBorder="1" applyAlignment="1" applyProtection="1">
      <alignment horizontal="center" vertical="center"/>
      <protection hidden="1"/>
    </xf>
    <xf numFmtId="0" fontId="3" fillId="55"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3" fillId="55" borderId="1" xfId="0" applyFont="1" applyFill="1" applyBorder="1" applyAlignment="1" applyProtection="1">
      <alignment horizontal="center" vertical="center" wrapText="1"/>
      <protection hidden="1"/>
    </xf>
    <xf numFmtId="171" fontId="39" fillId="45" borderId="1" xfId="0" applyNumberFormat="1" applyFont="1" applyFill="1" applyBorder="1" applyAlignment="1" applyProtection="1">
      <alignment horizontal="center" vertical="center" wrapText="1"/>
      <protection hidden="1"/>
    </xf>
    <xf numFmtId="0" fontId="63" fillId="0" borderId="1" xfId="0" applyFont="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2" fillId="0" borderId="1" xfId="0"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protection hidden="1"/>
    </xf>
    <xf numFmtId="1" fontId="2" fillId="0" borderId="1"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left" vertical="center" wrapText="1"/>
      <protection hidden="1"/>
    </xf>
    <xf numFmtId="2" fontId="2" fillId="0" borderId="1" xfId="42" applyNumberFormat="1" applyFont="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0" fontId="2" fillId="64" borderId="1" xfId="0" applyFont="1" applyFill="1" applyBorder="1" applyAlignment="1" applyProtection="1">
      <alignment horizontal="center" vertical="center" wrapText="1"/>
      <protection hidden="1"/>
    </xf>
    <xf numFmtId="0" fontId="71" fillId="0" borderId="0" xfId="38" applyFont="1" applyAlignment="1" applyProtection="1">
      <alignment horizontal="left" vertical="center"/>
    </xf>
    <xf numFmtId="0" fontId="71" fillId="0" borderId="0" xfId="38" quotePrefix="1" applyFont="1" applyAlignment="1" applyProtection="1">
      <alignment horizontal="left" vertical="center"/>
    </xf>
    <xf numFmtId="0" fontId="72" fillId="80" borderId="19" xfId="0" applyNumberFormat="1" applyFont="1" applyFill="1" applyBorder="1" applyAlignment="1">
      <alignment horizontal="right" vertical="center" wrapText="1"/>
    </xf>
    <xf numFmtId="0" fontId="72" fillId="80" borderId="0" xfId="0" applyNumberFormat="1" applyFont="1" applyFill="1" applyBorder="1" applyAlignment="1">
      <alignment horizontal="right" vertical="center" wrapText="1"/>
    </xf>
    <xf numFmtId="0" fontId="63" fillId="76" borderId="0" xfId="0" applyFont="1" applyFill="1" applyAlignment="1">
      <alignment horizontal="center" vertical="center" wrapText="1"/>
    </xf>
    <xf numFmtId="0" fontId="41" fillId="81" borderId="23" xfId="0" applyFont="1" applyFill="1" applyBorder="1" applyAlignment="1" applyProtection="1">
      <alignment horizontal="center" vertical="center"/>
      <protection hidden="1"/>
    </xf>
    <xf numFmtId="0" fontId="41" fillId="81" borderId="22" xfId="0" applyFont="1" applyFill="1" applyBorder="1" applyAlignment="1" applyProtection="1">
      <alignment horizontal="center" vertical="center"/>
      <protection hidden="1"/>
    </xf>
    <xf numFmtId="0" fontId="41" fillId="81" borderId="24" xfId="0" applyFont="1" applyFill="1" applyBorder="1" applyAlignment="1" applyProtection="1">
      <alignment horizontal="center" vertical="center"/>
      <protection hidden="1"/>
    </xf>
    <xf numFmtId="0" fontId="67" fillId="0" borderId="21" xfId="38" applyFont="1" applyBorder="1" applyAlignment="1" applyProtection="1">
      <alignment horizontal="center" vertical="center"/>
      <protection hidden="1"/>
    </xf>
    <xf numFmtId="0" fontId="67" fillId="0" borderId="20" xfId="38" applyFont="1" applyBorder="1" applyAlignment="1" applyProtection="1">
      <alignment horizontal="center" vertical="center"/>
      <protection hidden="1"/>
    </xf>
    <xf numFmtId="0" fontId="42" fillId="0" borderId="0" xfId="38" applyFont="1" applyBorder="1" applyAlignment="1" applyProtection="1">
      <alignment horizontal="center" vertical="center"/>
      <protection hidden="1"/>
    </xf>
    <xf numFmtId="0" fontId="3" fillId="82" borderId="1" xfId="0" applyFont="1" applyFill="1" applyBorder="1" applyAlignment="1" applyProtection="1">
      <alignment horizontal="center" vertical="center" wrapText="1"/>
      <protection hidden="1"/>
    </xf>
    <xf numFmtId="0" fontId="41" fillId="81" borderId="1" xfId="0" applyFont="1" applyFill="1" applyBorder="1" applyAlignment="1" applyProtection="1">
      <alignment horizontal="center" vertical="center"/>
      <protection hidden="1"/>
    </xf>
    <xf numFmtId="0" fontId="3" fillId="55" borderId="1" xfId="0" applyFont="1" applyFill="1" applyBorder="1" applyAlignment="1" applyProtection="1">
      <alignment horizontal="center" vertical="center" wrapText="1"/>
      <protection hidden="1"/>
    </xf>
    <xf numFmtId="0" fontId="63" fillId="45" borderId="23" xfId="42" applyNumberFormat="1" applyFont="1" applyFill="1" applyBorder="1" applyAlignment="1" applyProtection="1">
      <alignment horizontal="center" vertical="top" wrapText="1"/>
      <protection hidden="1"/>
    </xf>
    <xf numFmtId="0" fontId="63" fillId="45" borderId="24" xfId="42" applyNumberFormat="1" applyFont="1" applyFill="1" applyBorder="1" applyAlignment="1" applyProtection="1">
      <alignment horizontal="center" vertical="top" wrapText="1"/>
      <protection hidden="1"/>
    </xf>
    <xf numFmtId="0" fontId="2" fillId="45" borderId="1" xfId="42" applyNumberFormat="1" applyFont="1" applyFill="1" applyBorder="1" applyAlignment="1" applyProtection="1">
      <alignment horizontal="center" vertical="top" wrapText="1"/>
      <protection hidden="1"/>
    </xf>
    <xf numFmtId="0" fontId="3" fillId="82" borderId="23" xfId="0" applyFont="1" applyFill="1" applyBorder="1" applyAlignment="1" applyProtection="1">
      <alignment horizontal="center" vertical="center" wrapText="1"/>
      <protection hidden="1"/>
    </xf>
    <xf numFmtId="0" fontId="3" fillId="82" borderId="22" xfId="0" applyFont="1" applyFill="1" applyBorder="1" applyAlignment="1" applyProtection="1">
      <alignment horizontal="center" vertical="center" wrapText="1"/>
      <protection hidden="1"/>
    </xf>
    <xf numFmtId="0" fontId="3" fillId="82" borderId="24" xfId="0" applyFont="1" applyFill="1" applyBorder="1" applyAlignment="1" applyProtection="1">
      <alignment horizontal="center" vertical="center" wrapText="1"/>
      <protection hidden="1"/>
    </xf>
    <xf numFmtId="0" fontId="67" fillId="0" borderId="25" xfId="38" applyFont="1" applyBorder="1" applyAlignment="1" applyProtection="1">
      <alignment horizontal="center" vertical="center"/>
      <protection hidden="1"/>
    </xf>
    <xf numFmtId="0" fontId="63" fillId="45" borderId="1"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wrapText="1"/>
      <protection hidden="1"/>
    </xf>
    <xf numFmtId="0" fontId="2" fillId="0" borderId="25" xfId="0" applyFont="1" applyBorder="1" applyAlignment="1" applyProtection="1">
      <alignment horizontal="center" vertical="center" wrapText="1"/>
      <protection hidden="1"/>
    </xf>
    <xf numFmtId="0" fontId="2" fillId="0" borderId="20" xfId="0" applyFont="1" applyBorder="1" applyAlignment="1" applyProtection="1">
      <alignment horizontal="center" vertical="center" wrapText="1"/>
      <protection hidden="1"/>
    </xf>
    <xf numFmtId="0" fontId="64" fillId="45" borderId="1" xfId="0" applyFont="1" applyFill="1" applyBorder="1" applyAlignment="1" applyProtection="1">
      <alignment horizontal="center" vertical="center" wrapText="1"/>
      <protection hidden="1"/>
    </xf>
    <xf numFmtId="0" fontId="63" fillId="0" borderId="1" xfId="0" applyFont="1" applyBorder="1" applyAlignment="1" applyProtection="1">
      <alignment horizontal="left" vertical="center" wrapText="1"/>
      <protection hidden="1"/>
    </xf>
    <xf numFmtId="0" fontId="63" fillId="0" borderId="1" xfId="0" applyFont="1" applyBorder="1" applyAlignment="1" applyProtection="1">
      <alignment horizontal="center" vertical="center" wrapText="1"/>
      <protection hidden="1"/>
    </xf>
    <xf numFmtId="0" fontId="64" fillId="45" borderId="21" xfId="0" applyFont="1" applyFill="1" applyBorder="1" applyAlignment="1" applyProtection="1">
      <alignment horizontal="center" vertical="center" wrapText="1"/>
      <protection hidden="1"/>
    </xf>
    <xf numFmtId="0" fontId="64" fillId="45" borderId="20" xfId="0" applyFont="1" applyFill="1" applyBorder="1" applyAlignment="1" applyProtection="1">
      <alignment horizontal="center" vertical="center" wrapText="1"/>
      <protection hidden="1"/>
    </xf>
    <xf numFmtId="0" fontId="63" fillId="0" borderId="21" xfId="0" applyFont="1" applyBorder="1" applyAlignment="1" applyProtection="1">
      <alignment horizontal="center" vertical="center" wrapText="1"/>
      <protection hidden="1"/>
    </xf>
    <xf numFmtId="0" fontId="63" fillId="0" borderId="25" xfId="0" applyFont="1" applyBorder="1" applyAlignment="1" applyProtection="1">
      <alignment horizontal="center" vertical="center" wrapText="1"/>
      <protection hidden="1"/>
    </xf>
    <xf numFmtId="0" fontId="63" fillId="0" borderId="20" xfId="0" applyFont="1" applyBorder="1" applyAlignment="1" applyProtection="1">
      <alignment horizontal="center" vertical="center" wrapText="1"/>
      <protection hidden="1"/>
    </xf>
    <xf numFmtId="171" fontId="39" fillId="79" borderId="21" xfId="0" applyNumberFormat="1" applyFont="1" applyFill="1" applyBorder="1" applyAlignment="1" applyProtection="1">
      <alignment horizontal="center" vertical="center" wrapText="1"/>
      <protection hidden="1"/>
    </xf>
    <xf numFmtId="171" fontId="39" fillId="79" borderId="25" xfId="0" applyNumberFormat="1" applyFont="1" applyFill="1" applyBorder="1" applyAlignment="1" applyProtection="1">
      <alignment horizontal="center" vertical="center" wrapText="1"/>
      <protection hidden="1"/>
    </xf>
    <xf numFmtId="171" fontId="39" fillId="79" borderId="20" xfId="0" applyNumberFormat="1" applyFont="1" applyFill="1" applyBorder="1" applyAlignment="1" applyProtection="1">
      <alignment horizontal="center" vertical="center" wrapText="1"/>
      <protection hidden="1"/>
    </xf>
    <xf numFmtId="171" fontId="39" fillId="57" borderId="21" xfId="0" applyNumberFormat="1" applyFont="1" applyFill="1" applyBorder="1" applyAlignment="1" applyProtection="1">
      <alignment horizontal="center" vertical="center" wrapText="1"/>
      <protection hidden="1"/>
    </xf>
    <xf numFmtId="171" fontId="39" fillId="57" borderId="20" xfId="0" applyNumberFormat="1" applyFont="1" applyFill="1" applyBorder="1" applyAlignment="1" applyProtection="1">
      <alignment horizontal="center" vertical="center" wrapText="1"/>
      <protection hidden="1"/>
    </xf>
    <xf numFmtId="0" fontId="63" fillId="45" borderId="25" xfId="0" applyFont="1" applyFill="1" applyBorder="1" applyAlignment="1" applyProtection="1">
      <alignment horizontal="center" vertical="center" wrapText="1"/>
      <protection hidden="1"/>
    </xf>
    <xf numFmtId="0" fontId="63" fillId="45" borderId="20" xfId="0" applyFont="1" applyFill="1" applyBorder="1" applyAlignment="1" applyProtection="1">
      <alignment horizontal="center" vertical="center" wrapText="1"/>
      <protection hidden="1"/>
    </xf>
    <xf numFmtId="171" fontId="39" fillId="57" borderId="25" xfId="0" applyNumberFormat="1" applyFont="1" applyFill="1" applyBorder="1" applyAlignment="1" applyProtection="1">
      <alignment horizontal="center" vertical="center" wrapText="1"/>
      <protection hidden="1"/>
    </xf>
    <xf numFmtId="170" fontId="39" fillId="78" borderId="21" xfId="0" applyNumberFormat="1" applyFont="1" applyFill="1" applyBorder="1" applyAlignment="1" applyProtection="1">
      <alignment horizontal="center" vertical="center" wrapText="1"/>
      <protection hidden="1"/>
    </xf>
    <xf numFmtId="170" fontId="39" fillId="78" borderId="20" xfId="0" applyNumberFormat="1" applyFont="1" applyFill="1" applyBorder="1" applyAlignment="1" applyProtection="1">
      <alignment horizontal="center" vertical="center" wrapText="1"/>
      <protection hidden="1"/>
    </xf>
    <xf numFmtId="0" fontId="2" fillId="0" borderId="1" xfId="0" applyFont="1" applyBorder="1" applyAlignment="1" applyProtection="1">
      <alignment horizontal="center" vertical="center" wrapText="1"/>
      <protection hidden="1"/>
    </xf>
    <xf numFmtId="0" fontId="2" fillId="0" borderId="1" xfId="0" applyFont="1" applyBorder="1" applyAlignment="1" applyProtection="1">
      <alignment horizontal="left" vertical="center" wrapText="1"/>
      <protection hidden="1"/>
    </xf>
    <xf numFmtId="0" fontId="2" fillId="0" borderId="1" xfId="0" applyFont="1" applyFill="1" applyBorder="1" applyAlignment="1" applyProtection="1">
      <alignment horizontal="center" vertical="center" wrapText="1"/>
      <protection hidden="1"/>
    </xf>
    <xf numFmtId="0" fontId="2" fillId="45" borderId="1" xfId="0" applyFont="1" applyFill="1" applyBorder="1" applyAlignment="1" applyProtection="1">
      <alignment horizontal="center" vertical="center" wrapText="1"/>
      <protection hidden="1"/>
    </xf>
    <xf numFmtId="0" fontId="63" fillId="45" borderId="1" xfId="0" applyFont="1" applyFill="1" applyBorder="1" applyAlignment="1" applyProtection="1">
      <alignment horizontal="left" vertical="center" wrapText="1"/>
      <protection hidden="1"/>
    </xf>
    <xf numFmtId="0" fontId="2" fillId="0" borderId="1" xfId="0" applyFont="1" applyFill="1" applyBorder="1" applyAlignment="1" applyProtection="1">
      <alignment horizontal="left" vertical="center" wrapText="1"/>
      <protection hidden="1"/>
    </xf>
    <xf numFmtId="0" fontId="3" fillId="0" borderId="1" xfId="0" applyFont="1" applyFill="1" applyBorder="1" applyAlignment="1" applyProtection="1">
      <alignment horizontal="center" vertical="center" wrapText="1"/>
      <protection hidden="1"/>
    </xf>
    <xf numFmtId="0" fontId="63" fillId="0" borderId="1" xfId="0" applyFont="1" applyFill="1" applyBorder="1" applyAlignment="1" applyProtection="1">
      <alignment horizontal="left" vertical="center" wrapText="1"/>
      <protection hidden="1"/>
    </xf>
    <xf numFmtId="0" fontId="2" fillId="0" borderId="1" xfId="46" applyFont="1" applyBorder="1" applyAlignment="1" applyProtection="1">
      <alignment horizontal="left" vertical="center" wrapText="1"/>
      <protection hidden="1"/>
    </xf>
    <xf numFmtId="0" fontId="63" fillId="45" borderId="21" xfId="0" applyFont="1" applyFill="1" applyBorder="1" applyAlignment="1" applyProtection="1">
      <alignment horizontal="center" vertical="center" wrapText="1"/>
      <protection hidden="1"/>
    </xf>
    <xf numFmtId="170" fontId="39" fillId="78" borderId="25" xfId="0" applyNumberFormat="1" applyFont="1" applyFill="1" applyBorder="1" applyAlignment="1" applyProtection="1">
      <alignment horizontal="center" vertical="center" wrapText="1"/>
      <protection hidden="1"/>
    </xf>
    <xf numFmtId="0" fontId="64" fillId="45" borderId="25" xfId="0" applyFont="1" applyFill="1" applyBorder="1" applyAlignment="1" applyProtection="1">
      <alignment horizontal="center" vertical="center" wrapText="1"/>
      <protection hidden="1"/>
    </xf>
    <xf numFmtId="0" fontId="60" fillId="45" borderId="21" xfId="0" applyFont="1" applyFill="1" applyBorder="1" applyAlignment="1" applyProtection="1">
      <alignment horizontal="center" vertical="center" wrapText="1"/>
      <protection hidden="1"/>
    </xf>
    <xf numFmtId="0" fontId="60" fillId="45" borderId="20" xfId="0" applyFont="1" applyFill="1" applyBorder="1" applyAlignment="1" applyProtection="1">
      <alignment horizontal="center" vertical="center" wrapText="1"/>
      <protection hidden="1"/>
    </xf>
    <xf numFmtId="0" fontId="63" fillId="0" borderId="21" xfId="0" applyFont="1" applyBorder="1" applyAlignment="1" applyProtection="1">
      <alignment horizontal="left" vertical="center" wrapText="1"/>
      <protection hidden="1"/>
    </xf>
    <xf numFmtId="0" fontId="0" fillId="0" borderId="20" xfId="0" applyBorder="1" applyAlignment="1" applyProtection="1">
      <alignment horizontal="left" vertical="center" wrapText="1"/>
      <protection hidden="1"/>
    </xf>
    <xf numFmtId="0" fontId="60" fillId="45" borderId="1" xfId="0" applyFont="1" applyFill="1" applyBorder="1" applyAlignment="1" applyProtection="1">
      <alignment horizontal="center" vertical="center" wrapText="1"/>
      <protection hidden="1"/>
    </xf>
    <xf numFmtId="0" fontId="63" fillId="0" borderId="1" xfId="42" applyNumberFormat="1" applyFont="1" applyBorder="1" applyAlignment="1" applyProtection="1">
      <alignment horizontal="center" vertical="center"/>
      <protection hidden="1"/>
    </xf>
    <xf numFmtId="2" fontId="63" fillId="0" borderId="1" xfId="42" applyNumberFormat="1" applyFont="1" applyBorder="1" applyAlignment="1" applyProtection="1">
      <alignment horizontal="center" vertical="center"/>
      <protection hidden="1"/>
    </xf>
    <xf numFmtId="1" fontId="63" fillId="0" borderId="1" xfId="42" applyNumberFormat="1" applyFont="1" applyBorder="1" applyAlignment="1" applyProtection="1">
      <alignment horizontal="center" vertical="center" wrapText="1"/>
      <protection hidden="1"/>
    </xf>
    <xf numFmtId="49" fontId="63" fillId="0" borderId="21" xfId="42" applyNumberFormat="1" applyFont="1" applyBorder="1" applyAlignment="1" applyProtection="1">
      <alignment horizontal="center" vertical="center"/>
      <protection hidden="1"/>
    </xf>
    <xf numFmtId="49" fontId="63" fillId="0" borderId="25" xfId="42" applyNumberFormat="1" applyFont="1" applyBorder="1" applyAlignment="1" applyProtection="1">
      <alignment horizontal="center" vertical="center"/>
      <protection hidden="1"/>
    </xf>
    <xf numFmtId="49" fontId="63" fillId="0" borderId="20" xfId="42" applyNumberFormat="1" applyFont="1" applyBorder="1" applyAlignment="1" applyProtection="1">
      <alignment horizontal="center" vertical="center"/>
      <protection hidden="1"/>
    </xf>
    <xf numFmtId="0" fontId="2" fillId="0" borderId="1" xfId="0" applyFont="1" applyBorder="1" applyAlignment="1" applyProtection="1">
      <alignment horizontal="center" vertical="center"/>
      <protection hidden="1"/>
    </xf>
    <xf numFmtId="2" fontId="63" fillId="0" borderId="1" xfId="42" applyNumberFormat="1" applyFont="1" applyBorder="1" applyAlignment="1" applyProtection="1">
      <alignment horizontal="left" vertical="center" wrapText="1"/>
      <protection hidden="1"/>
    </xf>
    <xf numFmtId="49" fontId="63" fillId="0" borderId="1" xfId="42" applyNumberFormat="1" applyFont="1" applyBorder="1" applyAlignment="1" applyProtection="1">
      <alignment horizontal="center" vertical="center"/>
      <protection hidden="1"/>
    </xf>
    <xf numFmtId="49" fontId="63" fillId="0" borderId="1" xfId="42" applyNumberFormat="1" applyFont="1" applyBorder="1" applyAlignment="1" applyProtection="1">
      <alignment horizontal="center" vertical="center" wrapText="1"/>
      <protection hidden="1"/>
    </xf>
    <xf numFmtId="2" fontId="63" fillId="0" borderId="1" xfId="42" applyNumberFormat="1" applyFont="1" applyBorder="1" applyAlignment="1" applyProtection="1">
      <alignment horizontal="center" vertical="center" wrapText="1"/>
      <protection hidden="1"/>
    </xf>
    <xf numFmtId="1" fontId="2" fillId="0" borderId="1" xfId="42" applyNumberFormat="1" applyFont="1" applyBorder="1" applyAlignment="1" applyProtection="1">
      <alignment horizontal="center" vertical="center" wrapText="1"/>
      <protection hidden="1"/>
    </xf>
    <xf numFmtId="0" fontId="2" fillId="0" borderId="21" xfId="42" applyNumberFormat="1" applyFont="1" applyBorder="1" applyAlignment="1" applyProtection="1">
      <alignment horizontal="center" vertical="center"/>
      <protection hidden="1"/>
    </xf>
    <xf numFmtId="0" fontId="2" fillId="0" borderId="25" xfId="42" applyNumberFormat="1" applyFont="1" applyBorder="1" applyAlignment="1" applyProtection="1">
      <alignment horizontal="center" vertical="center"/>
      <protection hidden="1"/>
    </xf>
    <xf numFmtId="0" fontId="2" fillId="0" borderId="20" xfId="42" applyNumberFormat="1" applyFont="1" applyBorder="1" applyAlignment="1" applyProtection="1">
      <alignment horizontal="center" vertical="center"/>
      <protection hidden="1"/>
    </xf>
    <xf numFmtId="2" fontId="2" fillId="0" borderId="21" xfId="42" applyNumberFormat="1" applyFont="1" applyBorder="1" applyAlignment="1" applyProtection="1">
      <alignment horizontal="center" vertical="center"/>
      <protection hidden="1"/>
    </xf>
    <xf numFmtId="2" fontId="2" fillId="0" borderId="25" xfId="42" applyNumberFormat="1" applyFont="1" applyBorder="1" applyAlignment="1" applyProtection="1">
      <alignment horizontal="center" vertical="center"/>
      <protection hidden="1"/>
    </xf>
    <xf numFmtId="2" fontId="2" fillId="0" borderId="20" xfId="42" applyNumberFormat="1" applyFont="1" applyBorder="1" applyAlignment="1" applyProtection="1">
      <alignment horizontal="center" vertical="center"/>
      <protection hidden="1"/>
    </xf>
    <xf numFmtId="1" fontId="2" fillId="0" borderId="21" xfId="42" applyNumberFormat="1" applyFont="1" applyBorder="1" applyAlignment="1" applyProtection="1">
      <alignment horizontal="center" vertical="center" wrapText="1"/>
      <protection hidden="1"/>
    </xf>
    <xf numFmtId="1" fontId="2" fillId="0" borderId="25" xfId="42" applyNumberFormat="1" applyFont="1" applyBorder="1" applyAlignment="1" applyProtection="1">
      <alignment horizontal="center" vertical="center" wrapText="1"/>
      <protection hidden="1"/>
    </xf>
    <xf numFmtId="1" fontId="2" fillId="0" borderId="20" xfId="42" applyNumberFormat="1" applyFont="1" applyBorder="1" applyAlignment="1" applyProtection="1">
      <alignment horizontal="center" vertical="center" wrapText="1"/>
      <protection hidden="1"/>
    </xf>
    <xf numFmtId="0" fontId="2" fillId="0" borderId="1" xfId="42" applyNumberFormat="1" applyFont="1" applyBorder="1" applyAlignment="1" applyProtection="1">
      <alignment horizontal="center" vertical="center"/>
      <protection hidden="1"/>
    </xf>
    <xf numFmtId="2" fontId="2" fillId="0" borderId="1" xfId="42" applyNumberFormat="1" applyFont="1" applyBorder="1" applyAlignment="1" applyProtection="1">
      <alignment horizontal="center" vertical="center"/>
      <protection hidden="1"/>
    </xf>
    <xf numFmtId="0" fontId="63" fillId="0" borderId="21" xfId="42" applyNumberFormat="1" applyFont="1" applyBorder="1" applyAlignment="1" applyProtection="1">
      <alignment horizontal="center" vertical="center"/>
      <protection hidden="1"/>
    </xf>
    <xf numFmtId="0" fontId="63" fillId="0" borderId="20" xfId="42" applyNumberFormat="1" applyFont="1" applyBorder="1" applyAlignment="1" applyProtection="1">
      <alignment horizontal="center" vertical="center"/>
      <protection hidden="1"/>
    </xf>
    <xf numFmtId="2" fontId="63" fillId="0" borderId="21" xfId="42" applyNumberFormat="1" applyFont="1" applyBorder="1" applyAlignment="1" applyProtection="1">
      <alignment horizontal="center" vertical="center"/>
      <protection hidden="1"/>
    </xf>
    <xf numFmtId="2" fontId="63" fillId="0" borderId="20" xfId="42" applyNumberFormat="1" applyFont="1" applyBorder="1" applyAlignment="1" applyProtection="1">
      <alignment horizontal="center" vertical="center"/>
      <protection hidden="1"/>
    </xf>
    <xf numFmtId="49" fontId="2" fillId="0" borderId="1" xfId="42" applyNumberFormat="1" applyFont="1" applyBorder="1" applyAlignment="1" applyProtection="1">
      <alignment horizontal="center" vertical="center" wrapText="1"/>
      <protection hidden="1"/>
    </xf>
    <xf numFmtId="49" fontId="2" fillId="0" borderId="1" xfId="42" applyNumberFormat="1" applyFont="1" applyBorder="1" applyAlignment="1" applyProtection="1">
      <alignment horizontal="center" vertical="center"/>
      <protection hidden="1"/>
    </xf>
    <xf numFmtId="2" fontId="63" fillId="0" borderId="21" xfId="42" applyNumberFormat="1" applyFont="1" applyBorder="1" applyAlignment="1" applyProtection="1">
      <alignment horizontal="left" vertical="center" wrapText="1"/>
      <protection hidden="1"/>
    </xf>
    <xf numFmtId="2" fontId="63" fillId="0" borderId="20" xfId="42" applyNumberFormat="1" applyFont="1" applyBorder="1" applyAlignment="1" applyProtection="1">
      <alignment horizontal="left" vertical="center" wrapText="1"/>
      <protection hidden="1"/>
    </xf>
    <xf numFmtId="2" fontId="63" fillId="0" borderId="21" xfId="42" applyNumberFormat="1" applyFont="1" applyBorder="1" applyAlignment="1" applyProtection="1">
      <alignment horizontal="center" vertical="center" wrapText="1"/>
      <protection hidden="1"/>
    </xf>
    <xf numFmtId="2" fontId="63" fillId="0" borderId="25" xfId="42" applyNumberFormat="1" applyFont="1" applyBorder="1" applyAlignment="1" applyProtection="1">
      <alignment horizontal="center" vertical="center" wrapText="1"/>
      <protection hidden="1"/>
    </xf>
    <xf numFmtId="2" fontId="63" fillId="0" borderId="20" xfId="42" applyNumberFormat="1" applyFont="1" applyBorder="1" applyAlignment="1" applyProtection="1">
      <alignment horizontal="center" vertical="center" wrapText="1"/>
      <protection hidden="1"/>
    </xf>
    <xf numFmtId="0" fontId="63" fillId="0" borderId="25" xfId="42" applyNumberFormat="1" applyFont="1" applyBorder="1" applyAlignment="1" applyProtection="1">
      <alignment horizontal="center" vertical="center"/>
      <protection hidden="1"/>
    </xf>
    <xf numFmtId="2" fontId="63" fillId="0" borderId="25" xfId="42" applyNumberFormat="1" applyFont="1" applyBorder="1" applyAlignment="1" applyProtection="1">
      <alignment horizontal="center" vertical="center"/>
      <protection hidden="1"/>
    </xf>
    <xf numFmtId="1" fontId="63" fillId="0" borderId="21" xfId="42" applyNumberFormat="1" applyFont="1" applyBorder="1" applyAlignment="1" applyProtection="1">
      <alignment horizontal="center" vertical="center" wrapText="1"/>
      <protection hidden="1"/>
    </xf>
    <xf numFmtId="1" fontId="63" fillId="0" borderId="25" xfId="42" applyNumberFormat="1" applyFont="1" applyBorder="1" applyAlignment="1" applyProtection="1">
      <alignment horizontal="center" vertical="center" wrapText="1"/>
      <protection hidden="1"/>
    </xf>
    <xf numFmtId="1" fontId="63" fillId="0" borderId="20" xfId="42" applyNumberFormat="1" applyFont="1" applyBorder="1" applyAlignment="1" applyProtection="1">
      <alignment horizontal="center" vertical="center" wrapText="1"/>
      <protection hidden="1"/>
    </xf>
    <xf numFmtId="2" fontId="2" fillId="0" borderId="1" xfId="42" applyNumberFormat="1" applyFont="1" applyBorder="1" applyAlignment="1" applyProtection="1">
      <alignment horizontal="left" vertical="center" wrapText="1"/>
      <protection hidden="1"/>
    </xf>
    <xf numFmtId="2" fontId="2" fillId="0" borderId="1" xfId="42" applyNumberFormat="1" applyFont="1" applyBorder="1" applyAlignment="1" applyProtection="1">
      <alignment horizontal="center" vertical="center" wrapText="1"/>
      <protection hidden="1"/>
    </xf>
    <xf numFmtId="0" fontId="2" fillId="45" borderId="23" xfId="42" applyNumberFormat="1" applyFont="1" applyFill="1" applyBorder="1" applyAlignment="1" applyProtection="1">
      <alignment horizontal="center" vertical="center"/>
      <protection hidden="1"/>
    </xf>
    <xf numFmtId="0" fontId="2" fillId="45" borderId="22" xfId="42" applyNumberFormat="1" applyFont="1" applyFill="1" applyBorder="1" applyAlignment="1" applyProtection="1">
      <alignment horizontal="center" vertical="center"/>
      <protection hidden="1"/>
    </xf>
    <xf numFmtId="0" fontId="2" fillId="45" borderId="24" xfId="42" applyNumberFormat="1" applyFont="1" applyFill="1" applyBorder="1" applyAlignment="1" applyProtection="1">
      <alignment horizontal="center" vertical="center"/>
      <protection hidden="1"/>
    </xf>
    <xf numFmtId="0" fontId="3" fillId="55" borderId="23" xfId="0" applyFont="1" applyFill="1" applyBorder="1" applyAlignment="1" applyProtection="1">
      <alignment horizontal="center" vertical="center" wrapText="1"/>
      <protection hidden="1"/>
    </xf>
    <xf numFmtId="0" fontId="3" fillId="55" borderId="22" xfId="0" applyFont="1" applyFill="1" applyBorder="1" applyAlignment="1" applyProtection="1">
      <alignment horizontal="center" vertical="center" wrapText="1"/>
      <protection hidden="1"/>
    </xf>
    <xf numFmtId="0" fontId="3" fillId="55" borderId="24" xfId="0" applyFont="1" applyFill="1" applyBorder="1" applyAlignment="1" applyProtection="1">
      <alignment horizontal="center" vertical="center" wrapText="1"/>
      <protection hidden="1"/>
    </xf>
    <xf numFmtId="0" fontId="2" fillId="0" borderId="21" xfId="0" applyFont="1" applyBorder="1" applyAlignment="1" applyProtection="1">
      <alignment horizontal="center" vertical="center"/>
      <protection hidden="1"/>
    </xf>
    <xf numFmtId="0" fontId="2" fillId="0" borderId="25" xfId="0" applyFont="1" applyBorder="1" applyAlignment="1" applyProtection="1">
      <alignment horizontal="center" vertical="center"/>
      <protection hidden="1"/>
    </xf>
    <xf numFmtId="0" fontId="2" fillId="0" borderId="20" xfId="0" applyFont="1" applyBorder="1" applyAlignment="1" applyProtection="1">
      <alignment horizontal="center" vertical="center"/>
      <protection hidden="1"/>
    </xf>
    <xf numFmtId="49" fontId="2" fillId="0" borderId="21" xfId="42" applyNumberFormat="1" applyFont="1" applyBorder="1" applyAlignment="1" applyProtection="1">
      <alignment horizontal="center" vertical="center"/>
      <protection hidden="1"/>
    </xf>
    <xf numFmtId="49" fontId="2" fillId="0" borderId="25" xfId="42" applyNumberFormat="1" applyFont="1" applyBorder="1" applyAlignment="1" applyProtection="1">
      <alignment horizontal="center" vertical="center"/>
      <protection hidden="1"/>
    </xf>
    <xf numFmtId="49" fontId="2" fillId="0" borderId="20" xfId="42" applyNumberFormat="1" applyFont="1" applyBorder="1" applyAlignment="1" applyProtection="1">
      <alignment horizontal="center" vertical="center"/>
      <protection hidden="1"/>
    </xf>
    <xf numFmtId="2" fontId="2" fillId="0" borderId="21" xfId="42" applyNumberFormat="1" applyFont="1" applyBorder="1" applyAlignment="1" applyProtection="1">
      <alignment horizontal="center" vertical="center" wrapText="1"/>
      <protection hidden="1"/>
    </xf>
    <xf numFmtId="2" fontId="2" fillId="0" borderId="25" xfId="42" applyNumberFormat="1" applyFont="1" applyBorder="1" applyAlignment="1" applyProtection="1">
      <alignment horizontal="center" vertical="center" wrapText="1"/>
      <protection hidden="1"/>
    </xf>
    <xf numFmtId="2" fontId="2" fillId="0" borderId="20" xfId="42" applyNumberFormat="1" applyFont="1" applyBorder="1" applyAlignment="1" applyProtection="1">
      <alignment horizontal="center" vertical="center" wrapText="1"/>
      <protection hidden="1"/>
    </xf>
    <xf numFmtId="49" fontId="2" fillId="0" borderId="21" xfId="42" applyNumberFormat="1" applyFont="1" applyBorder="1" applyAlignment="1" applyProtection="1">
      <alignment horizontal="center" vertical="center" wrapText="1"/>
      <protection hidden="1"/>
    </xf>
    <xf numFmtId="49" fontId="2" fillId="0" borderId="25" xfId="42" applyNumberFormat="1" applyFont="1" applyBorder="1" applyAlignment="1" applyProtection="1">
      <alignment horizontal="center" vertical="center" wrapText="1"/>
      <protection hidden="1"/>
    </xf>
    <xf numFmtId="49" fontId="2" fillId="0" borderId="20" xfId="42" applyNumberFormat="1" applyFont="1" applyBorder="1" applyAlignment="1" applyProtection="1">
      <alignment horizontal="center" vertical="center" wrapText="1"/>
      <protection hidden="1"/>
    </xf>
    <xf numFmtId="49" fontId="63" fillId="0" borderId="21" xfId="42" applyNumberFormat="1" applyFont="1" applyBorder="1" applyAlignment="1" applyProtection="1">
      <alignment horizontal="center" vertical="center" wrapText="1"/>
      <protection hidden="1"/>
    </xf>
    <xf numFmtId="49" fontId="63" fillId="0" borderId="25" xfId="42" applyNumberFormat="1" applyFont="1" applyBorder="1" applyAlignment="1" applyProtection="1">
      <alignment horizontal="center" vertical="center" wrapText="1"/>
      <protection hidden="1"/>
    </xf>
    <xf numFmtId="49" fontId="63" fillId="0" borderId="20" xfId="42" applyNumberFormat="1" applyFont="1" applyBorder="1" applyAlignment="1" applyProtection="1">
      <alignment horizontal="center" vertical="center" wrapText="1"/>
      <protection hidden="1"/>
    </xf>
    <xf numFmtId="0" fontId="2" fillId="0" borderId="1" xfId="0" applyFont="1" applyBorder="1" applyAlignment="1" applyProtection="1">
      <alignment horizontal="left" vertical="center"/>
      <protection hidden="1"/>
    </xf>
    <xf numFmtId="0" fontId="63" fillId="0" borderId="1" xfId="43" applyFont="1" applyBorder="1" applyAlignment="1" applyProtection="1">
      <alignment horizontal="center" vertical="center" wrapText="1"/>
      <protection hidden="1"/>
    </xf>
    <xf numFmtId="0" fontId="63" fillId="0" borderId="23" xfId="43" applyFont="1" applyBorder="1" applyAlignment="1" applyProtection="1">
      <alignment horizontal="center" vertical="center" wrapText="1"/>
      <protection hidden="1"/>
    </xf>
    <xf numFmtId="0" fontId="63" fillId="0" borderId="24" xfId="43" applyFont="1" applyBorder="1" applyAlignment="1" applyProtection="1">
      <alignment horizontal="center" vertical="center" wrapText="1"/>
      <protection hidden="1"/>
    </xf>
    <xf numFmtId="0" fontId="39" fillId="45" borderId="25" xfId="0" applyNumberFormat="1" applyFont="1" applyFill="1" applyBorder="1" applyAlignment="1" applyProtection="1">
      <alignment horizontal="center" vertical="center" wrapText="1"/>
      <protection hidden="1"/>
    </xf>
    <xf numFmtId="0" fontId="63" fillId="0" borderId="21" xfId="46" applyNumberFormat="1" applyFont="1" applyFill="1" applyBorder="1" applyAlignment="1" applyProtection="1">
      <alignment horizontal="center" vertical="center" wrapText="1"/>
      <protection hidden="1"/>
    </xf>
    <xf numFmtId="0" fontId="63" fillId="0" borderId="20" xfId="46" applyNumberFormat="1" applyFont="1" applyFill="1" applyBorder="1" applyAlignment="1" applyProtection="1">
      <alignment horizontal="center" vertical="center" wrapText="1"/>
      <protection hidden="1"/>
    </xf>
    <xf numFmtId="0" fontId="63" fillId="45" borderId="21" xfId="46" applyNumberFormat="1" applyFont="1" applyFill="1" applyBorder="1" applyAlignment="1" applyProtection="1">
      <alignment horizontal="center" vertical="center" wrapText="1"/>
      <protection hidden="1"/>
    </xf>
    <xf numFmtId="0" fontId="63" fillId="45" borderId="25" xfId="46" applyNumberFormat="1" applyFont="1" applyFill="1" applyBorder="1" applyAlignment="1" applyProtection="1">
      <alignment horizontal="center" vertical="center" wrapText="1"/>
      <protection hidden="1"/>
    </xf>
    <xf numFmtId="0" fontId="63" fillId="45" borderId="20" xfId="46" applyNumberFormat="1" applyFont="1" applyFill="1" applyBorder="1" applyAlignment="1" applyProtection="1">
      <alignment horizontal="center" vertical="center" wrapText="1"/>
      <protection hidden="1"/>
    </xf>
    <xf numFmtId="0" fontId="39" fillId="45" borderId="21" xfId="0" applyNumberFormat="1" applyFont="1" applyFill="1" applyBorder="1" applyAlignment="1" applyProtection="1">
      <alignment horizontal="center" vertical="center" wrapText="1"/>
      <protection hidden="1"/>
    </xf>
    <xf numFmtId="0" fontId="39" fillId="45" borderId="20" xfId="0" applyNumberFormat="1" applyFont="1" applyFill="1" applyBorder="1" applyAlignment="1" applyProtection="1">
      <alignment horizontal="center" vertical="center" wrapText="1"/>
      <protection hidden="1"/>
    </xf>
    <xf numFmtId="0" fontId="63" fillId="0" borderId="25" xfId="46" applyNumberFormat="1" applyFont="1" applyFill="1" applyBorder="1" applyAlignment="1" applyProtection="1">
      <alignment horizontal="center" vertical="center" wrapText="1"/>
      <protection hidden="1"/>
    </xf>
    <xf numFmtId="0" fontId="63" fillId="45" borderId="21" xfId="0" applyNumberFormat="1" applyFont="1" applyFill="1" applyBorder="1" applyAlignment="1" applyProtection="1">
      <alignment horizontal="center" vertical="center" wrapText="1"/>
      <protection hidden="1"/>
    </xf>
    <xf numFmtId="0" fontId="63" fillId="45" borderId="25" xfId="0" applyNumberFormat="1" applyFont="1" applyFill="1" applyBorder="1" applyAlignment="1" applyProtection="1">
      <alignment horizontal="center" vertical="center" wrapText="1"/>
      <protection hidden="1"/>
    </xf>
    <xf numFmtId="0" fontId="63" fillId="45" borderId="20" xfId="0" applyNumberFormat="1" applyFont="1" applyFill="1" applyBorder="1" applyAlignment="1" applyProtection="1">
      <alignment horizontal="center" vertical="center" wrapText="1"/>
      <protection hidden="1"/>
    </xf>
    <xf numFmtId="0" fontId="51" fillId="0" borderId="0" xfId="0" applyFont="1" applyAlignment="1">
      <alignment horizontal="center"/>
    </xf>
    <xf numFmtId="0" fontId="73" fillId="0" borderId="26" xfId="0" applyFont="1" applyBorder="1" applyAlignment="1">
      <alignment horizontal="center" vertical="center"/>
    </xf>
    <xf numFmtId="0" fontId="73" fillId="0" borderId="27" xfId="0" applyFont="1" applyBorder="1" applyAlignment="1">
      <alignment horizontal="center" vertical="center"/>
    </xf>
    <xf numFmtId="0" fontId="73" fillId="0" borderId="28" xfId="0" applyFont="1" applyBorder="1" applyAlignment="1">
      <alignment horizontal="center" vertical="center"/>
    </xf>
    <xf numFmtId="0" fontId="73" fillId="0" borderId="29" xfId="0" applyFont="1" applyBorder="1" applyAlignment="1">
      <alignment horizontal="center" vertical="center"/>
    </xf>
    <xf numFmtId="0" fontId="73" fillId="0" borderId="0" xfId="0" applyFont="1" applyBorder="1" applyAlignment="1">
      <alignment horizontal="center" vertical="center"/>
    </xf>
    <xf numFmtId="0" fontId="73" fillId="0" borderId="30" xfId="0" applyFont="1" applyBorder="1" applyAlignment="1">
      <alignment horizontal="center" vertical="center"/>
    </xf>
    <xf numFmtId="0" fontId="73" fillId="0" borderId="31" xfId="0" applyFont="1" applyBorder="1" applyAlignment="1">
      <alignment horizontal="center" vertical="center"/>
    </xf>
    <xf numFmtId="0" fontId="73" fillId="0" borderId="32" xfId="0" applyFont="1" applyBorder="1" applyAlignment="1">
      <alignment horizontal="center" vertical="center"/>
    </xf>
    <xf numFmtId="0" fontId="73" fillId="0" borderId="15" xfId="0" applyFont="1" applyBorder="1" applyAlignment="1">
      <alignment horizontal="center" vertical="center"/>
    </xf>
    <xf numFmtId="0" fontId="74" fillId="0" borderId="29" xfId="0" applyFont="1" applyBorder="1" applyAlignment="1">
      <alignment horizontal="center" vertical="center"/>
    </xf>
    <xf numFmtId="0" fontId="74" fillId="0" borderId="0" xfId="0" applyFont="1" applyAlignment="1">
      <alignment horizontal="center" vertical="center"/>
    </xf>
    <xf numFmtId="0" fontId="75" fillId="0" borderId="16" xfId="0" applyFont="1" applyBorder="1" applyAlignment="1">
      <alignment horizontal="center" vertical="center"/>
    </xf>
    <xf numFmtId="0" fontId="75" fillId="0" borderId="17" xfId="0" applyFont="1" applyBorder="1" applyAlignment="1">
      <alignment horizontal="center" vertical="center"/>
    </xf>
    <xf numFmtId="0" fontId="75" fillId="0" borderId="14" xfId="0" applyFont="1" applyBorder="1" applyAlignment="1">
      <alignment horizontal="center" vertical="center"/>
    </xf>
    <xf numFmtId="0" fontId="76" fillId="0" borderId="16" xfId="0" applyFont="1" applyBorder="1" applyAlignment="1">
      <alignment horizontal="center" vertical="center" wrapText="1"/>
    </xf>
    <xf numFmtId="0" fontId="76" fillId="0" borderId="17" xfId="0" applyFont="1" applyBorder="1" applyAlignment="1">
      <alignment horizontal="center" vertical="center" wrapText="1"/>
    </xf>
    <xf numFmtId="0" fontId="76" fillId="0" borderId="14" xfId="0" applyFont="1" applyBorder="1" applyAlignment="1">
      <alignment horizontal="center" vertical="center" wrapText="1"/>
    </xf>
    <xf numFmtId="0" fontId="77" fillId="0" borderId="16" xfId="0" applyFont="1" applyBorder="1" applyAlignment="1">
      <alignment horizontal="center" vertical="center"/>
    </xf>
    <xf numFmtId="0" fontId="77" fillId="0" borderId="17" xfId="0" applyFont="1" applyBorder="1" applyAlignment="1">
      <alignment horizontal="center" vertical="center"/>
    </xf>
    <xf numFmtId="0" fontId="77" fillId="0" borderId="14" xfId="0" applyFont="1" applyBorder="1" applyAlignment="1">
      <alignment horizontal="center" vertical="center"/>
    </xf>
    <xf numFmtId="0" fontId="2" fillId="0" borderId="21" xfId="0" applyFont="1" applyBorder="1" applyAlignment="1" applyProtection="1">
      <alignment horizontal="left" vertical="center" wrapText="1"/>
      <protection hidden="1"/>
    </xf>
    <xf numFmtId="0" fontId="2" fillId="0" borderId="25" xfId="0" applyFont="1" applyBorder="1" applyAlignment="1" applyProtection="1">
      <alignment horizontal="left" vertical="center" wrapText="1"/>
      <protection hidden="1"/>
    </xf>
    <xf numFmtId="0" fontId="2" fillId="0" borderId="20" xfId="0" applyFont="1" applyBorder="1" applyAlignment="1" applyProtection="1">
      <alignment horizontal="left" vertical="center" wrapText="1"/>
      <protection hidden="1"/>
    </xf>
    <xf numFmtId="0" fontId="2" fillId="45" borderId="21" xfId="0" applyFont="1" applyFill="1" applyBorder="1" applyAlignment="1" applyProtection="1">
      <alignment horizontal="center" vertical="center" wrapText="1"/>
      <protection hidden="1"/>
    </xf>
    <xf numFmtId="0" fontId="2" fillId="45" borderId="25" xfId="0" applyFont="1" applyFill="1" applyBorder="1" applyAlignment="1" applyProtection="1">
      <alignment horizontal="center" vertical="center" wrapText="1"/>
      <protection hidden="1"/>
    </xf>
    <xf numFmtId="0" fontId="2" fillId="45" borderId="20" xfId="0" applyFont="1" applyFill="1" applyBorder="1" applyAlignment="1" applyProtection="1">
      <alignment horizontal="center" vertical="center" wrapText="1"/>
      <protection hidden="1"/>
    </xf>
    <xf numFmtId="49" fontId="2" fillId="0" borderId="21" xfId="0" applyNumberFormat="1" applyFont="1" applyBorder="1" applyAlignment="1" applyProtection="1">
      <alignment horizontal="left" vertical="center"/>
      <protection hidden="1"/>
    </xf>
    <xf numFmtId="49" fontId="2" fillId="0" borderId="25" xfId="0" applyNumberFormat="1" applyFont="1" applyBorder="1" applyAlignment="1" applyProtection="1">
      <alignment horizontal="left" vertical="center"/>
      <protection hidden="1"/>
    </xf>
    <xf numFmtId="49" fontId="2" fillId="0" borderId="20" xfId="0" applyNumberFormat="1" applyFont="1" applyBorder="1" applyAlignment="1" applyProtection="1">
      <alignment horizontal="left" vertical="center"/>
      <protection hidden="1"/>
    </xf>
    <xf numFmtId="0" fontId="2" fillId="0" borderId="21" xfId="42" applyNumberFormat="1" applyFont="1" applyBorder="1" applyAlignment="1" applyProtection="1">
      <alignment horizontal="left" vertical="center" wrapText="1"/>
      <protection hidden="1"/>
    </xf>
    <xf numFmtId="0" fontId="2" fillId="0" borderId="20" xfId="42" applyNumberFormat="1" applyFont="1" applyBorder="1" applyAlignment="1" applyProtection="1">
      <alignment horizontal="left" vertical="center" wrapText="1"/>
      <protection hidden="1"/>
    </xf>
    <xf numFmtId="0" fontId="2" fillId="0" borderId="1" xfId="42" applyNumberFormat="1" applyFont="1" applyBorder="1" applyAlignment="1" applyProtection="1">
      <alignment horizontal="left" vertical="center" wrapText="1"/>
      <protection hidden="1"/>
    </xf>
    <xf numFmtId="0" fontId="2" fillId="0" borderId="21" xfId="0" applyFont="1" applyFill="1" applyBorder="1" applyAlignment="1" applyProtection="1">
      <alignment horizontal="center" vertical="center"/>
      <protection hidden="1"/>
    </xf>
    <xf numFmtId="0" fontId="2" fillId="0" borderId="25" xfId="0" applyFont="1" applyFill="1" applyBorder="1" applyAlignment="1" applyProtection="1">
      <alignment horizontal="center" vertical="center"/>
      <protection hidden="1"/>
    </xf>
    <xf numFmtId="0" fontId="2" fillId="0" borderId="20" xfId="0" applyFont="1" applyFill="1" applyBorder="1" applyAlignment="1" applyProtection="1">
      <alignment horizontal="center" vertical="center"/>
      <protection hidden="1"/>
    </xf>
    <xf numFmtId="169" fontId="63" fillId="45" borderId="1" xfId="55" applyNumberFormat="1" applyFont="1" applyFill="1" applyBorder="1" applyAlignment="1" applyProtection="1">
      <alignment horizontal="left" vertical="center" wrapText="1"/>
      <protection hidden="1"/>
    </xf>
    <xf numFmtId="0" fontId="3" fillId="0" borderId="21" xfId="0" applyFont="1" applyFill="1" applyBorder="1" applyAlignment="1" applyProtection="1">
      <alignment horizontal="center" vertical="center" wrapText="1"/>
      <protection hidden="1"/>
    </xf>
    <xf numFmtId="0" fontId="3" fillId="0" borderId="25" xfId="0" applyFont="1" applyFill="1" applyBorder="1" applyAlignment="1" applyProtection="1">
      <alignment horizontal="center" vertical="center" wrapText="1"/>
      <protection hidden="1"/>
    </xf>
    <xf numFmtId="169" fontId="63" fillId="45" borderId="21" xfId="55" applyNumberFormat="1" applyFont="1" applyFill="1" applyBorder="1" applyAlignment="1" applyProtection="1">
      <alignment vertical="center" wrapText="1"/>
      <protection hidden="1"/>
    </xf>
    <xf numFmtId="169" fontId="63" fillId="45" borderId="25" xfId="55" applyNumberFormat="1" applyFont="1" applyFill="1" applyBorder="1" applyAlignment="1" applyProtection="1">
      <alignment vertical="center" wrapText="1"/>
      <protection hidden="1"/>
    </xf>
    <xf numFmtId="0" fontId="2" fillId="0" borderId="21" xfId="0" applyFont="1" applyFill="1" applyBorder="1" applyAlignment="1" applyProtection="1">
      <alignment horizontal="center" vertical="center" wrapText="1"/>
      <protection hidden="1"/>
    </xf>
    <xf numFmtId="0" fontId="2" fillId="0" borderId="25" xfId="0" applyFont="1" applyFill="1" applyBorder="1" applyAlignment="1" applyProtection="1">
      <alignment horizontal="center" vertical="center" wrapText="1"/>
      <protection hidden="1"/>
    </xf>
    <xf numFmtId="0" fontId="3" fillId="45" borderId="21" xfId="0" applyFont="1" applyFill="1" applyBorder="1" applyAlignment="1" applyProtection="1">
      <alignment horizontal="center" vertical="center" wrapText="1"/>
      <protection hidden="1"/>
    </xf>
    <xf numFmtId="0" fontId="3" fillId="45" borderId="25" xfId="0" applyFont="1" applyFill="1" applyBorder="1" applyAlignment="1" applyProtection="1">
      <alignment horizontal="center" vertical="center" wrapText="1"/>
      <protection hidden="1"/>
    </xf>
    <xf numFmtId="0" fontId="3" fillId="45" borderId="20" xfId="0" applyFont="1" applyFill="1" applyBorder="1" applyAlignment="1" applyProtection="1">
      <alignment horizontal="center" vertical="center" wrapText="1"/>
      <protection hidden="1"/>
    </xf>
    <xf numFmtId="0" fontId="39" fillId="0" borderId="1" xfId="0" applyFont="1" applyBorder="1" applyAlignment="1" applyProtection="1">
      <alignment horizontal="left" vertical="center" wrapText="1"/>
      <protection hidden="1"/>
    </xf>
    <xf numFmtId="0" fontId="3" fillId="93" borderId="21" xfId="0" applyFont="1" applyFill="1" applyBorder="1" applyAlignment="1" applyProtection="1">
      <alignment horizontal="center" vertical="center" wrapText="1"/>
      <protection hidden="1"/>
    </xf>
    <xf numFmtId="0" fontId="3" fillId="93" borderId="25" xfId="0" applyFont="1" applyFill="1" applyBorder="1" applyAlignment="1" applyProtection="1">
      <alignment horizontal="center" vertical="center" wrapText="1"/>
      <protection hidden="1"/>
    </xf>
    <xf numFmtId="0" fontId="3" fillId="93" borderId="20" xfId="0" applyFont="1" applyFill="1" applyBorder="1" applyAlignment="1" applyProtection="1">
      <alignment horizontal="center" vertical="center" wrapText="1"/>
      <protection hidden="1"/>
    </xf>
    <xf numFmtId="0" fontId="39" fillId="0" borderId="21" xfId="0" applyFont="1" applyBorder="1" applyAlignment="1" applyProtection="1">
      <alignment horizontal="center" vertical="center" wrapText="1"/>
      <protection hidden="1"/>
    </xf>
    <xf numFmtId="0" fontId="39" fillId="0" borderId="25" xfId="0" applyFont="1" applyBorder="1" applyAlignment="1" applyProtection="1">
      <alignment horizontal="center" vertical="center" wrapText="1"/>
      <protection hidden="1"/>
    </xf>
    <xf numFmtId="0" fontId="39" fillId="0" borderId="20" xfId="0" applyFont="1" applyBorder="1" applyAlignment="1" applyProtection="1">
      <alignment horizontal="center" vertical="center" wrapText="1"/>
      <protection hidden="1"/>
    </xf>
    <xf numFmtId="0" fontId="2" fillId="0" borderId="20" xfId="0" applyFont="1" applyFill="1" applyBorder="1" applyAlignment="1" applyProtection="1">
      <alignment horizontal="center" vertical="center" wrapText="1"/>
      <protection hidden="1"/>
    </xf>
    <xf numFmtId="0" fontId="2" fillId="0" borderId="1" xfId="0" applyFont="1" applyBorder="1" applyAlignment="1" applyProtection="1">
      <alignment horizontal="center" wrapText="1"/>
      <protection hidden="1"/>
    </xf>
    <xf numFmtId="0" fontId="60" fillId="0" borderId="1" xfId="0" applyFont="1" applyBorder="1" applyAlignment="1" applyProtection="1">
      <alignment horizontal="center" vertical="center"/>
      <protection hidden="1"/>
    </xf>
    <xf numFmtId="0" fontId="3" fillId="45" borderId="1" xfId="0" applyFont="1" applyFill="1" applyBorder="1" applyAlignment="1" applyProtection="1">
      <alignment horizontal="center" vertical="center" wrapText="1"/>
      <protection hidden="1"/>
    </xf>
    <xf numFmtId="0" fontId="2" fillId="76" borderId="0" xfId="0" applyFont="1" applyFill="1" applyBorder="1" applyAlignment="1" applyProtection="1">
      <alignment horizontal="center" vertical="center" wrapText="1"/>
      <protection hidden="1"/>
    </xf>
    <xf numFmtId="0" fontId="39" fillId="0" borderId="21" xfId="0" applyFont="1" applyBorder="1" applyAlignment="1" applyProtection="1">
      <alignment horizontal="left" vertical="center" wrapText="1"/>
      <protection hidden="1"/>
    </xf>
    <xf numFmtId="0" fontId="39" fillId="0" borderId="25" xfId="0" applyFont="1" applyBorder="1" applyAlignment="1" applyProtection="1">
      <alignment horizontal="left" vertical="center" wrapText="1"/>
      <protection hidden="1"/>
    </xf>
    <xf numFmtId="0" fontId="39" fillId="0" borderId="20" xfId="0" applyFont="1" applyBorder="1" applyAlignment="1" applyProtection="1">
      <alignment horizontal="left" vertical="center" wrapText="1"/>
      <protection hidden="1"/>
    </xf>
    <xf numFmtId="0" fontId="2" fillId="0" borderId="1" xfId="0" applyFont="1" applyBorder="1" applyAlignment="1" applyProtection="1">
      <alignment vertical="center" wrapText="1"/>
      <protection hidden="1"/>
    </xf>
    <xf numFmtId="0" fontId="39" fillId="83" borderId="25" xfId="53" applyFont="1" applyFill="1" applyBorder="1" applyAlignment="1" applyProtection="1">
      <alignment horizontal="left" vertical="center" wrapText="1"/>
      <protection hidden="1"/>
    </xf>
    <xf numFmtId="0" fontId="39" fillId="83" borderId="20" xfId="53" applyFont="1" applyFill="1" applyBorder="1" applyAlignment="1" applyProtection="1">
      <alignment horizontal="left" vertical="center" wrapText="1"/>
      <protection hidden="1"/>
    </xf>
    <xf numFmtId="0" fontId="39" fillId="83" borderId="21" xfId="53" applyFont="1" applyFill="1" applyBorder="1" applyAlignment="1" applyProtection="1">
      <alignment horizontal="left" vertical="center" wrapText="1"/>
      <protection hidden="1"/>
    </xf>
    <xf numFmtId="0" fontId="39" fillId="0" borderId="1" xfId="53" applyFont="1" applyFill="1" applyBorder="1" applyAlignment="1" applyProtection="1">
      <alignment horizontal="center" vertical="center" wrapText="1"/>
      <protection hidden="1"/>
    </xf>
    <xf numFmtId="0" fontId="60" fillId="0" borderId="21" xfId="0" applyFont="1" applyBorder="1" applyAlignment="1" applyProtection="1">
      <alignment horizontal="center" vertical="center"/>
      <protection hidden="1"/>
    </xf>
    <xf numFmtId="0" fontId="60" fillId="0" borderId="25" xfId="0" applyFont="1" applyBorder="1" applyAlignment="1" applyProtection="1">
      <alignment horizontal="center" vertical="center"/>
      <protection hidden="1"/>
    </xf>
    <xf numFmtId="0" fontId="2" fillId="76" borderId="33" xfId="0" applyFont="1" applyFill="1" applyBorder="1" applyAlignment="1" applyProtection="1">
      <alignment horizontal="center" vertical="center" wrapText="1"/>
      <protection hidden="1"/>
    </xf>
    <xf numFmtId="0" fontId="2" fillId="0" borderId="1" xfId="0" applyFont="1" applyBorder="1" applyAlignment="1" applyProtection="1">
      <alignment horizontal="center"/>
      <protection hidden="1"/>
    </xf>
    <xf numFmtId="0" fontId="39" fillId="0" borderId="1" xfId="53" applyFont="1" applyBorder="1" applyAlignment="1" applyProtection="1">
      <alignment horizontal="center" vertical="center" wrapText="1"/>
      <protection hidden="1"/>
    </xf>
    <xf numFmtId="0" fontId="41" fillId="81" borderId="1" xfId="89" applyFont="1" applyFill="1" applyBorder="1" applyAlignment="1" applyProtection="1">
      <alignment horizontal="center" vertical="center"/>
      <protection hidden="1"/>
    </xf>
    <xf numFmtId="0" fontId="63" fillId="0" borderId="1" xfId="89" applyFont="1" applyBorder="1" applyAlignment="1" applyProtection="1">
      <alignment horizontal="left" vertical="center" wrapText="1"/>
      <protection hidden="1"/>
    </xf>
    <xf numFmtId="0" fontId="63" fillId="0" borderId="1" xfId="89" applyFont="1" applyBorder="1" applyAlignment="1" applyProtection="1">
      <alignment horizontal="center" vertical="center" wrapText="1"/>
      <protection hidden="1"/>
    </xf>
    <xf numFmtId="0" fontId="63" fillId="0" borderId="1" xfId="89" applyFont="1" applyBorder="1" applyAlignment="1" applyProtection="1">
      <alignment horizontal="center" vertical="center"/>
      <protection hidden="1"/>
    </xf>
    <xf numFmtId="0" fontId="63" fillId="0" borderId="21" xfId="89" applyFont="1" applyBorder="1" applyAlignment="1" applyProtection="1">
      <alignment horizontal="center" vertical="center"/>
      <protection hidden="1"/>
    </xf>
    <xf numFmtId="0" fontId="63" fillId="0" borderId="25" xfId="89" applyFont="1" applyBorder="1" applyAlignment="1" applyProtection="1">
      <alignment horizontal="center" vertical="center"/>
      <protection hidden="1"/>
    </xf>
    <xf numFmtId="0" fontId="63" fillId="0" borderId="20" xfId="89" applyFont="1" applyBorder="1" applyAlignment="1" applyProtection="1">
      <alignment horizontal="center" vertical="center"/>
      <protection hidden="1"/>
    </xf>
    <xf numFmtId="0" fontId="39" fillId="45" borderId="21" xfId="89" applyFont="1" applyFill="1" applyBorder="1" applyAlignment="1" applyProtection="1">
      <alignment horizontal="center" vertical="center" wrapText="1"/>
      <protection hidden="1"/>
    </xf>
    <xf numFmtId="0" fontId="39" fillId="45" borderId="25" xfId="89" applyFont="1" applyFill="1" applyBorder="1" applyAlignment="1" applyProtection="1">
      <alignment horizontal="center" vertical="center" wrapText="1"/>
      <protection hidden="1"/>
    </xf>
    <xf numFmtId="0" fontId="39" fillId="45" borderId="20" xfId="89" applyFont="1" applyFill="1" applyBorder="1" applyAlignment="1" applyProtection="1">
      <alignment horizontal="center" vertical="center" wrapText="1"/>
      <protection hidden="1"/>
    </xf>
    <xf numFmtId="0" fontId="63" fillId="0" borderId="21" xfId="89" applyFont="1" applyBorder="1" applyAlignment="1" applyProtection="1">
      <alignment horizontal="center" vertical="center" wrapText="1"/>
      <protection hidden="1"/>
    </xf>
    <xf numFmtId="0" fontId="63" fillId="0" borderId="25" xfId="89" applyFont="1" applyBorder="1" applyAlignment="1" applyProtection="1">
      <alignment horizontal="center" vertical="center" wrapText="1"/>
      <protection hidden="1"/>
    </xf>
    <xf numFmtId="0" fontId="63" fillId="0" borderId="20" xfId="89" applyFont="1" applyBorder="1" applyAlignment="1" applyProtection="1">
      <alignment horizontal="center" vertical="center" wrapText="1"/>
      <protection hidden="1"/>
    </xf>
    <xf numFmtId="0" fontId="80" fillId="0" borderId="0" xfId="88" applyFont="1" applyBorder="1" applyAlignment="1" applyProtection="1">
      <alignment horizontal="center" vertical="center"/>
      <protection hidden="1"/>
    </xf>
    <xf numFmtId="0" fontId="3" fillId="82" borderId="1" xfId="89" applyFont="1" applyFill="1" applyBorder="1" applyAlignment="1" applyProtection="1">
      <alignment horizontal="center" vertical="center" wrapText="1"/>
      <protection hidden="1"/>
    </xf>
    <xf numFmtId="0" fontId="2" fillId="0" borderId="23" xfId="43" applyFont="1" applyBorder="1" applyAlignment="1" applyProtection="1">
      <alignment horizontal="center" vertical="center" wrapText="1"/>
      <protection hidden="1"/>
    </xf>
    <xf numFmtId="0" fontId="2" fillId="0" borderId="24" xfId="43" applyFont="1" applyBorder="1" applyAlignment="1" applyProtection="1">
      <alignment horizontal="center" vertical="center" wrapText="1"/>
      <protection hidden="1"/>
    </xf>
    <xf numFmtId="0" fontId="2" fillId="0" borderId="23" xfId="43" applyFont="1" applyBorder="1" applyAlignment="1" applyProtection="1">
      <alignment horizontal="center" vertical="center"/>
      <protection hidden="1"/>
    </xf>
    <xf numFmtId="0" fontId="2" fillId="0" borderId="24" xfId="43" applyFont="1" applyBorder="1" applyAlignment="1" applyProtection="1">
      <alignment horizontal="center" vertical="center"/>
      <protection hidden="1"/>
    </xf>
    <xf numFmtId="0" fontId="63" fillId="31" borderId="1" xfId="0" applyFont="1" applyFill="1" applyBorder="1" applyAlignment="1" applyProtection="1">
      <alignment horizontal="center" shrinkToFit="1"/>
      <protection hidden="1"/>
    </xf>
    <xf numFmtId="0" fontId="2" fillId="0" borderId="21" xfId="0" applyFont="1" applyBorder="1" applyAlignment="1" applyProtection="1">
      <alignment horizontal="center" wrapText="1"/>
      <protection hidden="1"/>
    </xf>
    <xf numFmtId="0" fontId="2" fillId="0" borderId="20" xfId="0" applyFont="1" applyBorder="1" applyAlignment="1" applyProtection="1">
      <alignment horizontal="center" wrapText="1"/>
      <protection hidden="1"/>
    </xf>
    <xf numFmtId="0" fontId="39" fillId="31" borderId="1" xfId="0" applyFont="1" applyFill="1" applyBorder="1" applyAlignment="1" applyProtection="1">
      <alignment horizontal="left" vertical="center" wrapText="1"/>
      <protection hidden="1"/>
    </xf>
    <xf numFmtId="0" fontId="39" fillId="31" borderId="1" xfId="0" applyFont="1" applyFill="1" applyBorder="1" applyAlignment="1" applyProtection="1">
      <alignment horizontal="center" vertical="center" wrapText="1"/>
      <protection hidden="1"/>
    </xf>
    <xf numFmtId="0" fontId="2" fillId="0" borderId="23" xfId="43" applyFont="1" applyBorder="1" applyAlignment="1" applyProtection="1">
      <alignment horizontal="left" vertical="center" wrapText="1"/>
      <protection hidden="1"/>
    </xf>
    <xf numFmtId="0" fontId="2" fillId="0" borderId="24" xfId="43" applyFont="1" applyBorder="1" applyAlignment="1" applyProtection="1">
      <alignment horizontal="left" vertical="center"/>
      <protection hidden="1"/>
    </xf>
    <xf numFmtId="0" fontId="2" fillId="0" borderId="21" xfId="43" applyFont="1" applyBorder="1" applyAlignment="1" applyProtection="1">
      <alignment horizontal="center" vertical="center"/>
      <protection hidden="1"/>
    </xf>
    <xf numFmtId="0" fontId="2" fillId="0" borderId="20" xfId="43" applyFont="1" applyBorder="1" applyAlignment="1" applyProtection="1">
      <alignment horizontal="center" vertical="center"/>
      <protection hidden="1"/>
    </xf>
    <xf numFmtId="0" fontId="2" fillId="0" borderId="21" xfId="0" applyFont="1" applyFill="1" applyBorder="1" applyAlignment="1" applyProtection="1">
      <alignment horizontal="left" vertical="center" wrapText="1"/>
      <protection hidden="1"/>
    </xf>
    <xf numFmtId="0" fontId="2" fillId="0" borderId="20" xfId="0" applyFont="1" applyFill="1" applyBorder="1" applyAlignment="1" applyProtection="1">
      <alignment horizontal="left" vertical="center" wrapText="1"/>
      <protection hidden="1"/>
    </xf>
    <xf numFmtId="0" fontId="2" fillId="0" borderId="25" xfId="0" applyFont="1" applyBorder="1" applyAlignment="1" applyProtection="1">
      <alignment horizontal="center" wrapText="1"/>
      <protection hidden="1"/>
    </xf>
    <xf numFmtId="0" fontId="2" fillId="0" borderId="1" xfId="43" applyFont="1" applyBorder="1" applyAlignment="1" applyProtection="1">
      <alignment horizontal="center" vertical="center"/>
      <protection hidden="1"/>
    </xf>
    <xf numFmtId="0" fontId="41" fillId="81" borderId="19" xfId="0" applyFont="1" applyFill="1" applyBorder="1" applyAlignment="1" applyProtection="1">
      <alignment horizontal="center" vertical="center"/>
      <protection hidden="1"/>
    </xf>
    <xf numFmtId="0" fontId="41" fillId="81" borderId="0" xfId="0" applyFont="1" applyFill="1" applyBorder="1" applyAlignment="1" applyProtection="1">
      <alignment horizontal="center" vertical="center"/>
      <protection hidden="1"/>
    </xf>
    <xf numFmtId="0" fontId="3" fillId="0" borderId="20" xfId="0" applyFont="1" applyFill="1" applyBorder="1" applyAlignment="1" applyProtection="1">
      <alignment horizontal="center" vertical="center" wrapText="1"/>
      <protection hidden="1"/>
    </xf>
    <xf numFmtId="0" fontId="2" fillId="0" borderId="25" xfId="43" applyFont="1" applyBorder="1" applyAlignment="1" applyProtection="1">
      <alignment horizontal="center" vertical="center"/>
      <protection hidden="1"/>
    </xf>
    <xf numFmtId="2" fontId="2" fillId="0" borderId="21" xfId="0" applyNumberFormat="1" applyFont="1" applyBorder="1" applyAlignment="1" applyProtection="1">
      <alignment horizontal="center" vertical="center" wrapText="1"/>
      <protection hidden="1"/>
    </xf>
    <xf numFmtId="2" fontId="2" fillId="0" borderId="20" xfId="0" applyNumberFormat="1" applyFont="1" applyBorder="1" applyAlignment="1" applyProtection="1">
      <alignment horizontal="center" vertical="center" wrapText="1"/>
      <protection hidden="1"/>
    </xf>
    <xf numFmtId="0" fontId="39" fillId="0" borderId="21" xfId="43" applyFont="1" applyBorder="1" applyAlignment="1" applyProtection="1">
      <alignment horizontal="center" vertical="center" wrapText="1"/>
      <protection hidden="1"/>
    </xf>
    <xf numFmtId="0" fontId="39" fillId="0" borderId="20" xfId="43" applyFont="1" applyBorder="1" applyAlignment="1" applyProtection="1">
      <alignment horizontal="center" vertical="center" wrapText="1"/>
      <protection hidden="1"/>
    </xf>
    <xf numFmtId="0" fontId="2" fillId="0" borderId="21" xfId="43" applyFont="1" applyBorder="1" applyAlignment="1" applyProtection="1">
      <alignment horizontal="center" vertical="center" wrapText="1"/>
      <protection hidden="1"/>
    </xf>
    <xf numFmtId="0" fontId="2" fillId="0" borderId="20" xfId="43" applyFont="1" applyBorder="1" applyAlignment="1" applyProtection="1">
      <alignment horizontal="center" vertical="center" wrapText="1"/>
      <protection hidden="1"/>
    </xf>
    <xf numFmtId="2" fontId="64" fillId="45" borderId="1" xfId="42" applyNumberFormat="1" applyFont="1" applyFill="1" applyBorder="1" applyAlignment="1" applyProtection="1">
      <alignment horizontal="center" vertical="center" wrapText="1"/>
      <protection hidden="1"/>
    </xf>
    <xf numFmtId="0" fontId="39" fillId="0" borderId="1" xfId="43" applyFont="1" applyFill="1" applyBorder="1" applyAlignment="1" applyProtection="1">
      <alignment horizontal="center" vertical="center" wrapText="1"/>
      <protection hidden="1"/>
    </xf>
    <xf numFmtId="1" fontId="39" fillId="0" borderId="1" xfId="0" applyNumberFormat="1" applyFont="1" applyFill="1" applyBorder="1" applyAlignment="1" applyProtection="1">
      <alignment horizontal="left" vertical="center" wrapText="1"/>
      <protection hidden="1"/>
    </xf>
    <xf numFmtId="0" fontId="2" fillId="64" borderId="21" xfId="0" applyFont="1" applyFill="1" applyBorder="1" applyAlignment="1" applyProtection="1">
      <alignment horizontal="center" vertical="center" wrapText="1"/>
      <protection hidden="1"/>
    </xf>
    <xf numFmtId="0" fontId="2" fillId="64" borderId="25" xfId="0" applyFont="1" applyFill="1" applyBorder="1" applyAlignment="1" applyProtection="1">
      <alignment horizontal="center" vertical="center" wrapText="1"/>
      <protection hidden="1"/>
    </xf>
    <xf numFmtId="0" fontId="2" fillId="64" borderId="20" xfId="0" applyFont="1" applyFill="1" applyBorder="1" applyAlignment="1" applyProtection="1">
      <alignment horizontal="center" vertical="center" wrapText="1"/>
      <protection hidden="1"/>
    </xf>
    <xf numFmtId="0" fontId="63" fillId="64" borderId="21" xfId="43" applyFont="1" applyFill="1" applyBorder="1" applyAlignment="1" applyProtection="1">
      <alignment horizontal="center" vertical="center" wrapText="1"/>
      <protection hidden="1"/>
    </xf>
    <xf numFmtId="0" fontId="63" fillId="64" borderId="25" xfId="43" applyFont="1" applyFill="1" applyBorder="1" applyAlignment="1" applyProtection="1">
      <alignment horizontal="center" vertical="center" wrapText="1"/>
      <protection hidden="1"/>
    </xf>
    <xf numFmtId="0" fontId="63" fillId="64" borderId="20" xfId="43" applyFont="1" applyFill="1" applyBorder="1" applyAlignment="1" applyProtection="1">
      <alignment horizontal="center" vertical="center" wrapText="1"/>
      <protection hidden="1"/>
    </xf>
    <xf numFmtId="0" fontId="63" fillId="45" borderId="34" xfId="43" applyFont="1" applyFill="1" applyBorder="1" applyAlignment="1" applyProtection="1">
      <alignment horizontal="left" vertical="center" wrapText="1"/>
      <protection hidden="1"/>
    </xf>
    <xf numFmtId="0" fontId="63" fillId="45" borderId="35" xfId="43" applyFont="1" applyFill="1" applyBorder="1" applyAlignment="1" applyProtection="1">
      <alignment horizontal="left" vertical="center" wrapText="1"/>
      <protection hidden="1"/>
    </xf>
    <xf numFmtId="0" fontId="63" fillId="45" borderId="19" xfId="43" applyFont="1" applyFill="1" applyBorder="1" applyAlignment="1" applyProtection="1">
      <alignment horizontal="left" vertical="center" wrapText="1"/>
      <protection hidden="1"/>
    </xf>
    <xf numFmtId="0" fontId="63" fillId="45" borderId="36" xfId="43" applyFont="1" applyFill="1" applyBorder="1" applyAlignment="1" applyProtection="1">
      <alignment horizontal="left" vertical="center" wrapText="1"/>
      <protection hidden="1"/>
    </xf>
    <xf numFmtId="0" fontId="63" fillId="45" borderId="37" xfId="43" applyFont="1" applyFill="1" applyBorder="1" applyAlignment="1" applyProtection="1">
      <alignment horizontal="left" vertical="center" wrapText="1"/>
      <protection hidden="1"/>
    </xf>
    <xf numFmtId="0" fontId="63" fillId="45" borderId="38" xfId="43" applyFont="1" applyFill="1" applyBorder="1" applyAlignment="1" applyProtection="1">
      <alignment horizontal="left" vertical="center" wrapText="1"/>
      <protection hidden="1"/>
    </xf>
    <xf numFmtId="2" fontId="63" fillId="0" borderId="1" xfId="0" applyNumberFormat="1" applyFont="1" applyBorder="1" applyAlignment="1" applyProtection="1">
      <alignment horizontal="left" vertical="center" wrapText="1"/>
      <protection hidden="1"/>
    </xf>
    <xf numFmtId="2" fontId="2" fillId="0" borderId="1" xfId="0" applyNumberFormat="1" applyFont="1" applyBorder="1" applyAlignment="1" applyProtection="1">
      <alignment horizontal="center" vertical="center"/>
      <protection hidden="1"/>
    </xf>
    <xf numFmtId="0" fontId="2" fillId="0" borderId="1" xfId="43" applyFont="1" applyBorder="1" applyAlignment="1" applyProtection="1">
      <alignment horizontal="center" vertical="center" wrapText="1"/>
      <protection hidden="1"/>
    </xf>
    <xf numFmtId="0" fontId="39" fillId="0" borderId="21" xfId="43" applyFont="1" applyFill="1" applyBorder="1" applyAlignment="1" applyProtection="1">
      <alignment horizontal="center" vertical="center" wrapText="1"/>
      <protection hidden="1"/>
    </xf>
    <xf numFmtId="0" fontId="39" fillId="0" borderId="20" xfId="43" applyFont="1" applyFill="1" applyBorder="1" applyAlignment="1" applyProtection="1">
      <alignment horizontal="center" vertical="center" wrapText="1"/>
      <protection hidden="1"/>
    </xf>
    <xf numFmtId="0" fontId="41" fillId="81" borderId="34" xfId="0" applyFont="1" applyFill="1" applyBorder="1" applyAlignment="1" applyProtection="1">
      <alignment horizontal="center" vertical="center"/>
      <protection hidden="1"/>
    </xf>
    <xf numFmtId="0" fontId="41" fillId="81" borderId="33" xfId="0" applyFont="1" applyFill="1" applyBorder="1" applyAlignment="1" applyProtection="1">
      <alignment horizontal="center" vertical="center"/>
      <protection hidden="1"/>
    </xf>
    <xf numFmtId="2" fontId="48" fillId="45" borderId="21" xfId="42" applyNumberFormat="1" applyFont="1" applyFill="1" applyBorder="1" applyAlignment="1" applyProtection="1">
      <alignment horizontal="center" vertical="center"/>
      <protection hidden="1"/>
    </xf>
    <xf numFmtId="2" fontId="48" fillId="45" borderId="25" xfId="42" applyNumberFormat="1" applyFont="1" applyFill="1" applyBorder="1" applyAlignment="1" applyProtection="1">
      <alignment horizontal="center" vertical="center"/>
      <protection hidden="1"/>
    </xf>
    <xf numFmtId="2" fontId="48" fillId="45" borderId="20" xfId="42" applyNumberFormat="1" applyFont="1" applyFill="1" applyBorder="1" applyAlignment="1" applyProtection="1">
      <alignment horizontal="center" vertical="center"/>
      <protection hidden="1"/>
    </xf>
    <xf numFmtId="0" fontId="2" fillId="64" borderId="1" xfId="0" applyFont="1" applyFill="1" applyBorder="1" applyAlignment="1" applyProtection="1">
      <alignment horizontal="center" vertical="center" wrapText="1"/>
      <protection hidden="1"/>
    </xf>
    <xf numFmtId="1" fontId="39" fillId="0" borderId="21" xfId="0" applyNumberFormat="1" applyFont="1" applyFill="1" applyBorder="1" applyAlignment="1" applyProtection="1">
      <alignment horizontal="left" vertical="center" wrapText="1"/>
      <protection hidden="1"/>
    </xf>
    <xf numFmtId="1" fontId="39" fillId="0" borderId="25" xfId="0" applyNumberFormat="1" applyFont="1" applyFill="1" applyBorder="1" applyAlignment="1" applyProtection="1">
      <alignment horizontal="left" vertical="center" wrapText="1"/>
      <protection hidden="1"/>
    </xf>
    <xf numFmtId="1" fontId="39" fillId="0" borderId="20" xfId="0" applyNumberFormat="1" applyFont="1" applyFill="1" applyBorder="1" applyAlignment="1" applyProtection="1">
      <alignment horizontal="left" vertical="center" wrapText="1"/>
      <protection hidden="1"/>
    </xf>
    <xf numFmtId="2" fontId="2" fillId="0" borderId="21" xfId="0" applyNumberFormat="1" applyFont="1" applyBorder="1" applyAlignment="1" applyProtection="1">
      <alignment horizontal="center" vertical="center"/>
      <protection hidden="1"/>
    </xf>
    <xf numFmtId="2" fontId="2" fillId="0" borderId="25" xfId="0" applyNumberFormat="1" applyFont="1" applyBorder="1" applyAlignment="1" applyProtection="1">
      <alignment horizontal="center" vertical="center"/>
      <protection hidden="1"/>
    </xf>
    <xf numFmtId="2" fontId="2" fillId="0" borderId="20" xfId="0" applyNumberFormat="1" applyFont="1" applyBorder="1" applyAlignment="1" applyProtection="1">
      <alignment horizontal="center" vertical="center"/>
      <protection hidden="1"/>
    </xf>
    <xf numFmtId="0" fontId="39" fillId="0" borderId="25" xfId="43" applyFont="1" applyFill="1" applyBorder="1" applyAlignment="1" applyProtection="1">
      <alignment horizontal="center" vertical="center" wrapText="1"/>
      <protection hidden="1"/>
    </xf>
    <xf numFmtId="0" fontId="63" fillId="31" borderId="21" xfId="0" applyFont="1" applyFill="1" applyBorder="1" applyAlignment="1" applyProtection="1">
      <alignment horizontal="center" shrinkToFit="1"/>
      <protection hidden="1"/>
    </xf>
    <xf numFmtId="0" fontId="63" fillId="31" borderId="20" xfId="0" applyFont="1" applyFill="1" applyBorder="1" applyAlignment="1" applyProtection="1">
      <alignment horizontal="center" shrinkToFit="1"/>
      <protection hidden="1"/>
    </xf>
    <xf numFmtId="0" fontId="0" fillId="0" borderId="1" xfId="0" applyFont="1" applyBorder="1" applyAlignment="1" applyProtection="1">
      <alignment horizontal="center" vertical="center"/>
      <protection hidden="1"/>
    </xf>
    <xf numFmtId="2" fontId="2" fillId="0" borderId="21" xfId="0" applyNumberFormat="1" applyFont="1" applyBorder="1" applyAlignment="1" applyProtection="1">
      <alignment horizontal="left" vertical="center" wrapText="1"/>
      <protection hidden="1"/>
    </xf>
    <xf numFmtId="2" fontId="2" fillId="0" borderId="20" xfId="0" applyNumberFormat="1" applyFont="1" applyBorder="1" applyAlignment="1" applyProtection="1">
      <alignment horizontal="left" vertical="center" wrapText="1"/>
      <protection hidden="1"/>
    </xf>
    <xf numFmtId="0" fontId="42" fillId="0" borderId="39" xfId="38" applyFont="1" applyBorder="1" applyAlignment="1" applyProtection="1">
      <alignment horizontal="center" vertical="center" wrapText="1"/>
      <protection hidden="1"/>
    </xf>
    <xf numFmtId="0" fontId="41" fillId="81" borderId="23" xfId="0" applyFont="1" applyFill="1" applyBorder="1" applyAlignment="1" applyProtection="1">
      <alignment horizontal="center" vertical="center" wrapText="1"/>
      <protection hidden="1"/>
    </xf>
    <xf numFmtId="0" fontId="41" fillId="81" borderId="22" xfId="0" applyFont="1" applyFill="1" applyBorder="1" applyAlignment="1" applyProtection="1">
      <alignment horizontal="center" vertical="center" wrapText="1"/>
      <protection hidden="1"/>
    </xf>
    <xf numFmtId="0" fontId="41" fillId="81" borderId="24" xfId="0" applyFont="1" applyFill="1" applyBorder="1" applyAlignment="1" applyProtection="1">
      <alignment horizontal="center" vertical="center" wrapText="1"/>
      <protection hidden="1"/>
    </xf>
    <xf numFmtId="0" fontId="41" fillId="81" borderId="1" xfId="0" applyFont="1" applyFill="1" applyBorder="1" applyAlignment="1" applyProtection="1">
      <alignment horizontal="center" vertical="center" wrapText="1"/>
      <protection hidden="1"/>
    </xf>
    <xf numFmtId="1" fontId="2" fillId="0" borderId="21" xfId="42" applyNumberFormat="1" applyFont="1" applyBorder="1" applyAlignment="1" applyProtection="1">
      <alignment horizontal="center" vertical="center"/>
      <protection hidden="1"/>
    </xf>
    <xf numFmtId="1" fontId="2" fillId="0" borderId="25" xfId="42" applyNumberFormat="1" applyFont="1" applyBorder="1" applyAlignment="1" applyProtection="1">
      <alignment horizontal="center" vertical="center"/>
      <protection hidden="1"/>
    </xf>
    <xf numFmtId="1" fontId="2" fillId="0" borderId="20" xfId="42" applyNumberFormat="1" applyFont="1" applyBorder="1" applyAlignment="1" applyProtection="1">
      <alignment horizontal="center" vertical="center"/>
      <protection hidden="1"/>
    </xf>
    <xf numFmtId="0" fontId="2" fillId="0" borderId="21" xfId="42" applyNumberFormat="1" applyFont="1" applyBorder="1" applyAlignment="1" applyProtection="1">
      <alignment horizontal="center" vertical="center" wrapText="1"/>
      <protection hidden="1"/>
    </xf>
    <xf numFmtId="0" fontId="2" fillId="0" borderId="25" xfId="42" applyNumberFormat="1" applyFont="1" applyBorder="1" applyAlignment="1" applyProtection="1">
      <alignment horizontal="center" vertical="center" wrapText="1"/>
      <protection hidden="1"/>
    </xf>
    <xf numFmtId="0" fontId="2" fillId="0" borderId="20" xfId="42" applyNumberFormat="1" applyFont="1" applyBorder="1" applyAlignment="1" applyProtection="1">
      <alignment horizontal="center" vertical="center" wrapText="1"/>
      <protection hidden="1"/>
    </xf>
    <xf numFmtId="0" fontId="2" fillId="0" borderId="21" xfId="42" applyFont="1" applyBorder="1" applyAlignment="1" applyProtection="1">
      <alignment horizontal="center"/>
      <protection hidden="1"/>
    </xf>
    <xf numFmtId="0" fontId="2" fillId="0" borderId="25" xfId="42" applyFont="1" applyBorder="1" applyAlignment="1" applyProtection="1">
      <alignment horizontal="center"/>
      <protection hidden="1"/>
    </xf>
    <xf numFmtId="0" fontId="2" fillId="0" borderId="20" xfId="42" applyFont="1" applyBorder="1" applyAlignment="1" applyProtection="1">
      <alignment horizontal="center"/>
      <protection hidden="1"/>
    </xf>
    <xf numFmtId="0" fontId="2" fillId="0" borderId="25" xfId="42" applyNumberFormat="1" applyFont="1" applyBorder="1" applyAlignment="1" applyProtection="1">
      <alignment horizontal="left" vertical="center" wrapText="1"/>
      <protection hidden="1"/>
    </xf>
    <xf numFmtId="0" fontId="2" fillId="0" borderId="1" xfId="42" applyFont="1" applyBorder="1" applyAlignment="1" applyProtection="1">
      <alignment horizontal="center"/>
      <protection hidden="1"/>
    </xf>
    <xf numFmtId="0" fontId="41" fillId="0" borderId="21" xfId="0" applyFont="1" applyFill="1" applyBorder="1" applyAlignment="1" applyProtection="1">
      <alignment horizontal="center" vertical="center"/>
      <protection hidden="1"/>
    </xf>
    <xf numFmtId="0" fontId="41" fillId="0" borderId="25" xfId="0" applyFont="1" applyFill="1" applyBorder="1" applyAlignment="1" applyProtection="1">
      <alignment horizontal="center" vertical="center"/>
      <protection hidden="1"/>
    </xf>
    <xf numFmtId="0" fontId="41" fillId="0" borderId="20" xfId="0" applyFont="1" applyFill="1" applyBorder="1" applyAlignment="1" applyProtection="1">
      <alignment horizontal="center" vertical="center"/>
      <protection hidden="1"/>
    </xf>
    <xf numFmtId="0" fontId="2" fillId="0" borderId="1" xfId="42" applyNumberFormat="1" applyFont="1" applyBorder="1" applyAlignment="1" applyProtection="1">
      <alignment horizontal="center" vertical="center" wrapText="1"/>
      <protection hidden="1"/>
    </xf>
    <xf numFmtId="0" fontId="2" fillId="0" borderId="1" xfId="42" applyFont="1" applyBorder="1" applyAlignment="1" applyProtection="1">
      <alignment horizontal="left"/>
      <protection hidden="1"/>
    </xf>
    <xf numFmtId="49" fontId="39" fillId="77" borderId="1" xfId="0" applyNumberFormat="1" applyFont="1" applyFill="1" applyBorder="1" applyAlignment="1" applyProtection="1">
      <alignment horizontal="center" vertical="center"/>
      <protection hidden="1"/>
    </xf>
    <xf numFmtId="0" fontId="42" fillId="0" borderId="0" xfId="38" applyFont="1" applyBorder="1" applyAlignment="1" applyProtection="1">
      <alignment horizontal="center" vertical="center" wrapText="1"/>
      <protection hidden="1"/>
    </xf>
    <xf numFmtId="1" fontId="39" fillId="45" borderId="21" xfId="0" applyNumberFormat="1" applyFont="1" applyFill="1" applyBorder="1" applyAlignment="1" applyProtection="1">
      <alignment horizontal="center" vertical="center"/>
      <protection hidden="1"/>
    </xf>
    <xf numFmtId="1" fontId="39" fillId="45" borderId="20" xfId="0" applyNumberFormat="1" applyFont="1" applyFill="1" applyBorder="1" applyAlignment="1" applyProtection="1">
      <alignment horizontal="center" vertical="center"/>
      <protection hidden="1"/>
    </xf>
    <xf numFmtId="1" fontId="39" fillId="45" borderId="1" xfId="0" applyNumberFormat="1" applyFont="1" applyFill="1" applyBorder="1" applyAlignment="1" applyProtection="1">
      <alignment horizontal="center" vertical="center"/>
      <protection hidden="1"/>
    </xf>
    <xf numFmtId="1" fontId="39" fillId="45" borderId="25" xfId="0" applyNumberFormat="1" applyFont="1" applyFill="1" applyBorder="1" applyAlignment="1" applyProtection="1">
      <alignment horizontal="center" vertical="center"/>
      <protection hidden="1"/>
    </xf>
    <xf numFmtId="2" fontId="2" fillId="0" borderId="25" xfId="42" applyNumberFormat="1" applyFont="1" applyBorder="1" applyAlignment="1" applyProtection="1">
      <alignment horizontal="left" vertical="center" wrapText="1"/>
      <protection hidden="1"/>
    </xf>
  </cellXfs>
  <cellStyles count="91">
    <cellStyle name="20% - Акцент1" xfId="1"/>
    <cellStyle name="20% - Акцент2" xfId="2"/>
    <cellStyle name="20% - Акцент3" xfId="3"/>
    <cellStyle name="20% - Акцент4" xfId="4"/>
    <cellStyle name="20% - Акцент5" xfId="5"/>
    <cellStyle name="20% - Акцент6" xfId="6"/>
    <cellStyle name="20% - 强调文字颜色 1" xfId="7"/>
    <cellStyle name="20% - 强调文字颜色 2" xfId="8"/>
    <cellStyle name="20% - 强调文字颜色 3" xfId="9"/>
    <cellStyle name="20% - 强调文字颜色 4" xfId="10"/>
    <cellStyle name="20% - 强调文字颜色 5" xfId="11"/>
    <cellStyle name="20% - 强调文字颜色 6" xfId="12"/>
    <cellStyle name="40% - Акцент1" xfId="13"/>
    <cellStyle name="40% - Акцент2" xfId="14"/>
    <cellStyle name="40% - Акцент3" xfId="15"/>
    <cellStyle name="40% - Акцент4" xfId="16"/>
    <cellStyle name="40% - Акцент5" xfId="17"/>
    <cellStyle name="40% - Акцент6" xfId="18"/>
    <cellStyle name="40% - 强调文字颜色 1" xfId="19"/>
    <cellStyle name="40% - 强调文字颜色 2" xfId="20"/>
    <cellStyle name="40% - 强调文字颜色 3" xfId="21"/>
    <cellStyle name="40% - 强调文字颜色 4" xfId="22"/>
    <cellStyle name="40% - 强调文字颜色 5" xfId="23"/>
    <cellStyle name="40% - 强调文字颜色 6" xfId="24"/>
    <cellStyle name="60% - Акцент1" xfId="25"/>
    <cellStyle name="60% - Акцент2" xfId="26"/>
    <cellStyle name="60% - Акцент3" xfId="27"/>
    <cellStyle name="60% - Акцент4" xfId="28"/>
    <cellStyle name="60% - Акцент5" xfId="29"/>
    <cellStyle name="60% - Акцент6" xfId="30"/>
    <cellStyle name="60% - 强调文字颜色 1" xfId="31"/>
    <cellStyle name="60% - 强调文字颜色 2" xfId="32"/>
    <cellStyle name="60% - 强调文字颜色 3" xfId="33"/>
    <cellStyle name="60% - 强调文字颜色 4" xfId="34"/>
    <cellStyle name="60% - 强调文字颜色 5" xfId="35"/>
    <cellStyle name="60% - 强调文字颜色 6" xfId="36"/>
    <cellStyle name="LED" xfId="37"/>
    <cellStyle name="Гиперссылка" xfId="38" builtinId="8"/>
    <cellStyle name="Гиперссылка 2" xfId="88"/>
    <cellStyle name="Гиперссылка 4" xfId="39"/>
    <cellStyle name="Денежный 2 2" xfId="40"/>
    <cellStyle name="Обычный" xfId="0" builtinId="0"/>
    <cellStyle name="Обычный 10" xfId="41"/>
    <cellStyle name="Обычный 11" xfId="89"/>
    <cellStyle name="Обычный 2" xfId="42"/>
    <cellStyle name="Обычный 2 2" xfId="90"/>
    <cellStyle name="Обычный 3" xfId="43"/>
    <cellStyle name="Обычный 3 2" xfId="44"/>
    <cellStyle name="Обычный 3 3" xfId="45"/>
    <cellStyle name="Обычный 4" xfId="46"/>
    <cellStyle name="Обычный 4 2" xfId="47"/>
    <cellStyle name="Обычный 5" xfId="48"/>
    <cellStyle name="Обычный 6" xfId="49"/>
    <cellStyle name="Обычный 7" xfId="50"/>
    <cellStyle name="Обычный 8" xfId="51"/>
    <cellStyle name="Обычный 9" xfId="52"/>
    <cellStyle name="Обычный_Price_TVR_jan2009_рабочий_new" xfId="53"/>
    <cellStyle name="Процентный 2" xfId="54"/>
    <cellStyle name="Финансовый" xfId="55" builtinId="3"/>
    <cellStyle name="Финансовый 2" xfId="56"/>
    <cellStyle name="Финансовый 3" xfId="57"/>
    <cellStyle name="Финансовый 3 2 5" xfId="58"/>
    <cellStyle name="Финансовый 3 6" xfId="59"/>
    <cellStyle name="Финансовый 4" xfId="60"/>
    <cellStyle name="Финансовый 5" xfId="61"/>
    <cellStyle name="Финансовый 6" xfId="62"/>
    <cellStyle name="好" xfId="63"/>
    <cellStyle name="差" xfId="64"/>
    <cellStyle name="常规 2" xfId="65"/>
    <cellStyle name="常规_Sheet1" xfId="66"/>
    <cellStyle name="强调文字颜色 1" xfId="67"/>
    <cellStyle name="强调文字颜色 2" xfId="68"/>
    <cellStyle name="强调文字颜色 3" xfId="69"/>
    <cellStyle name="强调文字颜色 4" xfId="70"/>
    <cellStyle name="强调文字颜色 5" xfId="71"/>
    <cellStyle name="强调文字颜色 6" xfId="72"/>
    <cellStyle name="标题" xfId="73"/>
    <cellStyle name="标题 1" xfId="74"/>
    <cellStyle name="标题 2" xfId="75"/>
    <cellStyle name="标题 3" xfId="76"/>
    <cellStyle name="标题 4" xfId="77"/>
    <cellStyle name="检查单元格" xfId="78"/>
    <cellStyle name="汇总" xfId="79"/>
    <cellStyle name="注释" xfId="80"/>
    <cellStyle name="解释性文本" xfId="81"/>
    <cellStyle name="警告文本" xfId="82"/>
    <cellStyle name="计算" xfId="83"/>
    <cellStyle name="输入" xfId="84"/>
    <cellStyle name="输出" xfId="85"/>
    <cellStyle name="适中" xfId="86"/>
    <cellStyle name="链接单元格" xfId="87"/>
  </cellStyles>
  <dxfs count="0"/>
  <tableStyles count="0" defaultTableStyle="TableStyleMedium9" defaultPivotStyle="PivotStyleLight16"/>
  <colors>
    <mruColors>
      <color rgb="FFE3FD91"/>
      <color rgb="FFFFFF53"/>
      <color rgb="FFFF3399"/>
      <color rgb="FFFDFFF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jpeg"/><Relationship Id="rId21" Type="http://schemas.openxmlformats.org/officeDocument/2006/relationships/image" Target="../media/image22.jpeg"/><Relationship Id="rId42" Type="http://schemas.openxmlformats.org/officeDocument/2006/relationships/image" Target="../media/image43.jpeg"/><Relationship Id="rId47" Type="http://schemas.openxmlformats.org/officeDocument/2006/relationships/image" Target="../media/image48.jpeg"/><Relationship Id="rId63" Type="http://schemas.openxmlformats.org/officeDocument/2006/relationships/image" Target="../media/image64.jpeg"/><Relationship Id="rId68" Type="http://schemas.openxmlformats.org/officeDocument/2006/relationships/image" Target="../media/image69.jpeg"/><Relationship Id="rId84" Type="http://schemas.openxmlformats.org/officeDocument/2006/relationships/image" Target="../media/image85.jpeg"/><Relationship Id="rId89" Type="http://schemas.openxmlformats.org/officeDocument/2006/relationships/image" Target="../media/image90.png"/><Relationship Id="rId16" Type="http://schemas.openxmlformats.org/officeDocument/2006/relationships/image" Target="../media/image17.jpeg"/><Relationship Id="rId11" Type="http://schemas.openxmlformats.org/officeDocument/2006/relationships/image" Target="../media/image12.jpeg"/><Relationship Id="rId32" Type="http://schemas.openxmlformats.org/officeDocument/2006/relationships/image" Target="../media/image33.jpeg"/><Relationship Id="rId37" Type="http://schemas.openxmlformats.org/officeDocument/2006/relationships/image" Target="../media/image38.jpeg"/><Relationship Id="rId53" Type="http://schemas.openxmlformats.org/officeDocument/2006/relationships/image" Target="../media/image54.jpeg"/><Relationship Id="rId58" Type="http://schemas.openxmlformats.org/officeDocument/2006/relationships/image" Target="../media/image59.jpeg"/><Relationship Id="rId74" Type="http://schemas.openxmlformats.org/officeDocument/2006/relationships/image" Target="../media/image75.jpeg"/><Relationship Id="rId79" Type="http://schemas.openxmlformats.org/officeDocument/2006/relationships/image" Target="../media/image80.jpeg"/><Relationship Id="rId5" Type="http://schemas.openxmlformats.org/officeDocument/2006/relationships/image" Target="../media/image6.jpeg"/><Relationship Id="rId90" Type="http://schemas.openxmlformats.org/officeDocument/2006/relationships/image" Target="../media/image91.png"/><Relationship Id="rId14" Type="http://schemas.openxmlformats.org/officeDocument/2006/relationships/image" Target="../media/image15.jpeg"/><Relationship Id="rId22" Type="http://schemas.openxmlformats.org/officeDocument/2006/relationships/image" Target="../media/image23.jpeg"/><Relationship Id="rId27" Type="http://schemas.openxmlformats.org/officeDocument/2006/relationships/image" Target="../media/image28.jpeg"/><Relationship Id="rId30" Type="http://schemas.openxmlformats.org/officeDocument/2006/relationships/image" Target="../media/image31.jpeg"/><Relationship Id="rId35" Type="http://schemas.openxmlformats.org/officeDocument/2006/relationships/image" Target="../media/image36.jpeg"/><Relationship Id="rId43" Type="http://schemas.openxmlformats.org/officeDocument/2006/relationships/image" Target="../media/image44.jpeg"/><Relationship Id="rId48" Type="http://schemas.openxmlformats.org/officeDocument/2006/relationships/image" Target="../media/image49.jpeg"/><Relationship Id="rId56" Type="http://schemas.openxmlformats.org/officeDocument/2006/relationships/image" Target="../media/image57.jpeg"/><Relationship Id="rId64" Type="http://schemas.openxmlformats.org/officeDocument/2006/relationships/image" Target="../media/image65.jpeg"/><Relationship Id="rId69" Type="http://schemas.openxmlformats.org/officeDocument/2006/relationships/image" Target="../media/image70.jpeg"/><Relationship Id="rId77" Type="http://schemas.openxmlformats.org/officeDocument/2006/relationships/image" Target="../media/image78.jpeg"/><Relationship Id="rId8" Type="http://schemas.openxmlformats.org/officeDocument/2006/relationships/image" Target="../media/image9.jpeg"/><Relationship Id="rId51" Type="http://schemas.openxmlformats.org/officeDocument/2006/relationships/image" Target="../media/image52.jpeg"/><Relationship Id="rId72" Type="http://schemas.openxmlformats.org/officeDocument/2006/relationships/image" Target="../media/image73.jpeg"/><Relationship Id="rId80" Type="http://schemas.openxmlformats.org/officeDocument/2006/relationships/image" Target="../media/image81.jpeg"/><Relationship Id="rId85" Type="http://schemas.openxmlformats.org/officeDocument/2006/relationships/image" Target="../media/image86.png"/><Relationship Id="rId3" Type="http://schemas.openxmlformats.org/officeDocument/2006/relationships/image" Target="../media/image4.jpeg"/><Relationship Id="rId12" Type="http://schemas.openxmlformats.org/officeDocument/2006/relationships/image" Target="../media/image13.jpeg"/><Relationship Id="rId17" Type="http://schemas.openxmlformats.org/officeDocument/2006/relationships/image" Target="../media/image18.jpeg"/><Relationship Id="rId25" Type="http://schemas.openxmlformats.org/officeDocument/2006/relationships/image" Target="../media/image26.jpeg"/><Relationship Id="rId33" Type="http://schemas.openxmlformats.org/officeDocument/2006/relationships/image" Target="../media/image34.jpeg"/><Relationship Id="rId38" Type="http://schemas.openxmlformats.org/officeDocument/2006/relationships/image" Target="../media/image39.jpeg"/><Relationship Id="rId46" Type="http://schemas.openxmlformats.org/officeDocument/2006/relationships/image" Target="../media/image47.jpeg"/><Relationship Id="rId59" Type="http://schemas.openxmlformats.org/officeDocument/2006/relationships/image" Target="../media/image60.jpeg"/><Relationship Id="rId67" Type="http://schemas.openxmlformats.org/officeDocument/2006/relationships/image" Target="../media/image68.jpeg"/><Relationship Id="rId20" Type="http://schemas.openxmlformats.org/officeDocument/2006/relationships/image" Target="../media/image21.jpeg"/><Relationship Id="rId41" Type="http://schemas.openxmlformats.org/officeDocument/2006/relationships/image" Target="../media/image42.jpeg"/><Relationship Id="rId54" Type="http://schemas.openxmlformats.org/officeDocument/2006/relationships/image" Target="../media/image55.png"/><Relationship Id="rId62" Type="http://schemas.openxmlformats.org/officeDocument/2006/relationships/image" Target="../media/image63.jpeg"/><Relationship Id="rId70" Type="http://schemas.openxmlformats.org/officeDocument/2006/relationships/image" Target="../media/image71.jpeg"/><Relationship Id="rId75" Type="http://schemas.openxmlformats.org/officeDocument/2006/relationships/image" Target="../media/image76.jpeg"/><Relationship Id="rId83" Type="http://schemas.openxmlformats.org/officeDocument/2006/relationships/image" Target="../media/image84.jpeg"/><Relationship Id="rId88" Type="http://schemas.openxmlformats.org/officeDocument/2006/relationships/image" Target="../media/image89.png"/><Relationship Id="rId1" Type="http://schemas.openxmlformats.org/officeDocument/2006/relationships/image" Target="../media/image2.jpeg"/><Relationship Id="rId6" Type="http://schemas.openxmlformats.org/officeDocument/2006/relationships/image" Target="../media/image7.jpeg"/><Relationship Id="rId15" Type="http://schemas.openxmlformats.org/officeDocument/2006/relationships/image" Target="../media/image16.jpeg"/><Relationship Id="rId23" Type="http://schemas.openxmlformats.org/officeDocument/2006/relationships/image" Target="../media/image24.jpeg"/><Relationship Id="rId28" Type="http://schemas.openxmlformats.org/officeDocument/2006/relationships/image" Target="../media/image29.jpeg"/><Relationship Id="rId36" Type="http://schemas.openxmlformats.org/officeDocument/2006/relationships/image" Target="../media/image37.jpeg"/><Relationship Id="rId49" Type="http://schemas.openxmlformats.org/officeDocument/2006/relationships/image" Target="../media/image50.jpeg"/><Relationship Id="rId57" Type="http://schemas.openxmlformats.org/officeDocument/2006/relationships/image" Target="../media/image58.jpeg"/><Relationship Id="rId10" Type="http://schemas.openxmlformats.org/officeDocument/2006/relationships/image" Target="../media/image11.jpeg"/><Relationship Id="rId31" Type="http://schemas.openxmlformats.org/officeDocument/2006/relationships/image" Target="../media/image32.jpeg"/><Relationship Id="rId44" Type="http://schemas.openxmlformats.org/officeDocument/2006/relationships/image" Target="../media/image45.jpeg"/><Relationship Id="rId52" Type="http://schemas.openxmlformats.org/officeDocument/2006/relationships/image" Target="../media/image53.jpeg"/><Relationship Id="rId60" Type="http://schemas.openxmlformats.org/officeDocument/2006/relationships/image" Target="../media/image61.jpeg"/><Relationship Id="rId65" Type="http://schemas.openxmlformats.org/officeDocument/2006/relationships/image" Target="../media/image66.jpeg"/><Relationship Id="rId73" Type="http://schemas.openxmlformats.org/officeDocument/2006/relationships/image" Target="../media/image74.jpeg"/><Relationship Id="rId78" Type="http://schemas.openxmlformats.org/officeDocument/2006/relationships/image" Target="../media/image79.jpeg"/><Relationship Id="rId81" Type="http://schemas.openxmlformats.org/officeDocument/2006/relationships/image" Target="../media/image82.png"/><Relationship Id="rId86" Type="http://schemas.openxmlformats.org/officeDocument/2006/relationships/image" Target="../media/image87.png"/><Relationship Id="rId4" Type="http://schemas.openxmlformats.org/officeDocument/2006/relationships/image" Target="../media/image5.jpeg"/><Relationship Id="rId9" Type="http://schemas.openxmlformats.org/officeDocument/2006/relationships/image" Target="../media/image10.jpeg"/><Relationship Id="rId13" Type="http://schemas.openxmlformats.org/officeDocument/2006/relationships/image" Target="../media/image14.jpeg"/><Relationship Id="rId18" Type="http://schemas.openxmlformats.org/officeDocument/2006/relationships/image" Target="../media/image19.jpeg"/><Relationship Id="rId39" Type="http://schemas.openxmlformats.org/officeDocument/2006/relationships/image" Target="../media/image40.jpeg"/><Relationship Id="rId34" Type="http://schemas.openxmlformats.org/officeDocument/2006/relationships/image" Target="../media/image35.jpeg"/><Relationship Id="rId50" Type="http://schemas.openxmlformats.org/officeDocument/2006/relationships/image" Target="../media/image51.jpeg"/><Relationship Id="rId55" Type="http://schemas.openxmlformats.org/officeDocument/2006/relationships/image" Target="../media/image56.jpeg"/><Relationship Id="rId76" Type="http://schemas.openxmlformats.org/officeDocument/2006/relationships/image" Target="../media/image77.jpeg"/><Relationship Id="rId7" Type="http://schemas.openxmlformats.org/officeDocument/2006/relationships/image" Target="../media/image8.jpeg"/><Relationship Id="rId71" Type="http://schemas.openxmlformats.org/officeDocument/2006/relationships/image" Target="../media/image72.jpeg"/><Relationship Id="rId2" Type="http://schemas.openxmlformats.org/officeDocument/2006/relationships/image" Target="../media/image3.jpeg"/><Relationship Id="rId29" Type="http://schemas.openxmlformats.org/officeDocument/2006/relationships/image" Target="../media/image30.jpeg"/><Relationship Id="rId24" Type="http://schemas.openxmlformats.org/officeDocument/2006/relationships/image" Target="../media/image25.jpeg"/><Relationship Id="rId40" Type="http://schemas.openxmlformats.org/officeDocument/2006/relationships/image" Target="../media/image41.jpeg"/><Relationship Id="rId45" Type="http://schemas.openxmlformats.org/officeDocument/2006/relationships/image" Target="../media/image46.jpeg"/><Relationship Id="rId66" Type="http://schemas.openxmlformats.org/officeDocument/2006/relationships/image" Target="../media/image67.jpeg"/><Relationship Id="rId87" Type="http://schemas.openxmlformats.org/officeDocument/2006/relationships/image" Target="../media/image88.png"/><Relationship Id="rId61" Type="http://schemas.openxmlformats.org/officeDocument/2006/relationships/image" Target="../media/image62.jpeg"/><Relationship Id="rId82" Type="http://schemas.openxmlformats.org/officeDocument/2006/relationships/image" Target="../media/image83.jpeg"/><Relationship Id="rId19" Type="http://schemas.openxmlformats.org/officeDocument/2006/relationships/image" Target="../media/image20.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117.jpeg"/><Relationship Id="rId21" Type="http://schemas.openxmlformats.org/officeDocument/2006/relationships/image" Target="../media/image112.jpeg"/><Relationship Id="rId42" Type="http://schemas.openxmlformats.org/officeDocument/2006/relationships/image" Target="../media/image133.jpeg"/><Relationship Id="rId47" Type="http://schemas.openxmlformats.org/officeDocument/2006/relationships/image" Target="../media/image138.jpeg"/><Relationship Id="rId63" Type="http://schemas.openxmlformats.org/officeDocument/2006/relationships/image" Target="../media/image154.jpeg"/><Relationship Id="rId68" Type="http://schemas.openxmlformats.org/officeDocument/2006/relationships/image" Target="../media/image159.jpeg"/><Relationship Id="rId84" Type="http://schemas.openxmlformats.org/officeDocument/2006/relationships/image" Target="../media/image175.png"/><Relationship Id="rId89" Type="http://schemas.openxmlformats.org/officeDocument/2006/relationships/image" Target="../media/image180.png"/><Relationship Id="rId16" Type="http://schemas.openxmlformats.org/officeDocument/2006/relationships/image" Target="../media/image107.jpeg"/><Relationship Id="rId11" Type="http://schemas.openxmlformats.org/officeDocument/2006/relationships/image" Target="../media/image102.jpeg"/><Relationship Id="rId32" Type="http://schemas.openxmlformats.org/officeDocument/2006/relationships/image" Target="../media/image123.jpeg"/><Relationship Id="rId37" Type="http://schemas.openxmlformats.org/officeDocument/2006/relationships/image" Target="../media/image128.jpeg"/><Relationship Id="rId53" Type="http://schemas.openxmlformats.org/officeDocument/2006/relationships/image" Target="../media/image144.jpeg"/><Relationship Id="rId58" Type="http://schemas.openxmlformats.org/officeDocument/2006/relationships/image" Target="../media/image149.jpeg"/><Relationship Id="rId74" Type="http://schemas.openxmlformats.org/officeDocument/2006/relationships/image" Target="../media/image165.jpeg"/><Relationship Id="rId79" Type="http://schemas.openxmlformats.org/officeDocument/2006/relationships/image" Target="../media/image170.jpeg"/><Relationship Id="rId5" Type="http://schemas.openxmlformats.org/officeDocument/2006/relationships/image" Target="../media/image96.jpeg"/><Relationship Id="rId90" Type="http://schemas.openxmlformats.org/officeDocument/2006/relationships/image" Target="../media/image181.png"/><Relationship Id="rId14" Type="http://schemas.openxmlformats.org/officeDocument/2006/relationships/image" Target="../media/image105.jpeg"/><Relationship Id="rId22" Type="http://schemas.openxmlformats.org/officeDocument/2006/relationships/image" Target="../media/image113.jpeg"/><Relationship Id="rId27" Type="http://schemas.openxmlformats.org/officeDocument/2006/relationships/image" Target="../media/image118.jpeg"/><Relationship Id="rId30" Type="http://schemas.openxmlformats.org/officeDocument/2006/relationships/image" Target="../media/image121.jpeg"/><Relationship Id="rId35" Type="http://schemas.openxmlformats.org/officeDocument/2006/relationships/image" Target="../media/image126.jpeg"/><Relationship Id="rId43" Type="http://schemas.openxmlformats.org/officeDocument/2006/relationships/image" Target="../media/image134.jpeg"/><Relationship Id="rId48" Type="http://schemas.openxmlformats.org/officeDocument/2006/relationships/image" Target="../media/image139.jpeg"/><Relationship Id="rId56" Type="http://schemas.openxmlformats.org/officeDocument/2006/relationships/image" Target="../media/image147.jpeg"/><Relationship Id="rId64" Type="http://schemas.openxmlformats.org/officeDocument/2006/relationships/image" Target="../media/image155.jpeg"/><Relationship Id="rId69" Type="http://schemas.openxmlformats.org/officeDocument/2006/relationships/image" Target="../media/image160.jpeg"/><Relationship Id="rId77" Type="http://schemas.openxmlformats.org/officeDocument/2006/relationships/image" Target="../media/image168.png"/><Relationship Id="rId8" Type="http://schemas.openxmlformats.org/officeDocument/2006/relationships/image" Target="../media/image99.jpeg"/><Relationship Id="rId51" Type="http://schemas.openxmlformats.org/officeDocument/2006/relationships/image" Target="../media/image142.png"/><Relationship Id="rId72" Type="http://schemas.openxmlformats.org/officeDocument/2006/relationships/image" Target="../media/image163.jpeg"/><Relationship Id="rId80" Type="http://schemas.openxmlformats.org/officeDocument/2006/relationships/image" Target="../media/image171.jpeg"/><Relationship Id="rId85" Type="http://schemas.openxmlformats.org/officeDocument/2006/relationships/image" Target="../media/image176.png"/><Relationship Id="rId3" Type="http://schemas.openxmlformats.org/officeDocument/2006/relationships/image" Target="../media/image94.jpeg"/><Relationship Id="rId12" Type="http://schemas.openxmlformats.org/officeDocument/2006/relationships/image" Target="../media/image103.jpeg"/><Relationship Id="rId17" Type="http://schemas.openxmlformats.org/officeDocument/2006/relationships/image" Target="../media/image108.jpeg"/><Relationship Id="rId25" Type="http://schemas.openxmlformats.org/officeDocument/2006/relationships/image" Target="../media/image116.jpeg"/><Relationship Id="rId33" Type="http://schemas.openxmlformats.org/officeDocument/2006/relationships/image" Target="../media/image124.jpeg"/><Relationship Id="rId38" Type="http://schemas.openxmlformats.org/officeDocument/2006/relationships/image" Target="../media/image129.jpeg"/><Relationship Id="rId46" Type="http://schemas.openxmlformats.org/officeDocument/2006/relationships/image" Target="../media/image137.jpeg"/><Relationship Id="rId59" Type="http://schemas.openxmlformats.org/officeDocument/2006/relationships/image" Target="../media/image150.jpeg"/><Relationship Id="rId67" Type="http://schemas.openxmlformats.org/officeDocument/2006/relationships/image" Target="../media/image158.jpeg"/><Relationship Id="rId20" Type="http://schemas.openxmlformats.org/officeDocument/2006/relationships/image" Target="../media/image111.jpeg"/><Relationship Id="rId41" Type="http://schemas.openxmlformats.org/officeDocument/2006/relationships/image" Target="../media/image132.jpeg"/><Relationship Id="rId54" Type="http://schemas.openxmlformats.org/officeDocument/2006/relationships/image" Target="../media/image145.jpeg"/><Relationship Id="rId62" Type="http://schemas.openxmlformats.org/officeDocument/2006/relationships/image" Target="../media/image153.jpeg"/><Relationship Id="rId70" Type="http://schemas.openxmlformats.org/officeDocument/2006/relationships/image" Target="../media/image161.jpeg"/><Relationship Id="rId75" Type="http://schemas.openxmlformats.org/officeDocument/2006/relationships/image" Target="../media/image166.png"/><Relationship Id="rId83" Type="http://schemas.openxmlformats.org/officeDocument/2006/relationships/image" Target="../media/image174.png"/><Relationship Id="rId88" Type="http://schemas.openxmlformats.org/officeDocument/2006/relationships/image" Target="../media/image179.png"/><Relationship Id="rId91" Type="http://schemas.openxmlformats.org/officeDocument/2006/relationships/image" Target="../media/image182.png"/><Relationship Id="rId1" Type="http://schemas.openxmlformats.org/officeDocument/2006/relationships/image" Target="../media/image92.jpeg"/><Relationship Id="rId6" Type="http://schemas.openxmlformats.org/officeDocument/2006/relationships/image" Target="../media/image97.jpeg"/><Relationship Id="rId15" Type="http://schemas.openxmlformats.org/officeDocument/2006/relationships/image" Target="../media/image106.jpeg"/><Relationship Id="rId23" Type="http://schemas.openxmlformats.org/officeDocument/2006/relationships/image" Target="../media/image114.jpeg"/><Relationship Id="rId28" Type="http://schemas.openxmlformats.org/officeDocument/2006/relationships/image" Target="../media/image119.jpeg"/><Relationship Id="rId36" Type="http://schemas.openxmlformats.org/officeDocument/2006/relationships/image" Target="../media/image127.jpeg"/><Relationship Id="rId49" Type="http://schemas.openxmlformats.org/officeDocument/2006/relationships/image" Target="../media/image140.jpeg"/><Relationship Id="rId57" Type="http://schemas.openxmlformats.org/officeDocument/2006/relationships/image" Target="../media/image148.jpeg"/><Relationship Id="rId10" Type="http://schemas.openxmlformats.org/officeDocument/2006/relationships/image" Target="../media/image101.png"/><Relationship Id="rId31" Type="http://schemas.openxmlformats.org/officeDocument/2006/relationships/image" Target="../media/image122.jpeg"/><Relationship Id="rId44" Type="http://schemas.openxmlformats.org/officeDocument/2006/relationships/image" Target="../media/image135.jpeg"/><Relationship Id="rId52" Type="http://schemas.openxmlformats.org/officeDocument/2006/relationships/image" Target="../media/image143.png"/><Relationship Id="rId60" Type="http://schemas.openxmlformats.org/officeDocument/2006/relationships/image" Target="../media/image151.jpeg"/><Relationship Id="rId65" Type="http://schemas.openxmlformats.org/officeDocument/2006/relationships/image" Target="../media/image156.jpeg"/><Relationship Id="rId73" Type="http://schemas.openxmlformats.org/officeDocument/2006/relationships/image" Target="../media/image164.jpeg"/><Relationship Id="rId78" Type="http://schemas.openxmlformats.org/officeDocument/2006/relationships/image" Target="../media/image169.jpeg"/><Relationship Id="rId81" Type="http://schemas.openxmlformats.org/officeDocument/2006/relationships/image" Target="../media/image172.png"/><Relationship Id="rId86" Type="http://schemas.openxmlformats.org/officeDocument/2006/relationships/image" Target="../media/image177.png"/><Relationship Id="rId4" Type="http://schemas.openxmlformats.org/officeDocument/2006/relationships/image" Target="../media/image95.jpeg"/><Relationship Id="rId9" Type="http://schemas.openxmlformats.org/officeDocument/2006/relationships/image" Target="../media/image100.jpeg"/><Relationship Id="rId13" Type="http://schemas.openxmlformats.org/officeDocument/2006/relationships/image" Target="../media/image104.jpeg"/><Relationship Id="rId18" Type="http://schemas.openxmlformats.org/officeDocument/2006/relationships/image" Target="../media/image109.png"/><Relationship Id="rId39" Type="http://schemas.openxmlformats.org/officeDocument/2006/relationships/image" Target="../media/image130.jpeg"/><Relationship Id="rId34" Type="http://schemas.openxmlformats.org/officeDocument/2006/relationships/image" Target="../media/image125.jpeg"/><Relationship Id="rId50" Type="http://schemas.openxmlformats.org/officeDocument/2006/relationships/image" Target="../media/image141.png"/><Relationship Id="rId55" Type="http://schemas.openxmlformats.org/officeDocument/2006/relationships/image" Target="../media/image146.jpeg"/><Relationship Id="rId76" Type="http://schemas.openxmlformats.org/officeDocument/2006/relationships/image" Target="../media/image167.jpeg"/><Relationship Id="rId7" Type="http://schemas.openxmlformats.org/officeDocument/2006/relationships/image" Target="../media/image98.jpeg"/><Relationship Id="rId71" Type="http://schemas.openxmlformats.org/officeDocument/2006/relationships/image" Target="../media/image162.jpeg"/><Relationship Id="rId2" Type="http://schemas.openxmlformats.org/officeDocument/2006/relationships/image" Target="../media/image93.jpeg"/><Relationship Id="rId29" Type="http://schemas.openxmlformats.org/officeDocument/2006/relationships/image" Target="../media/image120.jpeg"/><Relationship Id="rId24" Type="http://schemas.openxmlformats.org/officeDocument/2006/relationships/image" Target="../media/image115.jpeg"/><Relationship Id="rId40" Type="http://schemas.openxmlformats.org/officeDocument/2006/relationships/image" Target="../media/image131.jpeg"/><Relationship Id="rId45" Type="http://schemas.openxmlformats.org/officeDocument/2006/relationships/image" Target="../media/image136.jpeg"/><Relationship Id="rId66" Type="http://schemas.openxmlformats.org/officeDocument/2006/relationships/image" Target="../media/image157.jpeg"/><Relationship Id="rId87" Type="http://schemas.openxmlformats.org/officeDocument/2006/relationships/image" Target="../media/image178.png"/><Relationship Id="rId61" Type="http://schemas.openxmlformats.org/officeDocument/2006/relationships/image" Target="../media/image152.jpeg"/><Relationship Id="rId82" Type="http://schemas.openxmlformats.org/officeDocument/2006/relationships/image" Target="../media/image173.png"/><Relationship Id="rId19" Type="http://schemas.openxmlformats.org/officeDocument/2006/relationships/image" Target="../media/image110.jpeg"/></Relationships>
</file>

<file path=xl/drawings/_rels/drawing4.xml.rels><?xml version="1.0" encoding="UTF-8" standalone="yes"?>
<Relationships xmlns="http://schemas.openxmlformats.org/package/2006/relationships"><Relationship Id="rId117" Type="http://schemas.openxmlformats.org/officeDocument/2006/relationships/image" Target="../media/image299.jpeg"/><Relationship Id="rId21" Type="http://schemas.openxmlformats.org/officeDocument/2006/relationships/image" Target="../media/image203.jpeg"/><Relationship Id="rId42" Type="http://schemas.openxmlformats.org/officeDocument/2006/relationships/image" Target="../media/image224.jpeg"/><Relationship Id="rId63" Type="http://schemas.openxmlformats.org/officeDocument/2006/relationships/image" Target="../media/image245.jpeg"/><Relationship Id="rId84" Type="http://schemas.openxmlformats.org/officeDocument/2006/relationships/image" Target="../media/image266.jpeg"/><Relationship Id="rId138" Type="http://schemas.openxmlformats.org/officeDocument/2006/relationships/image" Target="../media/image320.png"/><Relationship Id="rId16" Type="http://schemas.openxmlformats.org/officeDocument/2006/relationships/image" Target="../media/image198.jpeg"/><Relationship Id="rId107" Type="http://schemas.openxmlformats.org/officeDocument/2006/relationships/image" Target="../media/image289.png"/><Relationship Id="rId11" Type="http://schemas.openxmlformats.org/officeDocument/2006/relationships/image" Target="../media/image193.jpeg"/><Relationship Id="rId32" Type="http://schemas.openxmlformats.org/officeDocument/2006/relationships/image" Target="../media/image214.jpeg"/><Relationship Id="rId37" Type="http://schemas.openxmlformats.org/officeDocument/2006/relationships/image" Target="../media/image219.jpeg"/><Relationship Id="rId53" Type="http://schemas.openxmlformats.org/officeDocument/2006/relationships/image" Target="../media/image235.jpeg"/><Relationship Id="rId58" Type="http://schemas.openxmlformats.org/officeDocument/2006/relationships/image" Target="../media/image240.jpeg"/><Relationship Id="rId74" Type="http://schemas.openxmlformats.org/officeDocument/2006/relationships/image" Target="../media/image256.jpeg"/><Relationship Id="rId79" Type="http://schemas.openxmlformats.org/officeDocument/2006/relationships/image" Target="../media/image261.jpeg"/><Relationship Id="rId102" Type="http://schemas.openxmlformats.org/officeDocument/2006/relationships/image" Target="../media/image284.jpeg"/><Relationship Id="rId123" Type="http://schemas.openxmlformats.org/officeDocument/2006/relationships/image" Target="../media/image305.jpeg"/><Relationship Id="rId128" Type="http://schemas.openxmlformats.org/officeDocument/2006/relationships/image" Target="../media/image310.png"/><Relationship Id="rId5" Type="http://schemas.openxmlformats.org/officeDocument/2006/relationships/image" Target="../media/image187.jpeg"/><Relationship Id="rId90" Type="http://schemas.openxmlformats.org/officeDocument/2006/relationships/image" Target="../media/image272.jpeg"/><Relationship Id="rId95" Type="http://schemas.openxmlformats.org/officeDocument/2006/relationships/image" Target="../media/image277.jpeg"/><Relationship Id="rId22" Type="http://schemas.openxmlformats.org/officeDocument/2006/relationships/image" Target="../media/image204.jpeg"/><Relationship Id="rId27" Type="http://schemas.openxmlformats.org/officeDocument/2006/relationships/image" Target="../media/image209.jpeg"/><Relationship Id="rId43" Type="http://schemas.openxmlformats.org/officeDocument/2006/relationships/image" Target="../media/image225.jpeg"/><Relationship Id="rId48" Type="http://schemas.openxmlformats.org/officeDocument/2006/relationships/image" Target="../media/image230.jpeg"/><Relationship Id="rId64" Type="http://schemas.openxmlformats.org/officeDocument/2006/relationships/image" Target="../media/image246.jpeg"/><Relationship Id="rId69" Type="http://schemas.openxmlformats.org/officeDocument/2006/relationships/image" Target="../media/image251.jpeg"/><Relationship Id="rId113" Type="http://schemas.openxmlformats.org/officeDocument/2006/relationships/image" Target="../media/image295.jpeg"/><Relationship Id="rId118" Type="http://schemas.openxmlformats.org/officeDocument/2006/relationships/image" Target="../media/image300.jpeg"/><Relationship Id="rId134" Type="http://schemas.openxmlformats.org/officeDocument/2006/relationships/image" Target="../media/image316.png"/><Relationship Id="rId139" Type="http://schemas.openxmlformats.org/officeDocument/2006/relationships/image" Target="../media/image321.png"/><Relationship Id="rId80" Type="http://schemas.openxmlformats.org/officeDocument/2006/relationships/image" Target="../media/image262.jpeg"/><Relationship Id="rId85" Type="http://schemas.openxmlformats.org/officeDocument/2006/relationships/image" Target="../media/image267.jpeg"/><Relationship Id="rId12" Type="http://schemas.openxmlformats.org/officeDocument/2006/relationships/image" Target="../media/image194.jpeg"/><Relationship Id="rId17" Type="http://schemas.openxmlformats.org/officeDocument/2006/relationships/image" Target="../media/image199.jpeg"/><Relationship Id="rId33" Type="http://schemas.openxmlformats.org/officeDocument/2006/relationships/image" Target="../media/image215.jpeg"/><Relationship Id="rId38" Type="http://schemas.openxmlformats.org/officeDocument/2006/relationships/image" Target="../media/image220.jpeg"/><Relationship Id="rId59" Type="http://schemas.openxmlformats.org/officeDocument/2006/relationships/image" Target="../media/image241.jpeg"/><Relationship Id="rId103" Type="http://schemas.openxmlformats.org/officeDocument/2006/relationships/image" Target="../media/image285.jpeg"/><Relationship Id="rId108" Type="http://schemas.openxmlformats.org/officeDocument/2006/relationships/image" Target="../media/image290.jpeg"/><Relationship Id="rId124" Type="http://schemas.openxmlformats.org/officeDocument/2006/relationships/image" Target="../media/image306.jpeg"/><Relationship Id="rId129" Type="http://schemas.openxmlformats.org/officeDocument/2006/relationships/image" Target="../media/image311.png"/><Relationship Id="rId54" Type="http://schemas.openxmlformats.org/officeDocument/2006/relationships/image" Target="../media/image236.jpeg"/><Relationship Id="rId70" Type="http://schemas.openxmlformats.org/officeDocument/2006/relationships/image" Target="../media/image252.jpeg"/><Relationship Id="rId75" Type="http://schemas.openxmlformats.org/officeDocument/2006/relationships/image" Target="../media/image257.jpeg"/><Relationship Id="rId91" Type="http://schemas.openxmlformats.org/officeDocument/2006/relationships/image" Target="../media/image273.jpeg"/><Relationship Id="rId96" Type="http://schemas.openxmlformats.org/officeDocument/2006/relationships/image" Target="../media/image278.jpeg"/><Relationship Id="rId140" Type="http://schemas.openxmlformats.org/officeDocument/2006/relationships/image" Target="../media/image322.png"/><Relationship Id="rId1" Type="http://schemas.openxmlformats.org/officeDocument/2006/relationships/image" Target="../media/image183.png"/><Relationship Id="rId6" Type="http://schemas.openxmlformats.org/officeDocument/2006/relationships/image" Target="../media/image188.jpeg"/><Relationship Id="rId23" Type="http://schemas.openxmlformats.org/officeDocument/2006/relationships/image" Target="../media/image205.jpeg"/><Relationship Id="rId28" Type="http://schemas.openxmlformats.org/officeDocument/2006/relationships/image" Target="../media/image210.jpeg"/><Relationship Id="rId49" Type="http://schemas.openxmlformats.org/officeDocument/2006/relationships/image" Target="../media/image231.jpeg"/><Relationship Id="rId114" Type="http://schemas.openxmlformats.org/officeDocument/2006/relationships/image" Target="../media/image296.jpeg"/><Relationship Id="rId119" Type="http://schemas.openxmlformats.org/officeDocument/2006/relationships/image" Target="../media/image301.jpeg"/><Relationship Id="rId44" Type="http://schemas.openxmlformats.org/officeDocument/2006/relationships/image" Target="../media/image226.jpeg"/><Relationship Id="rId60" Type="http://schemas.openxmlformats.org/officeDocument/2006/relationships/image" Target="../media/image242.jpeg"/><Relationship Id="rId65" Type="http://schemas.openxmlformats.org/officeDocument/2006/relationships/image" Target="../media/image247.png"/><Relationship Id="rId81" Type="http://schemas.openxmlformats.org/officeDocument/2006/relationships/image" Target="../media/image263.jpeg"/><Relationship Id="rId86" Type="http://schemas.openxmlformats.org/officeDocument/2006/relationships/image" Target="../media/image268.jpeg"/><Relationship Id="rId130" Type="http://schemas.openxmlformats.org/officeDocument/2006/relationships/image" Target="../media/image312.png"/><Relationship Id="rId135" Type="http://schemas.openxmlformats.org/officeDocument/2006/relationships/image" Target="../media/image317.jpeg"/><Relationship Id="rId13" Type="http://schemas.openxmlformats.org/officeDocument/2006/relationships/image" Target="../media/image195.jpeg"/><Relationship Id="rId18" Type="http://schemas.openxmlformats.org/officeDocument/2006/relationships/image" Target="../media/image200.jpeg"/><Relationship Id="rId39" Type="http://schemas.openxmlformats.org/officeDocument/2006/relationships/image" Target="../media/image221.jpeg"/><Relationship Id="rId109" Type="http://schemas.openxmlformats.org/officeDocument/2006/relationships/image" Target="../media/image291.jpeg"/><Relationship Id="rId34" Type="http://schemas.openxmlformats.org/officeDocument/2006/relationships/image" Target="../media/image216.jpeg"/><Relationship Id="rId50" Type="http://schemas.openxmlformats.org/officeDocument/2006/relationships/image" Target="../media/image232.jpeg"/><Relationship Id="rId55" Type="http://schemas.openxmlformats.org/officeDocument/2006/relationships/image" Target="../media/image237.jpeg"/><Relationship Id="rId76" Type="http://schemas.openxmlformats.org/officeDocument/2006/relationships/image" Target="../media/image258.jpeg"/><Relationship Id="rId97" Type="http://schemas.openxmlformats.org/officeDocument/2006/relationships/image" Target="../media/image279.jpeg"/><Relationship Id="rId104" Type="http://schemas.openxmlformats.org/officeDocument/2006/relationships/image" Target="../media/image286.jpeg"/><Relationship Id="rId120" Type="http://schemas.openxmlformats.org/officeDocument/2006/relationships/image" Target="../media/image302.jpeg"/><Relationship Id="rId125" Type="http://schemas.openxmlformats.org/officeDocument/2006/relationships/image" Target="../media/image307.png"/><Relationship Id="rId7" Type="http://schemas.openxmlformats.org/officeDocument/2006/relationships/image" Target="../media/image189.jpeg"/><Relationship Id="rId71" Type="http://schemas.openxmlformats.org/officeDocument/2006/relationships/image" Target="../media/image253.jpeg"/><Relationship Id="rId92" Type="http://schemas.openxmlformats.org/officeDocument/2006/relationships/image" Target="../media/image274.png"/><Relationship Id="rId2" Type="http://schemas.openxmlformats.org/officeDocument/2006/relationships/image" Target="../media/image184.jpeg"/><Relationship Id="rId29" Type="http://schemas.openxmlformats.org/officeDocument/2006/relationships/image" Target="../media/image211.jpeg"/><Relationship Id="rId24" Type="http://schemas.openxmlformats.org/officeDocument/2006/relationships/image" Target="../media/image206.jpeg"/><Relationship Id="rId40" Type="http://schemas.openxmlformats.org/officeDocument/2006/relationships/image" Target="../media/image222.jpeg"/><Relationship Id="rId45" Type="http://schemas.openxmlformats.org/officeDocument/2006/relationships/image" Target="../media/image227.jpeg"/><Relationship Id="rId66" Type="http://schemas.openxmlformats.org/officeDocument/2006/relationships/image" Target="../media/image248.png"/><Relationship Id="rId87" Type="http://schemas.openxmlformats.org/officeDocument/2006/relationships/image" Target="../media/image269.jpeg"/><Relationship Id="rId110" Type="http://schemas.openxmlformats.org/officeDocument/2006/relationships/image" Target="../media/image292.jpeg"/><Relationship Id="rId115" Type="http://schemas.openxmlformats.org/officeDocument/2006/relationships/image" Target="../media/image297.png"/><Relationship Id="rId131" Type="http://schemas.openxmlformats.org/officeDocument/2006/relationships/image" Target="../media/image313.png"/><Relationship Id="rId136" Type="http://schemas.openxmlformats.org/officeDocument/2006/relationships/image" Target="../media/image318.png"/><Relationship Id="rId61" Type="http://schemas.openxmlformats.org/officeDocument/2006/relationships/image" Target="../media/image243.jpeg"/><Relationship Id="rId82" Type="http://schemas.openxmlformats.org/officeDocument/2006/relationships/image" Target="../media/image264.jpeg"/><Relationship Id="rId19" Type="http://schemas.openxmlformats.org/officeDocument/2006/relationships/image" Target="../media/image201.jpeg"/><Relationship Id="rId14" Type="http://schemas.openxmlformats.org/officeDocument/2006/relationships/image" Target="../media/image196.jpeg"/><Relationship Id="rId30" Type="http://schemas.openxmlformats.org/officeDocument/2006/relationships/image" Target="../media/image212.jpeg"/><Relationship Id="rId35" Type="http://schemas.openxmlformats.org/officeDocument/2006/relationships/image" Target="../media/image217.jpeg"/><Relationship Id="rId56" Type="http://schemas.openxmlformats.org/officeDocument/2006/relationships/image" Target="../media/image238.jpeg"/><Relationship Id="rId77" Type="http://schemas.openxmlformats.org/officeDocument/2006/relationships/image" Target="../media/image259.jpeg"/><Relationship Id="rId100" Type="http://schemas.openxmlformats.org/officeDocument/2006/relationships/image" Target="../media/image282.jpeg"/><Relationship Id="rId105" Type="http://schemas.openxmlformats.org/officeDocument/2006/relationships/image" Target="../media/image287.jpeg"/><Relationship Id="rId126" Type="http://schemas.openxmlformats.org/officeDocument/2006/relationships/image" Target="../media/image308.jpeg"/><Relationship Id="rId8" Type="http://schemas.openxmlformats.org/officeDocument/2006/relationships/image" Target="../media/image190.jpeg"/><Relationship Id="rId51" Type="http://schemas.openxmlformats.org/officeDocument/2006/relationships/image" Target="../media/image233.jpeg"/><Relationship Id="rId72" Type="http://schemas.openxmlformats.org/officeDocument/2006/relationships/image" Target="../media/image254.jpeg"/><Relationship Id="rId93" Type="http://schemas.openxmlformats.org/officeDocument/2006/relationships/image" Target="../media/image275.jpeg"/><Relationship Id="rId98" Type="http://schemas.openxmlformats.org/officeDocument/2006/relationships/image" Target="../media/image280.jpeg"/><Relationship Id="rId121" Type="http://schemas.openxmlformats.org/officeDocument/2006/relationships/image" Target="../media/image303.jpeg"/><Relationship Id="rId3" Type="http://schemas.openxmlformats.org/officeDocument/2006/relationships/image" Target="../media/image185.jpeg"/><Relationship Id="rId25" Type="http://schemas.openxmlformats.org/officeDocument/2006/relationships/image" Target="../media/image207.jpeg"/><Relationship Id="rId46" Type="http://schemas.openxmlformats.org/officeDocument/2006/relationships/image" Target="../media/image228.jpeg"/><Relationship Id="rId67" Type="http://schemas.openxmlformats.org/officeDocument/2006/relationships/image" Target="../media/image249.jpeg"/><Relationship Id="rId116" Type="http://schemas.openxmlformats.org/officeDocument/2006/relationships/image" Target="../media/image298.jpeg"/><Relationship Id="rId137" Type="http://schemas.openxmlformats.org/officeDocument/2006/relationships/image" Target="../media/image319.png"/><Relationship Id="rId20" Type="http://schemas.openxmlformats.org/officeDocument/2006/relationships/image" Target="../media/image202.jpeg"/><Relationship Id="rId41" Type="http://schemas.openxmlformats.org/officeDocument/2006/relationships/image" Target="../media/image223.jpeg"/><Relationship Id="rId62" Type="http://schemas.openxmlformats.org/officeDocument/2006/relationships/image" Target="../media/image244.jpeg"/><Relationship Id="rId83" Type="http://schemas.openxmlformats.org/officeDocument/2006/relationships/image" Target="../media/image265.jpeg"/><Relationship Id="rId88" Type="http://schemas.openxmlformats.org/officeDocument/2006/relationships/image" Target="../media/image270.jpeg"/><Relationship Id="rId111" Type="http://schemas.openxmlformats.org/officeDocument/2006/relationships/image" Target="../media/image293.jpeg"/><Relationship Id="rId132" Type="http://schemas.openxmlformats.org/officeDocument/2006/relationships/image" Target="../media/image314.png"/><Relationship Id="rId15" Type="http://schemas.openxmlformats.org/officeDocument/2006/relationships/image" Target="../media/image197.jpeg"/><Relationship Id="rId36" Type="http://schemas.openxmlformats.org/officeDocument/2006/relationships/image" Target="../media/image218.jpeg"/><Relationship Id="rId57" Type="http://schemas.openxmlformats.org/officeDocument/2006/relationships/image" Target="../media/image239.jpeg"/><Relationship Id="rId106" Type="http://schemas.openxmlformats.org/officeDocument/2006/relationships/image" Target="../media/image288.jpeg"/><Relationship Id="rId127" Type="http://schemas.openxmlformats.org/officeDocument/2006/relationships/image" Target="../media/image309.png"/><Relationship Id="rId10" Type="http://schemas.openxmlformats.org/officeDocument/2006/relationships/image" Target="../media/image192.jpeg"/><Relationship Id="rId31" Type="http://schemas.openxmlformats.org/officeDocument/2006/relationships/image" Target="../media/image213.jpeg"/><Relationship Id="rId52" Type="http://schemas.openxmlformats.org/officeDocument/2006/relationships/image" Target="../media/image234.jpeg"/><Relationship Id="rId73" Type="http://schemas.openxmlformats.org/officeDocument/2006/relationships/image" Target="../media/image255.jpeg"/><Relationship Id="rId78" Type="http://schemas.openxmlformats.org/officeDocument/2006/relationships/image" Target="../media/image260.jpeg"/><Relationship Id="rId94" Type="http://schemas.openxmlformats.org/officeDocument/2006/relationships/image" Target="../media/image276.jpeg"/><Relationship Id="rId99" Type="http://schemas.openxmlformats.org/officeDocument/2006/relationships/image" Target="../media/image281.jpeg"/><Relationship Id="rId101" Type="http://schemas.openxmlformats.org/officeDocument/2006/relationships/image" Target="../media/image283.jpeg"/><Relationship Id="rId122" Type="http://schemas.openxmlformats.org/officeDocument/2006/relationships/image" Target="../media/image304.jpeg"/><Relationship Id="rId4" Type="http://schemas.openxmlformats.org/officeDocument/2006/relationships/image" Target="../media/image186.jpeg"/><Relationship Id="rId9" Type="http://schemas.openxmlformats.org/officeDocument/2006/relationships/image" Target="../media/image191.jpeg"/><Relationship Id="rId26" Type="http://schemas.openxmlformats.org/officeDocument/2006/relationships/image" Target="../media/image208.jpeg"/><Relationship Id="rId47" Type="http://schemas.openxmlformats.org/officeDocument/2006/relationships/image" Target="../media/image229.jpeg"/><Relationship Id="rId68" Type="http://schemas.openxmlformats.org/officeDocument/2006/relationships/image" Target="../media/image250.jpeg"/><Relationship Id="rId89" Type="http://schemas.openxmlformats.org/officeDocument/2006/relationships/image" Target="../media/image271.jpeg"/><Relationship Id="rId112" Type="http://schemas.openxmlformats.org/officeDocument/2006/relationships/image" Target="../media/image294.jpeg"/><Relationship Id="rId133" Type="http://schemas.openxmlformats.org/officeDocument/2006/relationships/image" Target="../media/image315.png"/></Relationships>
</file>

<file path=xl/drawings/_rels/drawing5.xml.rels><?xml version="1.0" encoding="UTF-8" standalone="yes"?>
<Relationships xmlns="http://schemas.openxmlformats.org/package/2006/relationships"><Relationship Id="rId26" Type="http://schemas.openxmlformats.org/officeDocument/2006/relationships/image" Target="../media/image348.jpeg"/><Relationship Id="rId21" Type="http://schemas.openxmlformats.org/officeDocument/2006/relationships/image" Target="../media/image343.jpeg"/><Relationship Id="rId34" Type="http://schemas.openxmlformats.org/officeDocument/2006/relationships/image" Target="../media/image356.jpeg"/><Relationship Id="rId42" Type="http://schemas.openxmlformats.org/officeDocument/2006/relationships/image" Target="../media/image364.jpeg"/><Relationship Id="rId47" Type="http://schemas.openxmlformats.org/officeDocument/2006/relationships/image" Target="../media/image369.jpeg"/><Relationship Id="rId50" Type="http://schemas.openxmlformats.org/officeDocument/2006/relationships/image" Target="../media/image372.png"/><Relationship Id="rId55" Type="http://schemas.openxmlformats.org/officeDocument/2006/relationships/image" Target="../media/image377.png"/><Relationship Id="rId63" Type="http://schemas.openxmlformats.org/officeDocument/2006/relationships/image" Target="../media/image385.png"/><Relationship Id="rId7" Type="http://schemas.openxmlformats.org/officeDocument/2006/relationships/image" Target="../media/image329.jpeg"/><Relationship Id="rId2" Type="http://schemas.openxmlformats.org/officeDocument/2006/relationships/image" Target="../media/image324.jpeg"/><Relationship Id="rId16" Type="http://schemas.openxmlformats.org/officeDocument/2006/relationships/image" Target="../media/image338.jpeg"/><Relationship Id="rId29" Type="http://schemas.openxmlformats.org/officeDocument/2006/relationships/image" Target="../media/image351.jpeg"/><Relationship Id="rId11" Type="http://schemas.openxmlformats.org/officeDocument/2006/relationships/image" Target="../media/image333.jpeg"/><Relationship Id="rId24" Type="http://schemas.openxmlformats.org/officeDocument/2006/relationships/image" Target="../media/image346.jpeg"/><Relationship Id="rId32" Type="http://schemas.openxmlformats.org/officeDocument/2006/relationships/image" Target="../media/image354.jpeg"/><Relationship Id="rId37" Type="http://schemas.openxmlformats.org/officeDocument/2006/relationships/image" Target="../media/image359.jpeg"/><Relationship Id="rId40" Type="http://schemas.openxmlformats.org/officeDocument/2006/relationships/image" Target="../media/image362.jpeg"/><Relationship Id="rId45" Type="http://schemas.openxmlformats.org/officeDocument/2006/relationships/image" Target="../media/image367.jpeg"/><Relationship Id="rId53" Type="http://schemas.openxmlformats.org/officeDocument/2006/relationships/image" Target="../media/image375.png"/><Relationship Id="rId58" Type="http://schemas.openxmlformats.org/officeDocument/2006/relationships/image" Target="../media/image380.png"/><Relationship Id="rId66" Type="http://schemas.openxmlformats.org/officeDocument/2006/relationships/image" Target="../media/image388.png"/><Relationship Id="rId5" Type="http://schemas.openxmlformats.org/officeDocument/2006/relationships/image" Target="../media/image327.jpeg"/><Relationship Id="rId61" Type="http://schemas.openxmlformats.org/officeDocument/2006/relationships/image" Target="../media/image383.png"/><Relationship Id="rId19" Type="http://schemas.openxmlformats.org/officeDocument/2006/relationships/image" Target="../media/image341.jpeg"/><Relationship Id="rId14" Type="http://schemas.openxmlformats.org/officeDocument/2006/relationships/image" Target="../media/image336.jpeg"/><Relationship Id="rId22" Type="http://schemas.openxmlformats.org/officeDocument/2006/relationships/image" Target="../media/image344.jpeg"/><Relationship Id="rId27" Type="http://schemas.openxmlformats.org/officeDocument/2006/relationships/image" Target="../media/image349.jpeg"/><Relationship Id="rId30" Type="http://schemas.openxmlformats.org/officeDocument/2006/relationships/image" Target="../media/image352.jpeg"/><Relationship Id="rId35" Type="http://schemas.openxmlformats.org/officeDocument/2006/relationships/image" Target="../media/image357.jpeg"/><Relationship Id="rId43" Type="http://schemas.openxmlformats.org/officeDocument/2006/relationships/image" Target="../media/image365.jpeg"/><Relationship Id="rId48" Type="http://schemas.openxmlformats.org/officeDocument/2006/relationships/image" Target="../media/image370.jpeg"/><Relationship Id="rId56" Type="http://schemas.openxmlformats.org/officeDocument/2006/relationships/image" Target="../media/image378.png"/><Relationship Id="rId64" Type="http://schemas.openxmlformats.org/officeDocument/2006/relationships/image" Target="../media/image386.png"/><Relationship Id="rId8" Type="http://schemas.openxmlformats.org/officeDocument/2006/relationships/image" Target="../media/image330.jpeg"/><Relationship Id="rId51" Type="http://schemas.openxmlformats.org/officeDocument/2006/relationships/image" Target="../media/image373.png"/><Relationship Id="rId3" Type="http://schemas.openxmlformats.org/officeDocument/2006/relationships/image" Target="../media/image325.jpeg"/><Relationship Id="rId12" Type="http://schemas.openxmlformats.org/officeDocument/2006/relationships/image" Target="../media/image334.jpeg"/><Relationship Id="rId17" Type="http://schemas.openxmlformats.org/officeDocument/2006/relationships/image" Target="../media/image339.jpeg"/><Relationship Id="rId25" Type="http://schemas.openxmlformats.org/officeDocument/2006/relationships/image" Target="../media/image347.jpeg"/><Relationship Id="rId33" Type="http://schemas.openxmlformats.org/officeDocument/2006/relationships/image" Target="../media/image355.jpeg"/><Relationship Id="rId38" Type="http://schemas.openxmlformats.org/officeDocument/2006/relationships/image" Target="../media/image360.jpeg"/><Relationship Id="rId46" Type="http://schemas.openxmlformats.org/officeDocument/2006/relationships/image" Target="../media/image368.jpeg"/><Relationship Id="rId59" Type="http://schemas.openxmlformats.org/officeDocument/2006/relationships/image" Target="../media/image381.png"/><Relationship Id="rId67" Type="http://schemas.openxmlformats.org/officeDocument/2006/relationships/image" Target="../media/image389.png"/><Relationship Id="rId20" Type="http://schemas.openxmlformats.org/officeDocument/2006/relationships/image" Target="../media/image342.jpeg"/><Relationship Id="rId41" Type="http://schemas.openxmlformats.org/officeDocument/2006/relationships/image" Target="../media/image363.jpeg"/><Relationship Id="rId54" Type="http://schemas.openxmlformats.org/officeDocument/2006/relationships/image" Target="../media/image376.png"/><Relationship Id="rId62" Type="http://schemas.openxmlformats.org/officeDocument/2006/relationships/image" Target="../media/image384.png"/><Relationship Id="rId1" Type="http://schemas.openxmlformats.org/officeDocument/2006/relationships/image" Target="../media/image323.jpeg"/><Relationship Id="rId6" Type="http://schemas.openxmlformats.org/officeDocument/2006/relationships/image" Target="../media/image328.jpeg"/><Relationship Id="rId15" Type="http://schemas.openxmlformats.org/officeDocument/2006/relationships/image" Target="../media/image337.jpeg"/><Relationship Id="rId23" Type="http://schemas.openxmlformats.org/officeDocument/2006/relationships/image" Target="../media/image345.jpeg"/><Relationship Id="rId28" Type="http://schemas.openxmlformats.org/officeDocument/2006/relationships/image" Target="../media/image350.jpeg"/><Relationship Id="rId36" Type="http://schemas.openxmlformats.org/officeDocument/2006/relationships/image" Target="../media/image358.jpeg"/><Relationship Id="rId49" Type="http://schemas.openxmlformats.org/officeDocument/2006/relationships/image" Target="../media/image371.jpeg"/><Relationship Id="rId57" Type="http://schemas.openxmlformats.org/officeDocument/2006/relationships/image" Target="../media/image379.png"/><Relationship Id="rId10" Type="http://schemas.openxmlformats.org/officeDocument/2006/relationships/image" Target="../media/image332.jpeg"/><Relationship Id="rId31" Type="http://schemas.openxmlformats.org/officeDocument/2006/relationships/image" Target="../media/image353.jpeg"/><Relationship Id="rId44" Type="http://schemas.openxmlformats.org/officeDocument/2006/relationships/image" Target="../media/image366.jpeg"/><Relationship Id="rId52" Type="http://schemas.openxmlformats.org/officeDocument/2006/relationships/image" Target="../media/image374.png"/><Relationship Id="rId60" Type="http://schemas.openxmlformats.org/officeDocument/2006/relationships/image" Target="../media/image382.png"/><Relationship Id="rId65" Type="http://schemas.openxmlformats.org/officeDocument/2006/relationships/image" Target="../media/image387.png"/><Relationship Id="rId4" Type="http://schemas.openxmlformats.org/officeDocument/2006/relationships/image" Target="../media/image326.jpeg"/><Relationship Id="rId9" Type="http://schemas.openxmlformats.org/officeDocument/2006/relationships/image" Target="../media/image331.jpeg"/><Relationship Id="rId13" Type="http://schemas.openxmlformats.org/officeDocument/2006/relationships/image" Target="../media/image335.jpeg"/><Relationship Id="rId18" Type="http://schemas.openxmlformats.org/officeDocument/2006/relationships/image" Target="../media/image340.jpeg"/><Relationship Id="rId39" Type="http://schemas.openxmlformats.org/officeDocument/2006/relationships/image" Target="../media/image361.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415.jpeg"/><Relationship Id="rId21" Type="http://schemas.openxmlformats.org/officeDocument/2006/relationships/image" Target="../media/image410.jpeg"/><Relationship Id="rId34" Type="http://schemas.openxmlformats.org/officeDocument/2006/relationships/image" Target="../media/image423.jpeg"/><Relationship Id="rId42" Type="http://schemas.openxmlformats.org/officeDocument/2006/relationships/image" Target="../media/image431.png"/><Relationship Id="rId47" Type="http://schemas.openxmlformats.org/officeDocument/2006/relationships/image" Target="../media/image436.png"/><Relationship Id="rId50" Type="http://schemas.openxmlformats.org/officeDocument/2006/relationships/image" Target="../media/image439.png"/><Relationship Id="rId55" Type="http://schemas.openxmlformats.org/officeDocument/2006/relationships/image" Target="../media/image444.png"/><Relationship Id="rId63" Type="http://schemas.openxmlformats.org/officeDocument/2006/relationships/image" Target="../media/image452.png"/><Relationship Id="rId7" Type="http://schemas.openxmlformats.org/officeDocument/2006/relationships/image" Target="../media/image396.jpeg"/><Relationship Id="rId2" Type="http://schemas.openxmlformats.org/officeDocument/2006/relationships/image" Target="../media/image391.jpeg"/><Relationship Id="rId16" Type="http://schemas.openxmlformats.org/officeDocument/2006/relationships/image" Target="../media/image405.jpeg"/><Relationship Id="rId29" Type="http://schemas.openxmlformats.org/officeDocument/2006/relationships/image" Target="../media/image418.jpeg"/><Relationship Id="rId11" Type="http://schemas.openxmlformats.org/officeDocument/2006/relationships/image" Target="../media/image400.jpeg"/><Relationship Id="rId24" Type="http://schemas.openxmlformats.org/officeDocument/2006/relationships/image" Target="../media/image413.jpeg"/><Relationship Id="rId32" Type="http://schemas.openxmlformats.org/officeDocument/2006/relationships/image" Target="../media/image421.jpeg"/><Relationship Id="rId37" Type="http://schemas.openxmlformats.org/officeDocument/2006/relationships/image" Target="../media/image426.jpeg"/><Relationship Id="rId40" Type="http://schemas.openxmlformats.org/officeDocument/2006/relationships/image" Target="../media/image429.jpeg"/><Relationship Id="rId45" Type="http://schemas.openxmlformats.org/officeDocument/2006/relationships/image" Target="../media/image434.png"/><Relationship Id="rId53" Type="http://schemas.openxmlformats.org/officeDocument/2006/relationships/image" Target="../media/image442.png"/><Relationship Id="rId58" Type="http://schemas.openxmlformats.org/officeDocument/2006/relationships/image" Target="../media/image447.png"/><Relationship Id="rId5" Type="http://schemas.openxmlformats.org/officeDocument/2006/relationships/image" Target="../media/image394.jpeg"/><Relationship Id="rId61" Type="http://schemas.openxmlformats.org/officeDocument/2006/relationships/image" Target="../media/image450.png"/><Relationship Id="rId19" Type="http://schemas.openxmlformats.org/officeDocument/2006/relationships/image" Target="../media/image408.jpeg"/><Relationship Id="rId14" Type="http://schemas.openxmlformats.org/officeDocument/2006/relationships/image" Target="../media/image403.jpeg"/><Relationship Id="rId22" Type="http://schemas.openxmlformats.org/officeDocument/2006/relationships/image" Target="../media/image411.png"/><Relationship Id="rId27" Type="http://schemas.openxmlformats.org/officeDocument/2006/relationships/image" Target="../media/image416.jpeg"/><Relationship Id="rId30" Type="http://schemas.openxmlformats.org/officeDocument/2006/relationships/image" Target="../media/image419.jpeg"/><Relationship Id="rId35" Type="http://schemas.openxmlformats.org/officeDocument/2006/relationships/image" Target="../media/image424.jpeg"/><Relationship Id="rId43" Type="http://schemas.openxmlformats.org/officeDocument/2006/relationships/image" Target="../media/image432.png"/><Relationship Id="rId48" Type="http://schemas.openxmlformats.org/officeDocument/2006/relationships/image" Target="../media/image437.png"/><Relationship Id="rId56" Type="http://schemas.openxmlformats.org/officeDocument/2006/relationships/image" Target="../media/image445.jpeg"/><Relationship Id="rId64" Type="http://schemas.openxmlformats.org/officeDocument/2006/relationships/image" Target="../media/image453.png"/><Relationship Id="rId8" Type="http://schemas.openxmlformats.org/officeDocument/2006/relationships/image" Target="../media/image397.jpeg"/><Relationship Id="rId51" Type="http://schemas.openxmlformats.org/officeDocument/2006/relationships/image" Target="../media/image440.png"/><Relationship Id="rId3" Type="http://schemas.openxmlformats.org/officeDocument/2006/relationships/image" Target="../media/image392.jpeg"/><Relationship Id="rId12" Type="http://schemas.openxmlformats.org/officeDocument/2006/relationships/image" Target="../media/image401.jpeg"/><Relationship Id="rId17" Type="http://schemas.openxmlformats.org/officeDocument/2006/relationships/image" Target="../media/image406.jpeg"/><Relationship Id="rId25" Type="http://schemas.openxmlformats.org/officeDocument/2006/relationships/image" Target="../media/image414.jpeg"/><Relationship Id="rId33" Type="http://schemas.openxmlformats.org/officeDocument/2006/relationships/image" Target="../media/image422.jpeg"/><Relationship Id="rId38" Type="http://schemas.openxmlformats.org/officeDocument/2006/relationships/image" Target="../media/image427.jpeg"/><Relationship Id="rId46" Type="http://schemas.openxmlformats.org/officeDocument/2006/relationships/image" Target="../media/image435.png"/><Relationship Id="rId59" Type="http://schemas.openxmlformats.org/officeDocument/2006/relationships/image" Target="../media/image448.png"/><Relationship Id="rId20" Type="http://schemas.openxmlformats.org/officeDocument/2006/relationships/image" Target="../media/image409.jpeg"/><Relationship Id="rId41" Type="http://schemas.openxmlformats.org/officeDocument/2006/relationships/image" Target="../media/image430.png"/><Relationship Id="rId54" Type="http://schemas.openxmlformats.org/officeDocument/2006/relationships/image" Target="../media/image443.png"/><Relationship Id="rId62" Type="http://schemas.openxmlformats.org/officeDocument/2006/relationships/image" Target="../media/image451.png"/><Relationship Id="rId1" Type="http://schemas.openxmlformats.org/officeDocument/2006/relationships/image" Target="../media/image390.jpeg"/><Relationship Id="rId6" Type="http://schemas.openxmlformats.org/officeDocument/2006/relationships/image" Target="../media/image395.jpeg"/><Relationship Id="rId15" Type="http://schemas.openxmlformats.org/officeDocument/2006/relationships/image" Target="../media/image404.jpeg"/><Relationship Id="rId23" Type="http://schemas.openxmlformats.org/officeDocument/2006/relationships/image" Target="../media/image412.jpeg"/><Relationship Id="rId28" Type="http://schemas.openxmlformats.org/officeDocument/2006/relationships/image" Target="../media/image417.jpeg"/><Relationship Id="rId36" Type="http://schemas.openxmlformats.org/officeDocument/2006/relationships/image" Target="../media/image425.jpeg"/><Relationship Id="rId49" Type="http://schemas.openxmlformats.org/officeDocument/2006/relationships/image" Target="../media/image438.png"/><Relationship Id="rId57" Type="http://schemas.openxmlformats.org/officeDocument/2006/relationships/image" Target="../media/image446.png"/><Relationship Id="rId10" Type="http://schemas.openxmlformats.org/officeDocument/2006/relationships/image" Target="../media/image399.jpeg"/><Relationship Id="rId31" Type="http://schemas.openxmlformats.org/officeDocument/2006/relationships/image" Target="../media/image420.jpeg"/><Relationship Id="rId44" Type="http://schemas.openxmlformats.org/officeDocument/2006/relationships/image" Target="../media/image433.png"/><Relationship Id="rId52" Type="http://schemas.openxmlformats.org/officeDocument/2006/relationships/image" Target="../media/image441.png"/><Relationship Id="rId60" Type="http://schemas.openxmlformats.org/officeDocument/2006/relationships/image" Target="../media/image449.png"/><Relationship Id="rId65" Type="http://schemas.openxmlformats.org/officeDocument/2006/relationships/image" Target="../media/image454.png"/><Relationship Id="rId4" Type="http://schemas.openxmlformats.org/officeDocument/2006/relationships/image" Target="../media/image393.jpeg"/><Relationship Id="rId9" Type="http://schemas.openxmlformats.org/officeDocument/2006/relationships/image" Target="../media/image398.jpeg"/><Relationship Id="rId13" Type="http://schemas.openxmlformats.org/officeDocument/2006/relationships/image" Target="../media/image402.jpeg"/><Relationship Id="rId18" Type="http://schemas.openxmlformats.org/officeDocument/2006/relationships/image" Target="../media/image407.jpeg"/><Relationship Id="rId39" Type="http://schemas.openxmlformats.org/officeDocument/2006/relationships/image" Target="../media/image428.jpeg"/></Relationships>
</file>

<file path=xl/drawings/_rels/drawing7.xml.rels><?xml version="1.0" encoding="UTF-8" standalone="yes"?>
<Relationships xmlns="http://schemas.openxmlformats.org/package/2006/relationships"><Relationship Id="rId2" Type="http://schemas.openxmlformats.org/officeDocument/2006/relationships/image" Target="../media/image456.jpeg"/><Relationship Id="rId1" Type="http://schemas.openxmlformats.org/officeDocument/2006/relationships/image" Target="../media/image455.jpeg"/></Relationships>
</file>

<file path=xl/drawings/_rels/drawing8.xml.rels><?xml version="1.0" encoding="UTF-8" standalone="yes"?>
<Relationships xmlns="http://schemas.openxmlformats.org/package/2006/relationships"><Relationship Id="rId2" Type="http://schemas.openxmlformats.org/officeDocument/2006/relationships/image" Target="../media/image458.jpeg"/><Relationship Id="rId1" Type="http://schemas.openxmlformats.org/officeDocument/2006/relationships/image" Target="../media/image457.jpeg"/></Relationships>
</file>

<file path=xl/drawings/_rels/drawing9.xml.rels><?xml version="1.0" encoding="UTF-8" standalone="yes"?>
<Relationships xmlns="http://schemas.openxmlformats.org/package/2006/relationships"><Relationship Id="rId26" Type="http://schemas.openxmlformats.org/officeDocument/2006/relationships/image" Target="../media/image484.jpeg"/><Relationship Id="rId21" Type="http://schemas.openxmlformats.org/officeDocument/2006/relationships/image" Target="../media/image479.jpeg"/><Relationship Id="rId42" Type="http://schemas.openxmlformats.org/officeDocument/2006/relationships/image" Target="../media/image500.jpeg"/><Relationship Id="rId47" Type="http://schemas.openxmlformats.org/officeDocument/2006/relationships/image" Target="../media/image505.jpeg"/><Relationship Id="rId63" Type="http://schemas.openxmlformats.org/officeDocument/2006/relationships/image" Target="../media/image521.jpeg"/><Relationship Id="rId68" Type="http://schemas.openxmlformats.org/officeDocument/2006/relationships/image" Target="../media/image526.jpeg"/><Relationship Id="rId16" Type="http://schemas.openxmlformats.org/officeDocument/2006/relationships/image" Target="../media/image474.jpeg"/><Relationship Id="rId11" Type="http://schemas.openxmlformats.org/officeDocument/2006/relationships/image" Target="../media/image469.jpeg"/><Relationship Id="rId24" Type="http://schemas.openxmlformats.org/officeDocument/2006/relationships/image" Target="../media/image482.jpeg"/><Relationship Id="rId32" Type="http://schemas.openxmlformats.org/officeDocument/2006/relationships/image" Target="../media/image490.jpeg"/><Relationship Id="rId37" Type="http://schemas.openxmlformats.org/officeDocument/2006/relationships/image" Target="../media/image495.jpeg"/><Relationship Id="rId40" Type="http://schemas.openxmlformats.org/officeDocument/2006/relationships/image" Target="../media/image498.jpeg"/><Relationship Id="rId45" Type="http://schemas.openxmlformats.org/officeDocument/2006/relationships/image" Target="../media/image503.jpeg"/><Relationship Id="rId53" Type="http://schemas.openxmlformats.org/officeDocument/2006/relationships/image" Target="../media/image511.jpeg"/><Relationship Id="rId58" Type="http://schemas.openxmlformats.org/officeDocument/2006/relationships/image" Target="../media/image516.jpeg"/><Relationship Id="rId66" Type="http://schemas.openxmlformats.org/officeDocument/2006/relationships/image" Target="../media/image524.jpeg"/><Relationship Id="rId74" Type="http://schemas.openxmlformats.org/officeDocument/2006/relationships/image" Target="../media/image532.jpeg"/><Relationship Id="rId79" Type="http://schemas.openxmlformats.org/officeDocument/2006/relationships/image" Target="../media/image537.jpeg"/><Relationship Id="rId5" Type="http://schemas.openxmlformats.org/officeDocument/2006/relationships/image" Target="../media/image463.jpeg"/><Relationship Id="rId61" Type="http://schemas.openxmlformats.org/officeDocument/2006/relationships/image" Target="../media/image519.png"/><Relationship Id="rId19" Type="http://schemas.openxmlformats.org/officeDocument/2006/relationships/image" Target="../media/image477.jpeg"/><Relationship Id="rId14" Type="http://schemas.openxmlformats.org/officeDocument/2006/relationships/image" Target="../media/image472.jpeg"/><Relationship Id="rId22" Type="http://schemas.openxmlformats.org/officeDocument/2006/relationships/image" Target="../media/image480.jpeg"/><Relationship Id="rId27" Type="http://schemas.openxmlformats.org/officeDocument/2006/relationships/image" Target="../media/image485.jpeg"/><Relationship Id="rId30" Type="http://schemas.openxmlformats.org/officeDocument/2006/relationships/image" Target="../media/image488.jpeg"/><Relationship Id="rId35" Type="http://schemas.openxmlformats.org/officeDocument/2006/relationships/image" Target="../media/image493.jpeg"/><Relationship Id="rId43" Type="http://schemas.openxmlformats.org/officeDocument/2006/relationships/image" Target="../media/image501.jpeg"/><Relationship Id="rId48" Type="http://schemas.openxmlformats.org/officeDocument/2006/relationships/image" Target="../media/image506.jpeg"/><Relationship Id="rId56" Type="http://schemas.openxmlformats.org/officeDocument/2006/relationships/image" Target="../media/image514.jpeg"/><Relationship Id="rId64" Type="http://schemas.openxmlformats.org/officeDocument/2006/relationships/image" Target="../media/image522.jpeg"/><Relationship Id="rId69" Type="http://schemas.openxmlformats.org/officeDocument/2006/relationships/image" Target="../media/image527.jpeg"/><Relationship Id="rId77" Type="http://schemas.openxmlformats.org/officeDocument/2006/relationships/image" Target="../media/image535.jpeg"/><Relationship Id="rId8" Type="http://schemas.openxmlformats.org/officeDocument/2006/relationships/image" Target="../media/image466.jpeg"/><Relationship Id="rId51" Type="http://schemas.openxmlformats.org/officeDocument/2006/relationships/image" Target="../media/image509.jpeg"/><Relationship Id="rId72" Type="http://schemas.openxmlformats.org/officeDocument/2006/relationships/image" Target="../media/image530.jpeg"/><Relationship Id="rId3" Type="http://schemas.openxmlformats.org/officeDocument/2006/relationships/image" Target="../media/image461.jpeg"/><Relationship Id="rId12" Type="http://schemas.openxmlformats.org/officeDocument/2006/relationships/image" Target="../media/image470.jpeg"/><Relationship Id="rId17" Type="http://schemas.openxmlformats.org/officeDocument/2006/relationships/image" Target="../media/image475.jpeg"/><Relationship Id="rId25" Type="http://schemas.openxmlformats.org/officeDocument/2006/relationships/image" Target="../media/image483.jpeg"/><Relationship Id="rId33" Type="http://schemas.openxmlformats.org/officeDocument/2006/relationships/image" Target="../media/image491.jpeg"/><Relationship Id="rId38" Type="http://schemas.openxmlformats.org/officeDocument/2006/relationships/image" Target="../media/image496.jpeg"/><Relationship Id="rId46" Type="http://schemas.openxmlformats.org/officeDocument/2006/relationships/image" Target="../media/image504.jpeg"/><Relationship Id="rId59" Type="http://schemas.openxmlformats.org/officeDocument/2006/relationships/image" Target="../media/image517.jpeg"/><Relationship Id="rId67" Type="http://schemas.openxmlformats.org/officeDocument/2006/relationships/image" Target="../media/image525.jpeg"/><Relationship Id="rId20" Type="http://schemas.openxmlformats.org/officeDocument/2006/relationships/image" Target="../media/image478.jpeg"/><Relationship Id="rId41" Type="http://schemas.openxmlformats.org/officeDocument/2006/relationships/image" Target="../media/image499.jpeg"/><Relationship Id="rId54" Type="http://schemas.openxmlformats.org/officeDocument/2006/relationships/image" Target="../media/image512.jpeg"/><Relationship Id="rId62" Type="http://schemas.openxmlformats.org/officeDocument/2006/relationships/image" Target="../media/image520.png"/><Relationship Id="rId70" Type="http://schemas.openxmlformats.org/officeDocument/2006/relationships/image" Target="../media/image528.jpeg"/><Relationship Id="rId75" Type="http://schemas.openxmlformats.org/officeDocument/2006/relationships/image" Target="../media/image533.jpeg"/><Relationship Id="rId1" Type="http://schemas.openxmlformats.org/officeDocument/2006/relationships/image" Target="../media/image459.png"/><Relationship Id="rId6" Type="http://schemas.openxmlformats.org/officeDocument/2006/relationships/image" Target="../media/image464.jpeg"/><Relationship Id="rId15" Type="http://schemas.openxmlformats.org/officeDocument/2006/relationships/image" Target="../media/image473.jpeg"/><Relationship Id="rId23" Type="http://schemas.openxmlformats.org/officeDocument/2006/relationships/image" Target="../media/image481.jpeg"/><Relationship Id="rId28" Type="http://schemas.openxmlformats.org/officeDocument/2006/relationships/image" Target="../media/image486.jpeg"/><Relationship Id="rId36" Type="http://schemas.openxmlformats.org/officeDocument/2006/relationships/image" Target="../media/image494.jpeg"/><Relationship Id="rId49" Type="http://schemas.openxmlformats.org/officeDocument/2006/relationships/image" Target="../media/image507.jpeg"/><Relationship Id="rId57" Type="http://schemas.openxmlformats.org/officeDocument/2006/relationships/image" Target="../media/image515.jpeg"/><Relationship Id="rId10" Type="http://schemas.openxmlformats.org/officeDocument/2006/relationships/image" Target="../media/image468.jpeg"/><Relationship Id="rId31" Type="http://schemas.openxmlformats.org/officeDocument/2006/relationships/image" Target="../media/image489.png"/><Relationship Id="rId44" Type="http://schemas.openxmlformats.org/officeDocument/2006/relationships/image" Target="../media/image502.jpeg"/><Relationship Id="rId52" Type="http://schemas.openxmlformats.org/officeDocument/2006/relationships/image" Target="../media/image510.jpeg"/><Relationship Id="rId60" Type="http://schemas.openxmlformats.org/officeDocument/2006/relationships/image" Target="../media/image518.jpeg"/><Relationship Id="rId65" Type="http://schemas.openxmlformats.org/officeDocument/2006/relationships/image" Target="../media/image523.jpeg"/><Relationship Id="rId73" Type="http://schemas.openxmlformats.org/officeDocument/2006/relationships/image" Target="../media/image531.jpeg"/><Relationship Id="rId78" Type="http://schemas.openxmlformats.org/officeDocument/2006/relationships/image" Target="../media/image536.jpeg"/><Relationship Id="rId4" Type="http://schemas.openxmlformats.org/officeDocument/2006/relationships/image" Target="../media/image462.jpeg"/><Relationship Id="rId9" Type="http://schemas.openxmlformats.org/officeDocument/2006/relationships/image" Target="../media/image467.jpeg"/><Relationship Id="rId13" Type="http://schemas.openxmlformats.org/officeDocument/2006/relationships/image" Target="../media/image471.jpeg"/><Relationship Id="rId18" Type="http://schemas.openxmlformats.org/officeDocument/2006/relationships/image" Target="../media/image476.jpeg"/><Relationship Id="rId39" Type="http://schemas.openxmlformats.org/officeDocument/2006/relationships/image" Target="../media/image497.jpeg"/><Relationship Id="rId34" Type="http://schemas.openxmlformats.org/officeDocument/2006/relationships/image" Target="../media/image492.jpeg"/><Relationship Id="rId50" Type="http://schemas.openxmlformats.org/officeDocument/2006/relationships/image" Target="../media/image508.jpeg"/><Relationship Id="rId55" Type="http://schemas.openxmlformats.org/officeDocument/2006/relationships/image" Target="../media/image513.jpeg"/><Relationship Id="rId76" Type="http://schemas.openxmlformats.org/officeDocument/2006/relationships/image" Target="../media/image534.jpeg"/><Relationship Id="rId7" Type="http://schemas.openxmlformats.org/officeDocument/2006/relationships/image" Target="../media/image465.jpeg"/><Relationship Id="rId71" Type="http://schemas.openxmlformats.org/officeDocument/2006/relationships/image" Target="../media/image529.jpeg"/><Relationship Id="rId2" Type="http://schemas.openxmlformats.org/officeDocument/2006/relationships/image" Target="../media/image460.png"/><Relationship Id="rId29" Type="http://schemas.openxmlformats.org/officeDocument/2006/relationships/image" Target="../media/image48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545.jpeg"/><Relationship Id="rId3" Type="http://schemas.openxmlformats.org/officeDocument/2006/relationships/image" Target="../media/image540.jpeg"/><Relationship Id="rId7" Type="http://schemas.openxmlformats.org/officeDocument/2006/relationships/image" Target="../media/image544.jpeg"/><Relationship Id="rId2" Type="http://schemas.openxmlformats.org/officeDocument/2006/relationships/image" Target="../media/image539.jpeg"/><Relationship Id="rId1" Type="http://schemas.openxmlformats.org/officeDocument/2006/relationships/image" Target="../media/image538.jpeg"/><Relationship Id="rId6" Type="http://schemas.openxmlformats.org/officeDocument/2006/relationships/image" Target="../media/image543.jpeg"/><Relationship Id="rId5" Type="http://schemas.openxmlformats.org/officeDocument/2006/relationships/image" Target="../media/image542.jpeg"/><Relationship Id="rId4" Type="http://schemas.openxmlformats.org/officeDocument/2006/relationships/image" Target="../media/image541.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553.jpeg"/><Relationship Id="rId13" Type="http://schemas.openxmlformats.org/officeDocument/2006/relationships/image" Target="../media/image558.jpeg"/><Relationship Id="rId18" Type="http://schemas.openxmlformats.org/officeDocument/2006/relationships/image" Target="../media/image560.jpeg"/><Relationship Id="rId26" Type="http://schemas.openxmlformats.org/officeDocument/2006/relationships/image" Target="../media/image315.png"/><Relationship Id="rId3" Type="http://schemas.openxmlformats.org/officeDocument/2006/relationships/image" Target="../media/image548.jpeg"/><Relationship Id="rId21" Type="http://schemas.openxmlformats.org/officeDocument/2006/relationships/image" Target="../media/image563.jpeg"/><Relationship Id="rId7" Type="http://schemas.openxmlformats.org/officeDocument/2006/relationships/image" Target="../media/image552.jpeg"/><Relationship Id="rId12" Type="http://schemas.openxmlformats.org/officeDocument/2006/relationships/image" Target="../media/image557.jpeg"/><Relationship Id="rId17" Type="http://schemas.openxmlformats.org/officeDocument/2006/relationships/image" Target="../media/image559.jpeg"/><Relationship Id="rId25" Type="http://schemas.openxmlformats.org/officeDocument/2006/relationships/image" Target="../media/image567.png"/><Relationship Id="rId2" Type="http://schemas.openxmlformats.org/officeDocument/2006/relationships/image" Target="../media/image547.jpeg"/><Relationship Id="rId16" Type="http://schemas.openxmlformats.org/officeDocument/2006/relationships/image" Target="../media/image80.jpeg"/><Relationship Id="rId20" Type="http://schemas.openxmlformats.org/officeDocument/2006/relationships/image" Target="../media/image562.jpeg"/><Relationship Id="rId29" Type="http://schemas.openxmlformats.org/officeDocument/2006/relationships/image" Target="../media/image570.png"/><Relationship Id="rId1" Type="http://schemas.openxmlformats.org/officeDocument/2006/relationships/image" Target="../media/image546.jpeg"/><Relationship Id="rId6" Type="http://schemas.openxmlformats.org/officeDocument/2006/relationships/image" Target="../media/image551.jpeg"/><Relationship Id="rId11" Type="http://schemas.openxmlformats.org/officeDocument/2006/relationships/image" Target="../media/image556.jpeg"/><Relationship Id="rId24" Type="http://schemas.openxmlformats.org/officeDocument/2006/relationships/image" Target="../media/image566.png"/><Relationship Id="rId5" Type="http://schemas.openxmlformats.org/officeDocument/2006/relationships/image" Target="../media/image550.jpeg"/><Relationship Id="rId15" Type="http://schemas.openxmlformats.org/officeDocument/2006/relationships/image" Target="../media/image79.jpeg"/><Relationship Id="rId23" Type="http://schemas.openxmlformats.org/officeDocument/2006/relationships/image" Target="../media/image565.jpeg"/><Relationship Id="rId28" Type="http://schemas.openxmlformats.org/officeDocument/2006/relationships/image" Target="../media/image569.png"/><Relationship Id="rId10" Type="http://schemas.openxmlformats.org/officeDocument/2006/relationships/image" Target="../media/image555.jpeg"/><Relationship Id="rId19" Type="http://schemas.openxmlformats.org/officeDocument/2006/relationships/image" Target="../media/image561.jpeg"/><Relationship Id="rId4" Type="http://schemas.openxmlformats.org/officeDocument/2006/relationships/image" Target="../media/image549.jpeg"/><Relationship Id="rId9" Type="http://schemas.openxmlformats.org/officeDocument/2006/relationships/image" Target="../media/image554.jpeg"/><Relationship Id="rId14" Type="http://schemas.openxmlformats.org/officeDocument/2006/relationships/image" Target="../media/image78.jpeg"/><Relationship Id="rId22" Type="http://schemas.openxmlformats.org/officeDocument/2006/relationships/image" Target="../media/image564.jpeg"/><Relationship Id="rId27" Type="http://schemas.openxmlformats.org/officeDocument/2006/relationships/image" Target="../media/image568.png"/><Relationship Id="rId30" Type="http://schemas.openxmlformats.org/officeDocument/2006/relationships/image" Target="../media/image57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579.jpeg"/><Relationship Id="rId13" Type="http://schemas.openxmlformats.org/officeDocument/2006/relationships/image" Target="../media/image584.jpeg"/><Relationship Id="rId18" Type="http://schemas.openxmlformats.org/officeDocument/2006/relationships/image" Target="../media/image588.jpeg"/><Relationship Id="rId26" Type="http://schemas.openxmlformats.org/officeDocument/2006/relationships/image" Target="../media/image595.png"/><Relationship Id="rId3" Type="http://schemas.openxmlformats.org/officeDocument/2006/relationships/image" Target="../media/image574.jpeg"/><Relationship Id="rId21" Type="http://schemas.openxmlformats.org/officeDocument/2006/relationships/image" Target="../media/image591.jpeg"/><Relationship Id="rId7" Type="http://schemas.openxmlformats.org/officeDocument/2006/relationships/image" Target="../media/image578.jpeg"/><Relationship Id="rId12" Type="http://schemas.openxmlformats.org/officeDocument/2006/relationships/image" Target="../media/image583.jpeg"/><Relationship Id="rId17" Type="http://schemas.openxmlformats.org/officeDocument/2006/relationships/image" Target="../media/image37.jpeg"/><Relationship Id="rId25" Type="http://schemas.openxmlformats.org/officeDocument/2006/relationships/image" Target="../media/image594.jpeg"/><Relationship Id="rId2" Type="http://schemas.openxmlformats.org/officeDocument/2006/relationships/image" Target="../media/image573.jpeg"/><Relationship Id="rId16" Type="http://schemas.openxmlformats.org/officeDocument/2006/relationships/image" Target="../media/image587.jpeg"/><Relationship Id="rId20" Type="http://schemas.openxmlformats.org/officeDocument/2006/relationships/image" Target="../media/image590.jpeg"/><Relationship Id="rId1" Type="http://schemas.openxmlformats.org/officeDocument/2006/relationships/image" Target="../media/image572.jpeg"/><Relationship Id="rId6" Type="http://schemas.openxmlformats.org/officeDocument/2006/relationships/image" Target="../media/image577.jpeg"/><Relationship Id="rId11" Type="http://schemas.openxmlformats.org/officeDocument/2006/relationships/image" Target="../media/image582.jpeg"/><Relationship Id="rId24" Type="http://schemas.openxmlformats.org/officeDocument/2006/relationships/image" Target="../media/image43.jpeg"/><Relationship Id="rId5" Type="http://schemas.openxmlformats.org/officeDocument/2006/relationships/image" Target="../media/image576.jpeg"/><Relationship Id="rId15" Type="http://schemas.openxmlformats.org/officeDocument/2006/relationships/image" Target="../media/image586.jpeg"/><Relationship Id="rId23" Type="http://schemas.openxmlformats.org/officeDocument/2006/relationships/image" Target="../media/image593.jpeg"/><Relationship Id="rId10" Type="http://schemas.openxmlformats.org/officeDocument/2006/relationships/image" Target="../media/image581.jpeg"/><Relationship Id="rId19" Type="http://schemas.openxmlformats.org/officeDocument/2006/relationships/image" Target="../media/image589.jpeg"/><Relationship Id="rId4" Type="http://schemas.openxmlformats.org/officeDocument/2006/relationships/image" Target="../media/image575.jpeg"/><Relationship Id="rId9" Type="http://schemas.openxmlformats.org/officeDocument/2006/relationships/image" Target="../media/image580.jpeg"/><Relationship Id="rId14" Type="http://schemas.openxmlformats.org/officeDocument/2006/relationships/image" Target="../media/image585.jpeg"/><Relationship Id="rId22" Type="http://schemas.openxmlformats.org/officeDocument/2006/relationships/image" Target="../media/image592.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602.jpeg"/><Relationship Id="rId13" Type="http://schemas.openxmlformats.org/officeDocument/2006/relationships/image" Target="../media/image606.jpeg"/><Relationship Id="rId3" Type="http://schemas.openxmlformats.org/officeDocument/2006/relationships/image" Target="../media/image597.jpeg"/><Relationship Id="rId7" Type="http://schemas.openxmlformats.org/officeDocument/2006/relationships/image" Target="../media/image601.jpeg"/><Relationship Id="rId12" Type="http://schemas.openxmlformats.org/officeDocument/2006/relationships/image" Target="../media/image605.png"/><Relationship Id="rId2" Type="http://schemas.openxmlformats.org/officeDocument/2006/relationships/image" Target="../media/image596.jpeg"/><Relationship Id="rId1" Type="http://schemas.openxmlformats.org/officeDocument/2006/relationships/image" Target="../media/image85.jpeg"/><Relationship Id="rId6" Type="http://schemas.openxmlformats.org/officeDocument/2006/relationships/image" Target="../media/image600.jpeg"/><Relationship Id="rId11" Type="http://schemas.openxmlformats.org/officeDocument/2006/relationships/image" Target="../media/image86.png"/><Relationship Id="rId5" Type="http://schemas.openxmlformats.org/officeDocument/2006/relationships/image" Target="../media/image599.jpeg"/><Relationship Id="rId10" Type="http://schemas.openxmlformats.org/officeDocument/2006/relationships/image" Target="../media/image604.jpeg"/><Relationship Id="rId4" Type="http://schemas.openxmlformats.org/officeDocument/2006/relationships/image" Target="../media/image598.jpeg"/><Relationship Id="rId9" Type="http://schemas.openxmlformats.org/officeDocument/2006/relationships/image" Target="../media/image603.jpeg"/></Relationships>
</file>

<file path=xl/drawings/_rels/drawing14.xml.rels><?xml version="1.0" encoding="UTF-8" standalone="yes"?>
<Relationships xmlns="http://schemas.openxmlformats.org/package/2006/relationships"><Relationship Id="rId26" Type="http://schemas.openxmlformats.org/officeDocument/2006/relationships/image" Target="../media/image632.jpeg"/><Relationship Id="rId117" Type="http://schemas.openxmlformats.org/officeDocument/2006/relationships/image" Target="../media/image723.jpeg"/><Relationship Id="rId21" Type="http://schemas.openxmlformats.org/officeDocument/2006/relationships/image" Target="../media/image627.jpeg"/><Relationship Id="rId42" Type="http://schemas.openxmlformats.org/officeDocument/2006/relationships/image" Target="../media/image648.jpeg"/><Relationship Id="rId47" Type="http://schemas.openxmlformats.org/officeDocument/2006/relationships/image" Target="../media/image653.jpeg"/><Relationship Id="rId63" Type="http://schemas.openxmlformats.org/officeDocument/2006/relationships/image" Target="../media/image669.jpeg"/><Relationship Id="rId68" Type="http://schemas.openxmlformats.org/officeDocument/2006/relationships/image" Target="../media/image674.jpeg"/><Relationship Id="rId84" Type="http://schemas.openxmlformats.org/officeDocument/2006/relationships/image" Target="../media/image690.jpeg"/><Relationship Id="rId89" Type="http://schemas.openxmlformats.org/officeDocument/2006/relationships/image" Target="../media/image695.jpeg"/><Relationship Id="rId112" Type="http://schemas.openxmlformats.org/officeDocument/2006/relationships/image" Target="../media/image718.jpeg"/><Relationship Id="rId16" Type="http://schemas.openxmlformats.org/officeDocument/2006/relationships/image" Target="../media/image622.jpeg"/><Relationship Id="rId107" Type="http://schemas.openxmlformats.org/officeDocument/2006/relationships/image" Target="../media/image713.jpeg"/><Relationship Id="rId11" Type="http://schemas.openxmlformats.org/officeDocument/2006/relationships/image" Target="../media/image617.jpeg"/><Relationship Id="rId32" Type="http://schemas.openxmlformats.org/officeDocument/2006/relationships/image" Target="../media/image638.jpeg"/><Relationship Id="rId37" Type="http://schemas.openxmlformats.org/officeDocument/2006/relationships/image" Target="../media/image643.jpeg"/><Relationship Id="rId53" Type="http://schemas.openxmlformats.org/officeDocument/2006/relationships/image" Target="../media/image659.jpeg"/><Relationship Id="rId58" Type="http://schemas.openxmlformats.org/officeDocument/2006/relationships/image" Target="../media/image664.jpeg"/><Relationship Id="rId74" Type="http://schemas.openxmlformats.org/officeDocument/2006/relationships/image" Target="../media/image680.jpeg"/><Relationship Id="rId79" Type="http://schemas.openxmlformats.org/officeDocument/2006/relationships/image" Target="../media/image685.jpeg"/><Relationship Id="rId102" Type="http://schemas.openxmlformats.org/officeDocument/2006/relationships/image" Target="../media/image708.jpeg"/><Relationship Id="rId123" Type="http://schemas.openxmlformats.org/officeDocument/2006/relationships/image" Target="../media/image729.jpeg"/><Relationship Id="rId5" Type="http://schemas.openxmlformats.org/officeDocument/2006/relationships/image" Target="../media/image611.jpeg"/><Relationship Id="rId90" Type="http://schemas.openxmlformats.org/officeDocument/2006/relationships/image" Target="../media/image696.jpeg"/><Relationship Id="rId95" Type="http://schemas.openxmlformats.org/officeDocument/2006/relationships/image" Target="../media/image701.jpeg"/><Relationship Id="rId22" Type="http://schemas.openxmlformats.org/officeDocument/2006/relationships/image" Target="../media/image628.jpeg"/><Relationship Id="rId27" Type="http://schemas.openxmlformats.org/officeDocument/2006/relationships/image" Target="../media/image633.jpeg"/><Relationship Id="rId43" Type="http://schemas.openxmlformats.org/officeDocument/2006/relationships/image" Target="../media/image649.jpeg"/><Relationship Id="rId48" Type="http://schemas.openxmlformats.org/officeDocument/2006/relationships/image" Target="../media/image654.jpeg"/><Relationship Id="rId64" Type="http://schemas.openxmlformats.org/officeDocument/2006/relationships/image" Target="../media/image670.jpeg"/><Relationship Id="rId69" Type="http://schemas.openxmlformats.org/officeDocument/2006/relationships/image" Target="../media/image675.jpeg"/><Relationship Id="rId113" Type="http://schemas.openxmlformats.org/officeDocument/2006/relationships/image" Target="../media/image719.jpeg"/><Relationship Id="rId118" Type="http://schemas.openxmlformats.org/officeDocument/2006/relationships/image" Target="../media/image724.jpeg"/><Relationship Id="rId80" Type="http://schemas.openxmlformats.org/officeDocument/2006/relationships/image" Target="../media/image686.jpeg"/><Relationship Id="rId85" Type="http://schemas.openxmlformats.org/officeDocument/2006/relationships/image" Target="../media/image691.jpeg"/><Relationship Id="rId12" Type="http://schemas.openxmlformats.org/officeDocument/2006/relationships/image" Target="../media/image618.jpeg"/><Relationship Id="rId17" Type="http://schemas.openxmlformats.org/officeDocument/2006/relationships/image" Target="../media/image623.jpeg"/><Relationship Id="rId33" Type="http://schemas.openxmlformats.org/officeDocument/2006/relationships/image" Target="../media/image639.jpeg"/><Relationship Id="rId38" Type="http://schemas.openxmlformats.org/officeDocument/2006/relationships/image" Target="../media/image644.jpeg"/><Relationship Id="rId59" Type="http://schemas.openxmlformats.org/officeDocument/2006/relationships/image" Target="../media/image665.jpeg"/><Relationship Id="rId103" Type="http://schemas.openxmlformats.org/officeDocument/2006/relationships/image" Target="../media/image709.jpeg"/><Relationship Id="rId108" Type="http://schemas.openxmlformats.org/officeDocument/2006/relationships/image" Target="../media/image714.jpeg"/><Relationship Id="rId124" Type="http://schemas.openxmlformats.org/officeDocument/2006/relationships/image" Target="../media/image730.jpeg"/><Relationship Id="rId54" Type="http://schemas.openxmlformats.org/officeDocument/2006/relationships/image" Target="../media/image660.jpeg"/><Relationship Id="rId70" Type="http://schemas.openxmlformats.org/officeDocument/2006/relationships/image" Target="../media/image676.png"/><Relationship Id="rId75" Type="http://schemas.openxmlformats.org/officeDocument/2006/relationships/image" Target="../media/image681.jpeg"/><Relationship Id="rId91" Type="http://schemas.openxmlformats.org/officeDocument/2006/relationships/image" Target="../media/image697.jpeg"/><Relationship Id="rId96" Type="http://schemas.openxmlformats.org/officeDocument/2006/relationships/image" Target="../media/image702.jpeg"/><Relationship Id="rId1" Type="http://schemas.openxmlformats.org/officeDocument/2006/relationships/image" Target="../media/image607.jpeg"/><Relationship Id="rId6" Type="http://schemas.openxmlformats.org/officeDocument/2006/relationships/image" Target="../media/image612.png"/><Relationship Id="rId23" Type="http://schemas.openxmlformats.org/officeDocument/2006/relationships/image" Target="../media/image629.jpeg"/><Relationship Id="rId28" Type="http://schemas.openxmlformats.org/officeDocument/2006/relationships/image" Target="../media/image634.jpeg"/><Relationship Id="rId49" Type="http://schemas.openxmlformats.org/officeDocument/2006/relationships/image" Target="../media/image655.jpeg"/><Relationship Id="rId114" Type="http://schemas.openxmlformats.org/officeDocument/2006/relationships/image" Target="../media/image720.jpeg"/><Relationship Id="rId119" Type="http://schemas.openxmlformats.org/officeDocument/2006/relationships/image" Target="../media/image725.jpeg"/><Relationship Id="rId44" Type="http://schemas.openxmlformats.org/officeDocument/2006/relationships/image" Target="../media/image650.jpeg"/><Relationship Id="rId60" Type="http://schemas.openxmlformats.org/officeDocument/2006/relationships/image" Target="../media/image666.jpeg"/><Relationship Id="rId65" Type="http://schemas.openxmlformats.org/officeDocument/2006/relationships/image" Target="../media/image671.jpeg"/><Relationship Id="rId81" Type="http://schemas.openxmlformats.org/officeDocument/2006/relationships/image" Target="../media/image687.jpeg"/><Relationship Id="rId86" Type="http://schemas.openxmlformats.org/officeDocument/2006/relationships/image" Target="../media/image692.jpeg"/><Relationship Id="rId4" Type="http://schemas.openxmlformats.org/officeDocument/2006/relationships/image" Target="../media/image610.jpeg"/><Relationship Id="rId9" Type="http://schemas.openxmlformats.org/officeDocument/2006/relationships/image" Target="../media/image615.jpeg"/><Relationship Id="rId13" Type="http://schemas.openxmlformats.org/officeDocument/2006/relationships/image" Target="../media/image619.jpeg"/><Relationship Id="rId18" Type="http://schemas.openxmlformats.org/officeDocument/2006/relationships/image" Target="../media/image624.jpeg"/><Relationship Id="rId39" Type="http://schemas.openxmlformats.org/officeDocument/2006/relationships/image" Target="../media/image645.jpeg"/><Relationship Id="rId109" Type="http://schemas.openxmlformats.org/officeDocument/2006/relationships/image" Target="../media/image715.png"/><Relationship Id="rId34" Type="http://schemas.openxmlformats.org/officeDocument/2006/relationships/image" Target="../media/image640.jpeg"/><Relationship Id="rId50" Type="http://schemas.openxmlformats.org/officeDocument/2006/relationships/image" Target="../media/image656.jpeg"/><Relationship Id="rId55" Type="http://schemas.openxmlformats.org/officeDocument/2006/relationships/image" Target="../media/image661.jpeg"/><Relationship Id="rId76" Type="http://schemas.openxmlformats.org/officeDocument/2006/relationships/image" Target="../media/image682.jpeg"/><Relationship Id="rId97" Type="http://schemas.openxmlformats.org/officeDocument/2006/relationships/image" Target="../media/image703.png"/><Relationship Id="rId104" Type="http://schemas.openxmlformats.org/officeDocument/2006/relationships/image" Target="../media/image710.jpeg"/><Relationship Id="rId120" Type="http://schemas.openxmlformats.org/officeDocument/2006/relationships/image" Target="../media/image726.jpeg"/><Relationship Id="rId7" Type="http://schemas.openxmlformats.org/officeDocument/2006/relationships/image" Target="../media/image613.jpeg"/><Relationship Id="rId71" Type="http://schemas.openxmlformats.org/officeDocument/2006/relationships/image" Target="../media/image677.jpeg"/><Relationship Id="rId92" Type="http://schemas.openxmlformats.org/officeDocument/2006/relationships/image" Target="../media/image698.jpeg"/><Relationship Id="rId2" Type="http://schemas.openxmlformats.org/officeDocument/2006/relationships/image" Target="../media/image608.jpeg"/><Relationship Id="rId29" Type="http://schemas.openxmlformats.org/officeDocument/2006/relationships/image" Target="../media/image635.jpeg"/><Relationship Id="rId24" Type="http://schemas.openxmlformats.org/officeDocument/2006/relationships/image" Target="../media/image630.jpeg"/><Relationship Id="rId40" Type="http://schemas.openxmlformats.org/officeDocument/2006/relationships/image" Target="../media/image646.jpeg"/><Relationship Id="rId45" Type="http://schemas.openxmlformats.org/officeDocument/2006/relationships/image" Target="../media/image651.jpeg"/><Relationship Id="rId66" Type="http://schemas.openxmlformats.org/officeDocument/2006/relationships/image" Target="../media/image672.jpeg"/><Relationship Id="rId87" Type="http://schemas.openxmlformats.org/officeDocument/2006/relationships/image" Target="../media/image693.jpeg"/><Relationship Id="rId110" Type="http://schemas.openxmlformats.org/officeDocument/2006/relationships/image" Target="../media/image716.jpeg"/><Relationship Id="rId115" Type="http://schemas.openxmlformats.org/officeDocument/2006/relationships/image" Target="../media/image721.jpeg"/><Relationship Id="rId61" Type="http://schemas.openxmlformats.org/officeDocument/2006/relationships/image" Target="../media/image667.jpeg"/><Relationship Id="rId82" Type="http://schemas.openxmlformats.org/officeDocument/2006/relationships/image" Target="../media/image688.jpeg"/><Relationship Id="rId19" Type="http://schemas.openxmlformats.org/officeDocument/2006/relationships/image" Target="../media/image625.jpeg"/><Relationship Id="rId14" Type="http://schemas.openxmlformats.org/officeDocument/2006/relationships/image" Target="../media/image620.jpeg"/><Relationship Id="rId30" Type="http://schemas.openxmlformats.org/officeDocument/2006/relationships/image" Target="../media/image636.jpeg"/><Relationship Id="rId35" Type="http://schemas.openxmlformats.org/officeDocument/2006/relationships/image" Target="../media/image641.jpeg"/><Relationship Id="rId56" Type="http://schemas.openxmlformats.org/officeDocument/2006/relationships/image" Target="../media/image662.jpeg"/><Relationship Id="rId77" Type="http://schemas.openxmlformats.org/officeDocument/2006/relationships/image" Target="../media/image683.png"/><Relationship Id="rId100" Type="http://schemas.openxmlformats.org/officeDocument/2006/relationships/image" Target="../media/image706.jpeg"/><Relationship Id="rId105" Type="http://schemas.openxmlformats.org/officeDocument/2006/relationships/image" Target="../media/image711.jpeg"/><Relationship Id="rId8" Type="http://schemas.openxmlformats.org/officeDocument/2006/relationships/image" Target="../media/image614.png"/><Relationship Id="rId51" Type="http://schemas.openxmlformats.org/officeDocument/2006/relationships/image" Target="../media/image657.jpeg"/><Relationship Id="rId72" Type="http://schemas.openxmlformats.org/officeDocument/2006/relationships/image" Target="../media/image678.png"/><Relationship Id="rId93" Type="http://schemas.openxmlformats.org/officeDocument/2006/relationships/image" Target="../media/image699.jpeg"/><Relationship Id="rId98" Type="http://schemas.openxmlformats.org/officeDocument/2006/relationships/image" Target="../media/image704.png"/><Relationship Id="rId121" Type="http://schemas.openxmlformats.org/officeDocument/2006/relationships/image" Target="../media/image727.jpeg"/><Relationship Id="rId3" Type="http://schemas.openxmlformats.org/officeDocument/2006/relationships/image" Target="../media/image609.jpeg"/><Relationship Id="rId25" Type="http://schemas.openxmlformats.org/officeDocument/2006/relationships/image" Target="../media/image631.jpeg"/><Relationship Id="rId46" Type="http://schemas.openxmlformats.org/officeDocument/2006/relationships/image" Target="../media/image652.png"/><Relationship Id="rId67" Type="http://schemas.openxmlformats.org/officeDocument/2006/relationships/image" Target="../media/image673.jpeg"/><Relationship Id="rId116" Type="http://schemas.openxmlformats.org/officeDocument/2006/relationships/image" Target="../media/image722.jpeg"/><Relationship Id="rId20" Type="http://schemas.openxmlformats.org/officeDocument/2006/relationships/image" Target="../media/image626.jpeg"/><Relationship Id="rId41" Type="http://schemas.openxmlformats.org/officeDocument/2006/relationships/image" Target="../media/image647.jpeg"/><Relationship Id="rId62" Type="http://schemas.openxmlformats.org/officeDocument/2006/relationships/image" Target="../media/image668.jpeg"/><Relationship Id="rId83" Type="http://schemas.openxmlformats.org/officeDocument/2006/relationships/image" Target="../media/image689.png"/><Relationship Id="rId88" Type="http://schemas.openxmlformats.org/officeDocument/2006/relationships/image" Target="../media/image694.jpeg"/><Relationship Id="rId111" Type="http://schemas.openxmlformats.org/officeDocument/2006/relationships/image" Target="../media/image717.jpeg"/><Relationship Id="rId15" Type="http://schemas.openxmlformats.org/officeDocument/2006/relationships/image" Target="../media/image621.jpeg"/><Relationship Id="rId36" Type="http://schemas.openxmlformats.org/officeDocument/2006/relationships/image" Target="../media/image642.jpeg"/><Relationship Id="rId57" Type="http://schemas.openxmlformats.org/officeDocument/2006/relationships/image" Target="../media/image663.jpeg"/><Relationship Id="rId106" Type="http://schemas.openxmlformats.org/officeDocument/2006/relationships/image" Target="../media/image712.jpeg"/><Relationship Id="rId10" Type="http://schemas.openxmlformats.org/officeDocument/2006/relationships/image" Target="../media/image616.jpeg"/><Relationship Id="rId31" Type="http://schemas.openxmlformats.org/officeDocument/2006/relationships/image" Target="../media/image637.jpeg"/><Relationship Id="rId52" Type="http://schemas.openxmlformats.org/officeDocument/2006/relationships/image" Target="../media/image658.jpeg"/><Relationship Id="rId73" Type="http://schemas.openxmlformats.org/officeDocument/2006/relationships/image" Target="../media/image679.jpeg"/><Relationship Id="rId78" Type="http://schemas.openxmlformats.org/officeDocument/2006/relationships/image" Target="../media/image684.jpeg"/><Relationship Id="rId94" Type="http://schemas.openxmlformats.org/officeDocument/2006/relationships/image" Target="../media/image700.jpeg"/><Relationship Id="rId99" Type="http://schemas.openxmlformats.org/officeDocument/2006/relationships/image" Target="../media/image705.jpeg"/><Relationship Id="rId101" Type="http://schemas.openxmlformats.org/officeDocument/2006/relationships/image" Target="../media/image707.jpeg"/><Relationship Id="rId122" Type="http://schemas.openxmlformats.org/officeDocument/2006/relationships/image" Target="../media/image728.jpeg"/></Relationships>
</file>

<file path=xl/drawings/_rels/drawing15.xml.rels><?xml version="1.0" encoding="UTF-8" standalone="yes"?>
<Relationships xmlns="http://schemas.openxmlformats.org/package/2006/relationships"><Relationship Id="rId8" Type="http://schemas.openxmlformats.org/officeDocument/2006/relationships/image" Target="../media/image738.jpeg"/><Relationship Id="rId13" Type="http://schemas.openxmlformats.org/officeDocument/2006/relationships/image" Target="../media/image743.png"/><Relationship Id="rId18" Type="http://schemas.openxmlformats.org/officeDocument/2006/relationships/image" Target="../media/image748.png"/><Relationship Id="rId3" Type="http://schemas.openxmlformats.org/officeDocument/2006/relationships/image" Target="../media/image733.jpeg"/><Relationship Id="rId21" Type="http://schemas.openxmlformats.org/officeDocument/2006/relationships/image" Target="../media/image751.jpeg"/><Relationship Id="rId7" Type="http://schemas.openxmlformats.org/officeDocument/2006/relationships/image" Target="../media/image737.jpeg"/><Relationship Id="rId12" Type="http://schemas.openxmlformats.org/officeDocument/2006/relationships/image" Target="../media/image742.png"/><Relationship Id="rId17" Type="http://schemas.openxmlformats.org/officeDocument/2006/relationships/image" Target="../media/image747.png"/><Relationship Id="rId2" Type="http://schemas.openxmlformats.org/officeDocument/2006/relationships/image" Target="../media/image732.jpeg"/><Relationship Id="rId16" Type="http://schemas.openxmlformats.org/officeDocument/2006/relationships/image" Target="../media/image746.png"/><Relationship Id="rId20" Type="http://schemas.openxmlformats.org/officeDocument/2006/relationships/image" Target="../media/image750.jpeg"/><Relationship Id="rId1" Type="http://schemas.openxmlformats.org/officeDocument/2006/relationships/image" Target="../media/image731.jpeg"/><Relationship Id="rId6" Type="http://schemas.openxmlformats.org/officeDocument/2006/relationships/image" Target="../media/image736.png"/><Relationship Id="rId11" Type="http://schemas.openxmlformats.org/officeDocument/2006/relationships/image" Target="../media/image741.png"/><Relationship Id="rId24" Type="http://schemas.openxmlformats.org/officeDocument/2006/relationships/image" Target="../media/image754.jpeg"/><Relationship Id="rId5" Type="http://schemas.openxmlformats.org/officeDocument/2006/relationships/image" Target="../media/image735.jpeg"/><Relationship Id="rId15" Type="http://schemas.openxmlformats.org/officeDocument/2006/relationships/image" Target="../media/image745.png"/><Relationship Id="rId23" Type="http://schemas.openxmlformats.org/officeDocument/2006/relationships/image" Target="../media/image753.jpeg"/><Relationship Id="rId10" Type="http://schemas.openxmlformats.org/officeDocument/2006/relationships/image" Target="../media/image740.jpeg"/><Relationship Id="rId19" Type="http://schemas.openxmlformats.org/officeDocument/2006/relationships/image" Target="../media/image749.jpeg"/><Relationship Id="rId4" Type="http://schemas.openxmlformats.org/officeDocument/2006/relationships/image" Target="../media/image734.jpeg"/><Relationship Id="rId9" Type="http://schemas.openxmlformats.org/officeDocument/2006/relationships/image" Target="../media/image739.png"/><Relationship Id="rId14" Type="http://schemas.openxmlformats.org/officeDocument/2006/relationships/image" Target="../media/image744.png"/><Relationship Id="rId22" Type="http://schemas.openxmlformats.org/officeDocument/2006/relationships/image" Target="../media/image752.jpeg"/></Relationships>
</file>

<file path=xl/drawings/_rels/drawing16.xml.rels><?xml version="1.0" encoding="UTF-8" standalone="yes"?>
<Relationships xmlns="http://schemas.openxmlformats.org/package/2006/relationships"><Relationship Id="rId13" Type="http://schemas.openxmlformats.org/officeDocument/2006/relationships/image" Target="../media/image767.jpeg"/><Relationship Id="rId18" Type="http://schemas.openxmlformats.org/officeDocument/2006/relationships/image" Target="../media/image772.jpeg"/><Relationship Id="rId26" Type="http://schemas.openxmlformats.org/officeDocument/2006/relationships/image" Target="../media/image780.jpeg"/><Relationship Id="rId39" Type="http://schemas.openxmlformats.org/officeDocument/2006/relationships/image" Target="../media/image793.jpeg"/><Relationship Id="rId21" Type="http://schemas.openxmlformats.org/officeDocument/2006/relationships/image" Target="../media/image775.jpeg"/><Relationship Id="rId34" Type="http://schemas.openxmlformats.org/officeDocument/2006/relationships/image" Target="../media/image788.jpeg"/><Relationship Id="rId42" Type="http://schemas.openxmlformats.org/officeDocument/2006/relationships/image" Target="../media/image796.jpeg"/><Relationship Id="rId7" Type="http://schemas.openxmlformats.org/officeDocument/2006/relationships/image" Target="../media/image761.jpeg"/><Relationship Id="rId2" Type="http://schemas.openxmlformats.org/officeDocument/2006/relationships/image" Target="../media/image756.jpeg"/><Relationship Id="rId16" Type="http://schemas.openxmlformats.org/officeDocument/2006/relationships/image" Target="../media/image770.jpeg"/><Relationship Id="rId20" Type="http://schemas.openxmlformats.org/officeDocument/2006/relationships/image" Target="../media/image774.jpeg"/><Relationship Id="rId29" Type="http://schemas.openxmlformats.org/officeDocument/2006/relationships/image" Target="../media/image783.jpeg"/><Relationship Id="rId41" Type="http://schemas.openxmlformats.org/officeDocument/2006/relationships/image" Target="../media/image795.jpeg"/><Relationship Id="rId1" Type="http://schemas.openxmlformats.org/officeDocument/2006/relationships/image" Target="../media/image755.jpeg"/><Relationship Id="rId6" Type="http://schemas.openxmlformats.org/officeDocument/2006/relationships/image" Target="../media/image760.jpeg"/><Relationship Id="rId11" Type="http://schemas.openxmlformats.org/officeDocument/2006/relationships/image" Target="../media/image765.jpeg"/><Relationship Id="rId24" Type="http://schemas.openxmlformats.org/officeDocument/2006/relationships/image" Target="../media/image778.jpeg"/><Relationship Id="rId32" Type="http://schemas.openxmlformats.org/officeDocument/2006/relationships/image" Target="../media/image786.jpeg"/><Relationship Id="rId37" Type="http://schemas.openxmlformats.org/officeDocument/2006/relationships/image" Target="../media/image791.jpeg"/><Relationship Id="rId40" Type="http://schemas.openxmlformats.org/officeDocument/2006/relationships/image" Target="../media/image794.jpeg"/><Relationship Id="rId5" Type="http://schemas.openxmlformats.org/officeDocument/2006/relationships/image" Target="../media/image759.jpeg"/><Relationship Id="rId15" Type="http://schemas.openxmlformats.org/officeDocument/2006/relationships/image" Target="../media/image769.jpeg"/><Relationship Id="rId23" Type="http://schemas.openxmlformats.org/officeDocument/2006/relationships/image" Target="../media/image777.jpeg"/><Relationship Id="rId28" Type="http://schemas.openxmlformats.org/officeDocument/2006/relationships/image" Target="../media/image782.jpeg"/><Relationship Id="rId36" Type="http://schemas.openxmlformats.org/officeDocument/2006/relationships/image" Target="../media/image790.jpeg"/><Relationship Id="rId10" Type="http://schemas.openxmlformats.org/officeDocument/2006/relationships/image" Target="../media/image764.jpeg"/><Relationship Id="rId19" Type="http://schemas.openxmlformats.org/officeDocument/2006/relationships/image" Target="../media/image773.jpeg"/><Relationship Id="rId31" Type="http://schemas.openxmlformats.org/officeDocument/2006/relationships/image" Target="../media/image785.jpeg"/><Relationship Id="rId44" Type="http://schemas.openxmlformats.org/officeDocument/2006/relationships/image" Target="../media/image798.jpeg"/><Relationship Id="rId4" Type="http://schemas.openxmlformats.org/officeDocument/2006/relationships/image" Target="../media/image758.jpeg"/><Relationship Id="rId9" Type="http://schemas.openxmlformats.org/officeDocument/2006/relationships/image" Target="../media/image763.jpeg"/><Relationship Id="rId14" Type="http://schemas.openxmlformats.org/officeDocument/2006/relationships/image" Target="../media/image768.jpeg"/><Relationship Id="rId22" Type="http://schemas.openxmlformats.org/officeDocument/2006/relationships/image" Target="../media/image776.jpeg"/><Relationship Id="rId27" Type="http://schemas.openxmlformats.org/officeDocument/2006/relationships/image" Target="../media/image781.jpeg"/><Relationship Id="rId30" Type="http://schemas.openxmlformats.org/officeDocument/2006/relationships/image" Target="../media/image784.jpeg"/><Relationship Id="rId35" Type="http://schemas.openxmlformats.org/officeDocument/2006/relationships/image" Target="../media/image789.jpeg"/><Relationship Id="rId43" Type="http://schemas.openxmlformats.org/officeDocument/2006/relationships/image" Target="../media/image797.jpeg"/><Relationship Id="rId8" Type="http://schemas.openxmlformats.org/officeDocument/2006/relationships/image" Target="../media/image762.jpeg"/><Relationship Id="rId3" Type="http://schemas.openxmlformats.org/officeDocument/2006/relationships/image" Target="../media/image757.jpeg"/><Relationship Id="rId12" Type="http://schemas.openxmlformats.org/officeDocument/2006/relationships/image" Target="../media/image766.jpeg"/><Relationship Id="rId17" Type="http://schemas.openxmlformats.org/officeDocument/2006/relationships/image" Target="../media/image771.jpeg"/><Relationship Id="rId25" Type="http://schemas.openxmlformats.org/officeDocument/2006/relationships/image" Target="../media/image779.jpeg"/><Relationship Id="rId33" Type="http://schemas.openxmlformats.org/officeDocument/2006/relationships/image" Target="../media/image787.jpeg"/><Relationship Id="rId38" Type="http://schemas.openxmlformats.org/officeDocument/2006/relationships/image" Target="../media/image792.jpeg"/></Relationships>
</file>

<file path=xl/drawings/_rels/drawing17.xml.rels><?xml version="1.0" encoding="UTF-8" standalone="yes"?>
<Relationships xmlns="http://schemas.openxmlformats.org/package/2006/relationships"><Relationship Id="rId13" Type="http://schemas.openxmlformats.org/officeDocument/2006/relationships/image" Target="../media/image811.jpeg"/><Relationship Id="rId18" Type="http://schemas.openxmlformats.org/officeDocument/2006/relationships/image" Target="../media/image816.jpeg"/><Relationship Id="rId26" Type="http://schemas.openxmlformats.org/officeDocument/2006/relationships/image" Target="../media/image824.png"/><Relationship Id="rId39" Type="http://schemas.openxmlformats.org/officeDocument/2006/relationships/image" Target="../media/image837.png"/><Relationship Id="rId21" Type="http://schemas.openxmlformats.org/officeDocument/2006/relationships/image" Target="../media/image819.jpeg"/><Relationship Id="rId34" Type="http://schemas.openxmlformats.org/officeDocument/2006/relationships/image" Target="../media/image832.png"/><Relationship Id="rId42" Type="http://schemas.openxmlformats.org/officeDocument/2006/relationships/image" Target="../media/image840.png"/><Relationship Id="rId47" Type="http://schemas.openxmlformats.org/officeDocument/2006/relationships/image" Target="../media/image845.jpeg"/><Relationship Id="rId50" Type="http://schemas.openxmlformats.org/officeDocument/2006/relationships/image" Target="../media/image848.jpeg"/><Relationship Id="rId7" Type="http://schemas.openxmlformats.org/officeDocument/2006/relationships/image" Target="../media/image805.png"/><Relationship Id="rId2" Type="http://schemas.openxmlformats.org/officeDocument/2006/relationships/image" Target="../media/image800.png"/><Relationship Id="rId16" Type="http://schemas.openxmlformats.org/officeDocument/2006/relationships/image" Target="../media/image814.png"/><Relationship Id="rId29" Type="http://schemas.openxmlformats.org/officeDocument/2006/relationships/image" Target="../media/image827.png"/><Relationship Id="rId11" Type="http://schemas.openxmlformats.org/officeDocument/2006/relationships/image" Target="../media/image809.png"/><Relationship Id="rId24" Type="http://schemas.openxmlformats.org/officeDocument/2006/relationships/image" Target="../media/image822.png"/><Relationship Id="rId32" Type="http://schemas.openxmlformats.org/officeDocument/2006/relationships/image" Target="../media/image830.png"/><Relationship Id="rId37" Type="http://schemas.openxmlformats.org/officeDocument/2006/relationships/image" Target="../media/image835.jpeg"/><Relationship Id="rId40" Type="http://schemas.openxmlformats.org/officeDocument/2006/relationships/image" Target="../media/image838.jpeg"/><Relationship Id="rId45" Type="http://schemas.openxmlformats.org/officeDocument/2006/relationships/image" Target="../media/image843.jpeg"/><Relationship Id="rId5" Type="http://schemas.openxmlformats.org/officeDocument/2006/relationships/image" Target="../media/image803.png"/><Relationship Id="rId15" Type="http://schemas.openxmlformats.org/officeDocument/2006/relationships/image" Target="../media/image813.png"/><Relationship Id="rId23" Type="http://schemas.openxmlformats.org/officeDocument/2006/relationships/image" Target="../media/image821.jpeg"/><Relationship Id="rId28" Type="http://schemas.openxmlformats.org/officeDocument/2006/relationships/image" Target="../media/image826.png"/><Relationship Id="rId36" Type="http://schemas.openxmlformats.org/officeDocument/2006/relationships/image" Target="../media/image834.jpeg"/><Relationship Id="rId49" Type="http://schemas.openxmlformats.org/officeDocument/2006/relationships/image" Target="../media/image847.jpeg"/><Relationship Id="rId10" Type="http://schemas.openxmlformats.org/officeDocument/2006/relationships/image" Target="../media/image808.png"/><Relationship Id="rId19" Type="http://schemas.openxmlformats.org/officeDocument/2006/relationships/image" Target="../media/image817.jpeg"/><Relationship Id="rId31" Type="http://schemas.openxmlformats.org/officeDocument/2006/relationships/image" Target="../media/image829.jpeg"/><Relationship Id="rId44" Type="http://schemas.openxmlformats.org/officeDocument/2006/relationships/image" Target="../media/image842.png"/><Relationship Id="rId52" Type="http://schemas.openxmlformats.org/officeDocument/2006/relationships/image" Target="../media/image850.jpeg"/><Relationship Id="rId4" Type="http://schemas.openxmlformats.org/officeDocument/2006/relationships/image" Target="../media/image802.png"/><Relationship Id="rId9" Type="http://schemas.openxmlformats.org/officeDocument/2006/relationships/image" Target="../media/image807.png"/><Relationship Id="rId14" Type="http://schemas.openxmlformats.org/officeDocument/2006/relationships/image" Target="../media/image812.png"/><Relationship Id="rId22" Type="http://schemas.openxmlformats.org/officeDocument/2006/relationships/image" Target="../media/image820.png"/><Relationship Id="rId27" Type="http://schemas.openxmlformats.org/officeDocument/2006/relationships/image" Target="../media/image825.png"/><Relationship Id="rId30" Type="http://schemas.openxmlformats.org/officeDocument/2006/relationships/image" Target="../media/image828.jpeg"/><Relationship Id="rId35" Type="http://schemas.openxmlformats.org/officeDocument/2006/relationships/image" Target="../media/image833.png"/><Relationship Id="rId43" Type="http://schemas.openxmlformats.org/officeDocument/2006/relationships/image" Target="../media/image841.jpeg"/><Relationship Id="rId48" Type="http://schemas.openxmlformats.org/officeDocument/2006/relationships/image" Target="../media/image846.jpeg"/><Relationship Id="rId8" Type="http://schemas.openxmlformats.org/officeDocument/2006/relationships/image" Target="../media/image806.png"/><Relationship Id="rId51" Type="http://schemas.openxmlformats.org/officeDocument/2006/relationships/image" Target="../media/image849.jpeg"/><Relationship Id="rId3" Type="http://schemas.openxmlformats.org/officeDocument/2006/relationships/image" Target="../media/image801.png"/><Relationship Id="rId12" Type="http://schemas.openxmlformats.org/officeDocument/2006/relationships/image" Target="../media/image810.jpeg"/><Relationship Id="rId17" Type="http://schemas.openxmlformats.org/officeDocument/2006/relationships/image" Target="../media/image815.png"/><Relationship Id="rId25" Type="http://schemas.openxmlformats.org/officeDocument/2006/relationships/image" Target="../media/image823.png"/><Relationship Id="rId33" Type="http://schemas.openxmlformats.org/officeDocument/2006/relationships/image" Target="../media/image831.jpeg"/><Relationship Id="rId38" Type="http://schemas.openxmlformats.org/officeDocument/2006/relationships/image" Target="../media/image836.jpeg"/><Relationship Id="rId46" Type="http://schemas.openxmlformats.org/officeDocument/2006/relationships/image" Target="../media/image844.jpeg"/><Relationship Id="rId20" Type="http://schemas.openxmlformats.org/officeDocument/2006/relationships/image" Target="../media/image818.jpeg"/><Relationship Id="rId41" Type="http://schemas.openxmlformats.org/officeDocument/2006/relationships/image" Target="../media/image839.jpeg"/><Relationship Id="rId1" Type="http://schemas.openxmlformats.org/officeDocument/2006/relationships/image" Target="../media/image799.png"/><Relationship Id="rId6" Type="http://schemas.openxmlformats.org/officeDocument/2006/relationships/image" Target="../media/image804.png"/></Relationships>
</file>

<file path=xl/drawings/_rels/drawing18.xml.rels><?xml version="1.0" encoding="UTF-8" standalone="yes"?>
<Relationships xmlns="http://schemas.openxmlformats.org/package/2006/relationships"><Relationship Id="rId13" Type="http://schemas.openxmlformats.org/officeDocument/2006/relationships/image" Target="../media/image863.jpeg"/><Relationship Id="rId18" Type="http://schemas.openxmlformats.org/officeDocument/2006/relationships/image" Target="../media/image868.jpeg"/><Relationship Id="rId26" Type="http://schemas.openxmlformats.org/officeDocument/2006/relationships/image" Target="../media/image876.jpeg"/><Relationship Id="rId39" Type="http://schemas.openxmlformats.org/officeDocument/2006/relationships/image" Target="../media/image889.jpeg"/><Relationship Id="rId21" Type="http://schemas.openxmlformats.org/officeDocument/2006/relationships/image" Target="../media/image871.jpeg"/><Relationship Id="rId34" Type="http://schemas.openxmlformats.org/officeDocument/2006/relationships/image" Target="../media/image884.jpeg"/><Relationship Id="rId7" Type="http://schemas.openxmlformats.org/officeDocument/2006/relationships/image" Target="../media/image857.jpeg"/><Relationship Id="rId2" Type="http://schemas.openxmlformats.org/officeDocument/2006/relationships/image" Target="../media/image852.png"/><Relationship Id="rId16" Type="http://schemas.openxmlformats.org/officeDocument/2006/relationships/image" Target="../media/image866.jpeg"/><Relationship Id="rId20" Type="http://schemas.openxmlformats.org/officeDocument/2006/relationships/image" Target="../media/image870.jpeg"/><Relationship Id="rId29" Type="http://schemas.openxmlformats.org/officeDocument/2006/relationships/image" Target="../media/image879.jpeg"/><Relationship Id="rId41" Type="http://schemas.openxmlformats.org/officeDocument/2006/relationships/image" Target="../media/image891.jpeg"/><Relationship Id="rId1" Type="http://schemas.openxmlformats.org/officeDocument/2006/relationships/image" Target="../media/image851.jpeg"/><Relationship Id="rId6" Type="http://schemas.openxmlformats.org/officeDocument/2006/relationships/image" Target="../media/image856.jpeg"/><Relationship Id="rId11" Type="http://schemas.openxmlformats.org/officeDocument/2006/relationships/image" Target="../media/image861.jpeg"/><Relationship Id="rId24" Type="http://schemas.openxmlformats.org/officeDocument/2006/relationships/image" Target="../media/image874.jpeg"/><Relationship Id="rId32" Type="http://schemas.openxmlformats.org/officeDocument/2006/relationships/image" Target="../media/image882.jpeg"/><Relationship Id="rId37" Type="http://schemas.openxmlformats.org/officeDocument/2006/relationships/image" Target="../media/image887.jpeg"/><Relationship Id="rId40" Type="http://schemas.openxmlformats.org/officeDocument/2006/relationships/image" Target="../media/image890.jpeg"/><Relationship Id="rId5" Type="http://schemas.openxmlformats.org/officeDocument/2006/relationships/image" Target="../media/image855.jpeg"/><Relationship Id="rId15" Type="http://schemas.openxmlformats.org/officeDocument/2006/relationships/image" Target="../media/image865.jpeg"/><Relationship Id="rId23" Type="http://schemas.openxmlformats.org/officeDocument/2006/relationships/image" Target="../media/image873.jpeg"/><Relationship Id="rId28" Type="http://schemas.openxmlformats.org/officeDocument/2006/relationships/image" Target="../media/image878.jpeg"/><Relationship Id="rId36" Type="http://schemas.openxmlformats.org/officeDocument/2006/relationships/image" Target="../media/image886.jpeg"/><Relationship Id="rId10" Type="http://schemas.openxmlformats.org/officeDocument/2006/relationships/image" Target="../media/image860.jpeg"/><Relationship Id="rId19" Type="http://schemas.openxmlformats.org/officeDocument/2006/relationships/image" Target="../media/image869.jpeg"/><Relationship Id="rId31" Type="http://schemas.openxmlformats.org/officeDocument/2006/relationships/image" Target="../media/image881.jpeg"/><Relationship Id="rId4" Type="http://schemas.openxmlformats.org/officeDocument/2006/relationships/image" Target="../media/image854.jpeg"/><Relationship Id="rId9" Type="http://schemas.openxmlformats.org/officeDocument/2006/relationships/image" Target="../media/image859.jpeg"/><Relationship Id="rId14" Type="http://schemas.openxmlformats.org/officeDocument/2006/relationships/image" Target="../media/image864.jpeg"/><Relationship Id="rId22" Type="http://schemas.openxmlformats.org/officeDocument/2006/relationships/image" Target="../media/image872.jpeg"/><Relationship Id="rId27" Type="http://schemas.openxmlformats.org/officeDocument/2006/relationships/image" Target="../media/image877.jpeg"/><Relationship Id="rId30" Type="http://schemas.openxmlformats.org/officeDocument/2006/relationships/image" Target="../media/image880.jpeg"/><Relationship Id="rId35" Type="http://schemas.openxmlformats.org/officeDocument/2006/relationships/image" Target="../media/image885.jpeg"/><Relationship Id="rId8" Type="http://schemas.openxmlformats.org/officeDocument/2006/relationships/image" Target="../media/image858.jpeg"/><Relationship Id="rId3" Type="http://schemas.openxmlformats.org/officeDocument/2006/relationships/image" Target="../media/image853.jpeg"/><Relationship Id="rId12" Type="http://schemas.openxmlformats.org/officeDocument/2006/relationships/image" Target="../media/image862.png"/><Relationship Id="rId17" Type="http://schemas.openxmlformats.org/officeDocument/2006/relationships/image" Target="../media/image867.jpeg"/><Relationship Id="rId25" Type="http://schemas.openxmlformats.org/officeDocument/2006/relationships/image" Target="../media/image875.jpeg"/><Relationship Id="rId33" Type="http://schemas.openxmlformats.org/officeDocument/2006/relationships/image" Target="../media/image883.jpeg"/><Relationship Id="rId38" Type="http://schemas.openxmlformats.org/officeDocument/2006/relationships/image" Target="../media/image888.jpeg"/></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104775</xdr:rowOff>
    </xdr:from>
    <xdr:to>
      <xdr:col>2</xdr:col>
      <xdr:colOff>38100</xdr:colOff>
      <xdr:row>0</xdr:row>
      <xdr:rowOff>514350</xdr:rowOff>
    </xdr:to>
    <xdr:pic>
      <xdr:nvPicPr>
        <xdr:cNvPr id="2700504" name="Рисунок 1"/>
        <xdr:cNvPicPr>
          <a:picLocks noChangeAspect="1"/>
        </xdr:cNvPicPr>
      </xdr:nvPicPr>
      <xdr:blipFill>
        <a:blip xmlns:r="http://schemas.openxmlformats.org/officeDocument/2006/relationships" r:embed="rId1" cstate="print"/>
        <a:srcRect/>
        <a:stretch>
          <a:fillRect/>
        </a:stretch>
      </xdr:blipFill>
      <xdr:spPr bwMode="auto">
        <a:xfrm>
          <a:off x="114300" y="104775"/>
          <a:ext cx="1285875" cy="409575"/>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276225</xdr:colOff>
      <xdr:row>113</xdr:row>
      <xdr:rowOff>0</xdr:rowOff>
    </xdr:from>
    <xdr:to>
      <xdr:col>2</xdr:col>
      <xdr:colOff>685800</xdr:colOff>
      <xdr:row>113</xdr:row>
      <xdr:rowOff>0</xdr:rowOff>
    </xdr:to>
    <xdr:pic>
      <xdr:nvPicPr>
        <xdr:cNvPr id="2892341" name="Picture 5"/>
        <xdr:cNvPicPr>
          <a:picLocks noChangeAspect="1" noChangeArrowheads="1"/>
        </xdr:cNvPicPr>
      </xdr:nvPicPr>
      <xdr:blipFill>
        <a:blip xmlns:r="http://schemas.openxmlformats.org/officeDocument/2006/relationships" r:embed="rId1"/>
        <a:srcRect/>
        <a:stretch>
          <a:fillRect/>
        </a:stretch>
      </xdr:blipFill>
      <xdr:spPr bwMode="auto">
        <a:xfrm>
          <a:off x="2971800" y="87258525"/>
          <a:ext cx="409575" cy="0"/>
        </a:xfrm>
        <a:prstGeom prst="rect">
          <a:avLst/>
        </a:prstGeom>
        <a:noFill/>
        <a:ln w="1">
          <a:noFill/>
          <a:miter lim="800000"/>
          <a:headEnd/>
          <a:tailEnd/>
        </a:ln>
      </xdr:spPr>
    </xdr:pic>
    <xdr:clientData/>
  </xdr:twoCellAnchor>
  <xdr:twoCellAnchor editAs="oneCell">
    <xdr:from>
      <xdr:col>2</xdr:col>
      <xdr:colOff>257175</xdr:colOff>
      <xdr:row>113</xdr:row>
      <xdr:rowOff>0</xdr:rowOff>
    </xdr:from>
    <xdr:to>
      <xdr:col>2</xdr:col>
      <xdr:colOff>685800</xdr:colOff>
      <xdr:row>113</xdr:row>
      <xdr:rowOff>0</xdr:rowOff>
    </xdr:to>
    <xdr:pic>
      <xdr:nvPicPr>
        <xdr:cNvPr id="2892342" name="Picture 6"/>
        <xdr:cNvPicPr>
          <a:picLocks noChangeAspect="1" noChangeArrowheads="1"/>
        </xdr:cNvPicPr>
      </xdr:nvPicPr>
      <xdr:blipFill>
        <a:blip xmlns:r="http://schemas.openxmlformats.org/officeDocument/2006/relationships" r:embed="rId2"/>
        <a:srcRect/>
        <a:stretch>
          <a:fillRect/>
        </a:stretch>
      </xdr:blipFill>
      <xdr:spPr bwMode="auto">
        <a:xfrm>
          <a:off x="2952750" y="87258525"/>
          <a:ext cx="428625" cy="0"/>
        </a:xfrm>
        <a:prstGeom prst="rect">
          <a:avLst/>
        </a:prstGeom>
        <a:noFill/>
        <a:ln w="1">
          <a:noFill/>
          <a:miter lim="800000"/>
          <a:headEnd/>
          <a:tailEnd/>
        </a:ln>
      </xdr:spPr>
    </xdr:pic>
    <xdr:clientData/>
  </xdr:twoCellAnchor>
  <xdr:twoCellAnchor editAs="oneCell">
    <xdr:from>
      <xdr:col>2</xdr:col>
      <xdr:colOff>285750</xdr:colOff>
      <xdr:row>53</xdr:row>
      <xdr:rowOff>314325</xdr:rowOff>
    </xdr:from>
    <xdr:to>
      <xdr:col>2</xdr:col>
      <xdr:colOff>685800</xdr:colOff>
      <xdr:row>53</xdr:row>
      <xdr:rowOff>314325</xdr:rowOff>
    </xdr:to>
    <xdr:pic>
      <xdr:nvPicPr>
        <xdr:cNvPr id="2892343" name="Picture 6"/>
        <xdr:cNvPicPr>
          <a:picLocks noChangeAspect="1" noChangeArrowheads="1"/>
        </xdr:cNvPicPr>
      </xdr:nvPicPr>
      <xdr:blipFill>
        <a:blip xmlns:r="http://schemas.openxmlformats.org/officeDocument/2006/relationships" r:embed="rId2"/>
        <a:srcRect/>
        <a:stretch>
          <a:fillRect/>
        </a:stretch>
      </xdr:blipFill>
      <xdr:spPr bwMode="auto">
        <a:xfrm>
          <a:off x="2981325" y="38604825"/>
          <a:ext cx="400050" cy="0"/>
        </a:xfrm>
        <a:prstGeom prst="rect">
          <a:avLst/>
        </a:prstGeom>
        <a:noFill/>
        <a:ln w="1">
          <a:noFill/>
          <a:miter lim="800000"/>
          <a:headEnd/>
          <a:tailEnd/>
        </a:ln>
      </xdr:spPr>
    </xdr:pic>
    <xdr:clientData/>
  </xdr:twoCellAnchor>
  <xdr:twoCellAnchor editAs="oneCell">
    <xdr:from>
      <xdr:col>2</xdr:col>
      <xdr:colOff>295275</xdr:colOff>
      <xdr:row>114</xdr:row>
      <xdr:rowOff>28575</xdr:rowOff>
    </xdr:from>
    <xdr:to>
      <xdr:col>2</xdr:col>
      <xdr:colOff>685800</xdr:colOff>
      <xdr:row>114</xdr:row>
      <xdr:rowOff>28575</xdr:rowOff>
    </xdr:to>
    <xdr:pic>
      <xdr:nvPicPr>
        <xdr:cNvPr id="2892344" name="Picture 3"/>
        <xdr:cNvPicPr>
          <a:picLocks noChangeAspect="1" noChangeArrowheads="1"/>
        </xdr:cNvPicPr>
      </xdr:nvPicPr>
      <xdr:blipFill>
        <a:blip xmlns:r="http://schemas.openxmlformats.org/officeDocument/2006/relationships" r:embed="rId3"/>
        <a:srcRect/>
        <a:stretch>
          <a:fillRect/>
        </a:stretch>
      </xdr:blipFill>
      <xdr:spPr bwMode="auto">
        <a:xfrm>
          <a:off x="2990850" y="88096725"/>
          <a:ext cx="390525" cy="0"/>
        </a:xfrm>
        <a:prstGeom prst="rect">
          <a:avLst/>
        </a:prstGeom>
        <a:noFill/>
        <a:ln w="1">
          <a:noFill/>
          <a:miter lim="800000"/>
          <a:headEnd/>
          <a:tailEnd/>
        </a:ln>
      </xdr:spPr>
    </xdr:pic>
    <xdr:clientData/>
  </xdr:twoCellAnchor>
  <xdr:twoCellAnchor editAs="oneCell">
    <xdr:from>
      <xdr:col>2</xdr:col>
      <xdr:colOff>266700</xdr:colOff>
      <xdr:row>115</xdr:row>
      <xdr:rowOff>0</xdr:rowOff>
    </xdr:from>
    <xdr:to>
      <xdr:col>2</xdr:col>
      <xdr:colOff>685800</xdr:colOff>
      <xdr:row>115</xdr:row>
      <xdr:rowOff>0</xdr:rowOff>
    </xdr:to>
    <xdr:pic>
      <xdr:nvPicPr>
        <xdr:cNvPr id="2892345" name="Picture 5"/>
        <xdr:cNvPicPr>
          <a:picLocks noChangeAspect="1" noChangeArrowheads="1"/>
        </xdr:cNvPicPr>
      </xdr:nvPicPr>
      <xdr:blipFill>
        <a:blip xmlns:r="http://schemas.openxmlformats.org/officeDocument/2006/relationships" r:embed="rId4"/>
        <a:srcRect/>
        <a:stretch>
          <a:fillRect/>
        </a:stretch>
      </xdr:blipFill>
      <xdr:spPr bwMode="auto">
        <a:xfrm>
          <a:off x="2962275" y="88887300"/>
          <a:ext cx="419100" cy="0"/>
        </a:xfrm>
        <a:prstGeom prst="rect">
          <a:avLst/>
        </a:prstGeom>
        <a:noFill/>
        <a:ln w="1">
          <a:noFill/>
          <a:miter lim="800000"/>
          <a:headEnd/>
          <a:tailEnd/>
        </a:ln>
      </xdr:spPr>
    </xdr:pic>
    <xdr:clientData/>
  </xdr:twoCellAnchor>
  <xdr:twoCellAnchor editAs="oneCell">
    <xdr:from>
      <xdr:col>2</xdr:col>
      <xdr:colOff>238125</xdr:colOff>
      <xdr:row>115</xdr:row>
      <xdr:rowOff>123825</xdr:rowOff>
    </xdr:from>
    <xdr:to>
      <xdr:col>2</xdr:col>
      <xdr:colOff>685800</xdr:colOff>
      <xdr:row>115</xdr:row>
      <xdr:rowOff>123825</xdr:rowOff>
    </xdr:to>
    <xdr:pic>
      <xdr:nvPicPr>
        <xdr:cNvPr id="2892346"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89011125"/>
          <a:ext cx="447675" cy="0"/>
        </a:xfrm>
        <a:prstGeom prst="rect">
          <a:avLst/>
        </a:prstGeom>
        <a:noFill/>
        <a:ln w="1">
          <a:noFill/>
          <a:miter lim="800000"/>
          <a:headEnd/>
          <a:tailEnd/>
        </a:ln>
      </xdr:spPr>
    </xdr:pic>
    <xdr:clientData/>
  </xdr:twoCellAnchor>
  <xdr:twoCellAnchor editAs="oneCell">
    <xdr:from>
      <xdr:col>2</xdr:col>
      <xdr:colOff>361950</xdr:colOff>
      <xdr:row>124</xdr:row>
      <xdr:rowOff>28575</xdr:rowOff>
    </xdr:from>
    <xdr:to>
      <xdr:col>2</xdr:col>
      <xdr:colOff>685800</xdr:colOff>
      <xdr:row>124</xdr:row>
      <xdr:rowOff>28575</xdr:rowOff>
    </xdr:to>
    <xdr:pic>
      <xdr:nvPicPr>
        <xdr:cNvPr id="2892347" name="Picture 2193"/>
        <xdr:cNvPicPr>
          <a:picLocks noChangeAspect="1" noChangeArrowheads="1"/>
        </xdr:cNvPicPr>
      </xdr:nvPicPr>
      <xdr:blipFill>
        <a:blip xmlns:r="http://schemas.openxmlformats.org/officeDocument/2006/relationships" r:embed="rId6"/>
        <a:srcRect/>
        <a:stretch>
          <a:fillRect/>
        </a:stretch>
      </xdr:blipFill>
      <xdr:spPr bwMode="auto">
        <a:xfrm>
          <a:off x="3057525" y="95631000"/>
          <a:ext cx="323850" cy="0"/>
        </a:xfrm>
        <a:prstGeom prst="rect">
          <a:avLst/>
        </a:prstGeom>
        <a:noFill/>
        <a:ln w="9525">
          <a:noFill/>
          <a:miter lim="800000"/>
          <a:headEnd/>
          <a:tailEnd/>
        </a:ln>
      </xdr:spPr>
    </xdr:pic>
    <xdr:clientData/>
  </xdr:twoCellAnchor>
  <xdr:twoCellAnchor editAs="oneCell">
    <xdr:from>
      <xdr:col>2</xdr:col>
      <xdr:colOff>266700</xdr:colOff>
      <xdr:row>44</xdr:row>
      <xdr:rowOff>9525</xdr:rowOff>
    </xdr:from>
    <xdr:to>
      <xdr:col>2</xdr:col>
      <xdr:colOff>1333500</xdr:colOff>
      <xdr:row>44</xdr:row>
      <xdr:rowOff>866775</xdr:rowOff>
    </xdr:to>
    <xdr:pic>
      <xdr:nvPicPr>
        <xdr:cNvPr id="2892348" name="Рисунок 1"/>
        <xdr:cNvPicPr>
          <a:picLocks noChangeAspect="1"/>
        </xdr:cNvPicPr>
      </xdr:nvPicPr>
      <xdr:blipFill>
        <a:blip xmlns:r="http://schemas.openxmlformats.org/officeDocument/2006/relationships" r:embed="rId7" cstate="print"/>
        <a:srcRect l="12361" t="19379" r="12639" b="20621"/>
        <a:stretch>
          <a:fillRect/>
        </a:stretch>
      </xdr:blipFill>
      <xdr:spPr bwMode="auto">
        <a:xfrm>
          <a:off x="2962275" y="31518225"/>
          <a:ext cx="1066800" cy="857250"/>
        </a:xfrm>
        <a:prstGeom prst="rect">
          <a:avLst/>
        </a:prstGeom>
        <a:noFill/>
        <a:ln w="9525">
          <a:noFill/>
          <a:miter lim="800000"/>
          <a:headEnd/>
          <a:tailEnd/>
        </a:ln>
      </xdr:spPr>
    </xdr:pic>
    <xdr:clientData/>
  </xdr:twoCellAnchor>
  <xdr:twoCellAnchor editAs="oneCell">
    <xdr:from>
      <xdr:col>2</xdr:col>
      <xdr:colOff>371475</xdr:colOff>
      <xdr:row>45</xdr:row>
      <xdr:rowOff>19050</xdr:rowOff>
    </xdr:from>
    <xdr:to>
      <xdr:col>2</xdr:col>
      <xdr:colOff>1181100</xdr:colOff>
      <xdr:row>45</xdr:row>
      <xdr:rowOff>828675</xdr:rowOff>
    </xdr:to>
    <xdr:pic>
      <xdr:nvPicPr>
        <xdr:cNvPr id="2892349" name="Рисунок 2"/>
        <xdr:cNvPicPr>
          <a:picLocks noChangeAspect="1"/>
        </xdr:cNvPicPr>
      </xdr:nvPicPr>
      <xdr:blipFill>
        <a:blip xmlns:r="http://schemas.openxmlformats.org/officeDocument/2006/relationships" r:embed="rId8" cstate="print"/>
        <a:srcRect/>
        <a:stretch>
          <a:fillRect/>
        </a:stretch>
      </xdr:blipFill>
      <xdr:spPr bwMode="auto">
        <a:xfrm>
          <a:off x="3067050" y="32508825"/>
          <a:ext cx="809625" cy="809625"/>
        </a:xfrm>
        <a:prstGeom prst="rect">
          <a:avLst/>
        </a:prstGeom>
        <a:noFill/>
        <a:ln w="9525">
          <a:noFill/>
          <a:miter lim="800000"/>
          <a:headEnd/>
          <a:tailEnd/>
        </a:ln>
      </xdr:spPr>
    </xdr:pic>
    <xdr:clientData/>
  </xdr:twoCellAnchor>
  <xdr:twoCellAnchor editAs="oneCell">
    <xdr:from>
      <xdr:col>2</xdr:col>
      <xdr:colOff>200025</xdr:colOff>
      <xdr:row>43</xdr:row>
      <xdr:rowOff>28575</xdr:rowOff>
    </xdr:from>
    <xdr:to>
      <xdr:col>2</xdr:col>
      <xdr:colOff>1266825</xdr:colOff>
      <xdr:row>43</xdr:row>
      <xdr:rowOff>714375</xdr:rowOff>
    </xdr:to>
    <xdr:pic>
      <xdr:nvPicPr>
        <xdr:cNvPr id="2892350" name="Рисунок 3"/>
        <xdr:cNvPicPr>
          <a:picLocks noChangeAspect="1"/>
        </xdr:cNvPicPr>
      </xdr:nvPicPr>
      <xdr:blipFill>
        <a:blip xmlns:r="http://schemas.openxmlformats.org/officeDocument/2006/relationships" r:embed="rId9" cstate="print"/>
        <a:srcRect t="15259" b="19972"/>
        <a:stretch>
          <a:fillRect/>
        </a:stretch>
      </xdr:blipFill>
      <xdr:spPr bwMode="auto">
        <a:xfrm>
          <a:off x="2895600" y="30775275"/>
          <a:ext cx="1066800" cy="685800"/>
        </a:xfrm>
        <a:prstGeom prst="rect">
          <a:avLst/>
        </a:prstGeom>
        <a:noFill/>
        <a:ln w="9525">
          <a:noFill/>
          <a:miter lim="800000"/>
          <a:headEnd/>
          <a:tailEnd/>
        </a:ln>
      </xdr:spPr>
    </xdr:pic>
    <xdr:clientData/>
  </xdr:twoCellAnchor>
  <xdr:twoCellAnchor editAs="oneCell">
    <xdr:from>
      <xdr:col>2</xdr:col>
      <xdr:colOff>38100</xdr:colOff>
      <xdr:row>33</xdr:row>
      <xdr:rowOff>38100</xdr:rowOff>
    </xdr:from>
    <xdr:to>
      <xdr:col>2</xdr:col>
      <xdr:colOff>1409700</xdr:colOff>
      <xdr:row>33</xdr:row>
      <xdr:rowOff>1304925</xdr:rowOff>
    </xdr:to>
    <xdr:pic>
      <xdr:nvPicPr>
        <xdr:cNvPr id="2892351" name="Рисунок 5"/>
        <xdr:cNvPicPr>
          <a:picLocks noChangeAspect="1"/>
        </xdr:cNvPicPr>
      </xdr:nvPicPr>
      <xdr:blipFill>
        <a:blip xmlns:r="http://schemas.openxmlformats.org/officeDocument/2006/relationships" r:embed="rId10" cstate="print"/>
        <a:srcRect l="7333" t="12973" r="11867" b="12627"/>
        <a:stretch>
          <a:fillRect/>
        </a:stretch>
      </xdr:blipFill>
      <xdr:spPr bwMode="auto">
        <a:xfrm>
          <a:off x="2733675" y="19659600"/>
          <a:ext cx="1371600" cy="1266825"/>
        </a:xfrm>
        <a:prstGeom prst="rect">
          <a:avLst/>
        </a:prstGeom>
        <a:noFill/>
        <a:ln w="9525">
          <a:noFill/>
          <a:miter lim="800000"/>
          <a:headEnd/>
          <a:tailEnd/>
        </a:ln>
      </xdr:spPr>
    </xdr:pic>
    <xdr:clientData/>
  </xdr:twoCellAnchor>
  <xdr:twoCellAnchor editAs="oneCell">
    <xdr:from>
      <xdr:col>2</xdr:col>
      <xdr:colOff>19050</xdr:colOff>
      <xdr:row>5</xdr:row>
      <xdr:rowOff>76200</xdr:rowOff>
    </xdr:from>
    <xdr:to>
      <xdr:col>2</xdr:col>
      <xdr:colOff>1571625</xdr:colOff>
      <xdr:row>5</xdr:row>
      <xdr:rowOff>419100</xdr:rowOff>
    </xdr:to>
    <xdr:pic>
      <xdr:nvPicPr>
        <xdr:cNvPr id="2892352" name="Рисунок 6"/>
        <xdr:cNvPicPr>
          <a:picLocks noChangeAspect="1"/>
        </xdr:cNvPicPr>
      </xdr:nvPicPr>
      <xdr:blipFill>
        <a:blip xmlns:r="http://schemas.openxmlformats.org/officeDocument/2006/relationships" r:embed="rId11" cstate="print"/>
        <a:srcRect t="22549" b="24020"/>
        <a:stretch>
          <a:fillRect/>
        </a:stretch>
      </xdr:blipFill>
      <xdr:spPr bwMode="auto">
        <a:xfrm>
          <a:off x="2714625" y="3400425"/>
          <a:ext cx="1552575" cy="342900"/>
        </a:xfrm>
        <a:prstGeom prst="rect">
          <a:avLst/>
        </a:prstGeom>
        <a:noFill/>
        <a:ln w="9525">
          <a:noFill/>
          <a:miter lim="800000"/>
          <a:headEnd/>
          <a:tailEnd/>
        </a:ln>
      </xdr:spPr>
    </xdr:pic>
    <xdr:clientData/>
  </xdr:twoCellAnchor>
  <xdr:twoCellAnchor editAs="oneCell">
    <xdr:from>
      <xdr:col>2</xdr:col>
      <xdr:colOff>152400</xdr:colOff>
      <xdr:row>8</xdr:row>
      <xdr:rowOff>85725</xdr:rowOff>
    </xdr:from>
    <xdr:to>
      <xdr:col>2</xdr:col>
      <xdr:colOff>1476375</xdr:colOff>
      <xdr:row>8</xdr:row>
      <xdr:rowOff>1171575</xdr:rowOff>
    </xdr:to>
    <xdr:pic>
      <xdr:nvPicPr>
        <xdr:cNvPr id="2892353" name="Рисунок 7"/>
        <xdr:cNvPicPr>
          <a:picLocks noChangeAspect="1"/>
        </xdr:cNvPicPr>
      </xdr:nvPicPr>
      <xdr:blipFill>
        <a:blip xmlns:r="http://schemas.openxmlformats.org/officeDocument/2006/relationships" r:embed="rId12" cstate="print"/>
        <a:srcRect/>
        <a:stretch>
          <a:fillRect/>
        </a:stretch>
      </xdr:blipFill>
      <xdr:spPr bwMode="auto">
        <a:xfrm>
          <a:off x="2847975" y="6143625"/>
          <a:ext cx="1323975" cy="1085850"/>
        </a:xfrm>
        <a:prstGeom prst="rect">
          <a:avLst/>
        </a:prstGeom>
        <a:noFill/>
        <a:ln w="9525">
          <a:noFill/>
          <a:miter lim="800000"/>
          <a:headEnd/>
          <a:tailEnd/>
        </a:ln>
      </xdr:spPr>
    </xdr:pic>
    <xdr:clientData/>
  </xdr:twoCellAnchor>
  <xdr:twoCellAnchor editAs="oneCell">
    <xdr:from>
      <xdr:col>2</xdr:col>
      <xdr:colOff>114300</xdr:colOff>
      <xdr:row>69</xdr:row>
      <xdr:rowOff>9525</xdr:rowOff>
    </xdr:from>
    <xdr:to>
      <xdr:col>2</xdr:col>
      <xdr:colOff>1323975</xdr:colOff>
      <xdr:row>70</xdr:row>
      <xdr:rowOff>166688</xdr:rowOff>
    </xdr:to>
    <xdr:pic>
      <xdr:nvPicPr>
        <xdr:cNvPr id="2892354" name="Рисунок 11"/>
        <xdr:cNvPicPr>
          <a:picLocks noChangeAspect="1"/>
        </xdr:cNvPicPr>
      </xdr:nvPicPr>
      <xdr:blipFill>
        <a:blip xmlns:r="http://schemas.openxmlformats.org/officeDocument/2006/relationships" r:embed="rId13" cstate="print"/>
        <a:srcRect l="4306" t="10719" r="5695" b="8723"/>
        <a:stretch>
          <a:fillRect/>
        </a:stretch>
      </xdr:blipFill>
      <xdr:spPr bwMode="auto">
        <a:xfrm>
          <a:off x="2809875" y="51311175"/>
          <a:ext cx="1209675" cy="1085850"/>
        </a:xfrm>
        <a:prstGeom prst="rect">
          <a:avLst/>
        </a:prstGeom>
        <a:noFill/>
        <a:ln w="9525">
          <a:noFill/>
          <a:miter lim="800000"/>
          <a:headEnd/>
          <a:tailEnd/>
        </a:ln>
      </xdr:spPr>
    </xdr:pic>
    <xdr:clientData/>
  </xdr:twoCellAnchor>
  <xdr:twoCellAnchor editAs="oneCell">
    <xdr:from>
      <xdr:col>2</xdr:col>
      <xdr:colOff>38100</xdr:colOff>
      <xdr:row>70</xdr:row>
      <xdr:rowOff>38100</xdr:rowOff>
    </xdr:from>
    <xdr:to>
      <xdr:col>2</xdr:col>
      <xdr:colOff>1381125</xdr:colOff>
      <xdr:row>70</xdr:row>
      <xdr:rowOff>866775</xdr:rowOff>
    </xdr:to>
    <xdr:pic>
      <xdr:nvPicPr>
        <xdr:cNvPr id="2892355" name="Рисунок 12"/>
        <xdr:cNvPicPr>
          <a:picLocks noChangeAspect="1"/>
        </xdr:cNvPicPr>
      </xdr:nvPicPr>
      <xdr:blipFill>
        <a:blip xmlns:r="http://schemas.openxmlformats.org/officeDocument/2006/relationships" r:embed="rId14" cstate="print"/>
        <a:srcRect t="17627" b="21262"/>
        <a:stretch>
          <a:fillRect/>
        </a:stretch>
      </xdr:blipFill>
      <xdr:spPr bwMode="auto">
        <a:xfrm>
          <a:off x="2733675" y="52482750"/>
          <a:ext cx="1343025" cy="828675"/>
        </a:xfrm>
        <a:prstGeom prst="rect">
          <a:avLst/>
        </a:prstGeom>
        <a:noFill/>
        <a:ln w="9525">
          <a:noFill/>
          <a:miter lim="800000"/>
          <a:headEnd/>
          <a:tailEnd/>
        </a:ln>
      </xdr:spPr>
    </xdr:pic>
    <xdr:clientData/>
  </xdr:twoCellAnchor>
  <xdr:twoCellAnchor editAs="oneCell">
    <xdr:from>
      <xdr:col>2</xdr:col>
      <xdr:colOff>66675</xdr:colOff>
      <xdr:row>71</xdr:row>
      <xdr:rowOff>19050</xdr:rowOff>
    </xdr:from>
    <xdr:to>
      <xdr:col>2</xdr:col>
      <xdr:colOff>1171575</xdr:colOff>
      <xdr:row>72</xdr:row>
      <xdr:rowOff>40481</xdr:rowOff>
    </xdr:to>
    <xdr:pic>
      <xdr:nvPicPr>
        <xdr:cNvPr id="2892356" name="Рисунок 13"/>
        <xdr:cNvPicPr>
          <a:picLocks noChangeAspect="1"/>
        </xdr:cNvPicPr>
      </xdr:nvPicPr>
      <xdr:blipFill>
        <a:blip xmlns:r="http://schemas.openxmlformats.org/officeDocument/2006/relationships" r:embed="rId15" cstate="print"/>
        <a:srcRect/>
        <a:stretch>
          <a:fillRect/>
        </a:stretch>
      </xdr:blipFill>
      <xdr:spPr bwMode="auto">
        <a:xfrm>
          <a:off x="2762250" y="53387625"/>
          <a:ext cx="1104900" cy="1104900"/>
        </a:xfrm>
        <a:prstGeom prst="rect">
          <a:avLst/>
        </a:prstGeom>
        <a:noFill/>
        <a:ln w="9525">
          <a:noFill/>
          <a:miter lim="800000"/>
          <a:headEnd/>
          <a:tailEnd/>
        </a:ln>
      </xdr:spPr>
    </xdr:pic>
    <xdr:clientData/>
  </xdr:twoCellAnchor>
  <xdr:twoCellAnchor editAs="oneCell">
    <xdr:from>
      <xdr:col>2</xdr:col>
      <xdr:colOff>114300</xdr:colOff>
      <xdr:row>18</xdr:row>
      <xdr:rowOff>47625</xdr:rowOff>
    </xdr:from>
    <xdr:to>
      <xdr:col>2</xdr:col>
      <xdr:colOff>1409700</xdr:colOff>
      <xdr:row>18</xdr:row>
      <xdr:rowOff>981075</xdr:rowOff>
    </xdr:to>
    <xdr:pic>
      <xdr:nvPicPr>
        <xdr:cNvPr id="2892357" name="Рисунок 18"/>
        <xdr:cNvPicPr>
          <a:picLocks noChangeAspect="1"/>
        </xdr:cNvPicPr>
      </xdr:nvPicPr>
      <xdr:blipFill>
        <a:blip xmlns:r="http://schemas.openxmlformats.org/officeDocument/2006/relationships" r:embed="rId16" cstate="print"/>
        <a:srcRect t="21364" b="14091"/>
        <a:stretch>
          <a:fillRect/>
        </a:stretch>
      </xdr:blipFill>
      <xdr:spPr bwMode="auto">
        <a:xfrm>
          <a:off x="2809875" y="8105775"/>
          <a:ext cx="1295400" cy="933450"/>
        </a:xfrm>
        <a:prstGeom prst="rect">
          <a:avLst/>
        </a:prstGeom>
        <a:noFill/>
        <a:ln w="9525">
          <a:noFill/>
          <a:miter lim="800000"/>
          <a:headEnd/>
          <a:tailEnd/>
        </a:ln>
      </xdr:spPr>
    </xdr:pic>
    <xdr:clientData/>
  </xdr:twoCellAnchor>
  <xdr:twoCellAnchor editAs="oneCell">
    <xdr:from>
      <xdr:col>2</xdr:col>
      <xdr:colOff>209550</xdr:colOff>
      <xdr:row>19</xdr:row>
      <xdr:rowOff>38100</xdr:rowOff>
    </xdr:from>
    <xdr:to>
      <xdr:col>2</xdr:col>
      <xdr:colOff>1495425</xdr:colOff>
      <xdr:row>19</xdr:row>
      <xdr:rowOff>1323975</xdr:rowOff>
    </xdr:to>
    <xdr:pic>
      <xdr:nvPicPr>
        <xdr:cNvPr id="2892358" name="Рисунок 19"/>
        <xdr:cNvPicPr>
          <a:picLocks noChangeAspect="1"/>
        </xdr:cNvPicPr>
      </xdr:nvPicPr>
      <xdr:blipFill>
        <a:blip xmlns:r="http://schemas.openxmlformats.org/officeDocument/2006/relationships" r:embed="rId17" cstate="print"/>
        <a:srcRect/>
        <a:stretch>
          <a:fillRect/>
        </a:stretch>
      </xdr:blipFill>
      <xdr:spPr bwMode="auto">
        <a:xfrm>
          <a:off x="2905125" y="9172575"/>
          <a:ext cx="1285875" cy="1285875"/>
        </a:xfrm>
        <a:prstGeom prst="rect">
          <a:avLst/>
        </a:prstGeom>
        <a:noFill/>
        <a:ln w="9525">
          <a:noFill/>
          <a:miter lim="800000"/>
          <a:headEnd/>
          <a:tailEnd/>
        </a:ln>
      </xdr:spPr>
    </xdr:pic>
    <xdr:clientData/>
  </xdr:twoCellAnchor>
  <xdr:twoCellAnchor editAs="oneCell">
    <xdr:from>
      <xdr:col>2</xdr:col>
      <xdr:colOff>66675</xdr:colOff>
      <xdr:row>20</xdr:row>
      <xdr:rowOff>38100</xdr:rowOff>
    </xdr:from>
    <xdr:to>
      <xdr:col>2</xdr:col>
      <xdr:colOff>1476375</xdr:colOff>
      <xdr:row>20</xdr:row>
      <xdr:rowOff>1438275</xdr:rowOff>
    </xdr:to>
    <xdr:pic>
      <xdr:nvPicPr>
        <xdr:cNvPr id="2892359" name="Рисунок 20"/>
        <xdr:cNvPicPr>
          <a:picLocks noChangeAspect="1"/>
        </xdr:cNvPicPr>
      </xdr:nvPicPr>
      <xdr:blipFill>
        <a:blip xmlns:r="http://schemas.openxmlformats.org/officeDocument/2006/relationships" r:embed="rId18" cstate="print"/>
        <a:srcRect/>
        <a:stretch>
          <a:fillRect/>
        </a:stretch>
      </xdr:blipFill>
      <xdr:spPr bwMode="auto">
        <a:xfrm>
          <a:off x="2762250" y="10534650"/>
          <a:ext cx="1409700" cy="1400175"/>
        </a:xfrm>
        <a:prstGeom prst="rect">
          <a:avLst/>
        </a:prstGeom>
        <a:noFill/>
        <a:ln w="9525">
          <a:noFill/>
          <a:miter lim="800000"/>
          <a:headEnd/>
          <a:tailEnd/>
        </a:ln>
      </xdr:spPr>
    </xdr:pic>
    <xdr:clientData/>
  </xdr:twoCellAnchor>
  <xdr:twoCellAnchor editAs="oneCell">
    <xdr:from>
      <xdr:col>2</xdr:col>
      <xdr:colOff>47625</xdr:colOff>
      <xdr:row>30</xdr:row>
      <xdr:rowOff>38100</xdr:rowOff>
    </xdr:from>
    <xdr:to>
      <xdr:col>2</xdr:col>
      <xdr:colOff>1362075</xdr:colOff>
      <xdr:row>30</xdr:row>
      <xdr:rowOff>1095375</xdr:rowOff>
    </xdr:to>
    <xdr:pic>
      <xdr:nvPicPr>
        <xdr:cNvPr id="2892360" name="Рисунок 22"/>
        <xdr:cNvPicPr>
          <a:picLocks noChangeAspect="1"/>
        </xdr:cNvPicPr>
      </xdr:nvPicPr>
      <xdr:blipFill>
        <a:blip xmlns:r="http://schemas.openxmlformats.org/officeDocument/2006/relationships" r:embed="rId19" cstate="print"/>
        <a:srcRect l="5624" t="17271" r="6319" b="11617"/>
        <a:stretch>
          <a:fillRect/>
        </a:stretch>
      </xdr:blipFill>
      <xdr:spPr bwMode="auto">
        <a:xfrm>
          <a:off x="2743200" y="17297400"/>
          <a:ext cx="1314450" cy="1057275"/>
        </a:xfrm>
        <a:prstGeom prst="rect">
          <a:avLst/>
        </a:prstGeom>
        <a:noFill/>
        <a:ln w="9525">
          <a:noFill/>
          <a:miter lim="800000"/>
          <a:headEnd/>
          <a:tailEnd/>
        </a:ln>
      </xdr:spPr>
    </xdr:pic>
    <xdr:clientData/>
  </xdr:twoCellAnchor>
  <xdr:twoCellAnchor editAs="oneCell">
    <xdr:from>
      <xdr:col>2</xdr:col>
      <xdr:colOff>133350</xdr:colOff>
      <xdr:row>31</xdr:row>
      <xdr:rowOff>38100</xdr:rowOff>
    </xdr:from>
    <xdr:to>
      <xdr:col>2</xdr:col>
      <xdr:colOff>1333500</xdr:colOff>
      <xdr:row>31</xdr:row>
      <xdr:rowOff>1152525</xdr:rowOff>
    </xdr:to>
    <xdr:pic>
      <xdr:nvPicPr>
        <xdr:cNvPr id="2892361" name="Рисунок 94"/>
        <xdr:cNvPicPr>
          <a:picLocks noChangeAspect="1"/>
        </xdr:cNvPicPr>
      </xdr:nvPicPr>
      <xdr:blipFill>
        <a:blip xmlns:r="http://schemas.openxmlformats.org/officeDocument/2006/relationships" r:embed="rId20" cstate="print"/>
        <a:srcRect t="10027" r="8472" b="4974"/>
        <a:stretch>
          <a:fillRect/>
        </a:stretch>
      </xdr:blipFill>
      <xdr:spPr bwMode="auto">
        <a:xfrm>
          <a:off x="2828925" y="18468975"/>
          <a:ext cx="1200150" cy="1114425"/>
        </a:xfrm>
        <a:prstGeom prst="rect">
          <a:avLst/>
        </a:prstGeom>
        <a:noFill/>
        <a:ln w="9525">
          <a:noFill/>
          <a:miter lim="800000"/>
          <a:headEnd/>
          <a:tailEnd/>
        </a:ln>
      </xdr:spPr>
    </xdr:pic>
    <xdr:clientData/>
  </xdr:twoCellAnchor>
  <xdr:twoCellAnchor editAs="oneCell">
    <xdr:from>
      <xdr:col>2</xdr:col>
      <xdr:colOff>200025</xdr:colOff>
      <xdr:row>34</xdr:row>
      <xdr:rowOff>47625</xdr:rowOff>
    </xdr:from>
    <xdr:to>
      <xdr:col>2</xdr:col>
      <xdr:colOff>1238250</xdr:colOff>
      <xdr:row>34</xdr:row>
      <xdr:rowOff>1257300</xdr:rowOff>
    </xdr:to>
    <xdr:pic>
      <xdr:nvPicPr>
        <xdr:cNvPr id="2892362" name="Рисунок 23"/>
        <xdr:cNvPicPr>
          <a:picLocks noChangeAspect="1"/>
        </xdr:cNvPicPr>
      </xdr:nvPicPr>
      <xdr:blipFill>
        <a:blip xmlns:r="http://schemas.openxmlformats.org/officeDocument/2006/relationships" r:embed="rId21" cstate="print"/>
        <a:srcRect l="11250" t="3471" r="10417" b="5417"/>
        <a:stretch>
          <a:fillRect/>
        </a:stretch>
      </xdr:blipFill>
      <xdr:spPr bwMode="auto">
        <a:xfrm>
          <a:off x="2895600" y="21193125"/>
          <a:ext cx="1038225" cy="1209675"/>
        </a:xfrm>
        <a:prstGeom prst="rect">
          <a:avLst/>
        </a:prstGeom>
        <a:noFill/>
        <a:ln w="9525">
          <a:noFill/>
          <a:miter lim="800000"/>
          <a:headEnd/>
          <a:tailEnd/>
        </a:ln>
      </xdr:spPr>
    </xdr:pic>
    <xdr:clientData/>
  </xdr:twoCellAnchor>
  <xdr:twoCellAnchor editAs="oneCell">
    <xdr:from>
      <xdr:col>2</xdr:col>
      <xdr:colOff>57150</xdr:colOff>
      <xdr:row>35</xdr:row>
      <xdr:rowOff>66675</xdr:rowOff>
    </xdr:from>
    <xdr:to>
      <xdr:col>2</xdr:col>
      <xdr:colOff>1333500</xdr:colOff>
      <xdr:row>35</xdr:row>
      <xdr:rowOff>1162050</xdr:rowOff>
    </xdr:to>
    <xdr:pic>
      <xdr:nvPicPr>
        <xdr:cNvPr id="2892363" name="Рисунок 24"/>
        <xdr:cNvPicPr>
          <a:picLocks noChangeAspect="1"/>
        </xdr:cNvPicPr>
      </xdr:nvPicPr>
      <xdr:blipFill>
        <a:blip xmlns:r="http://schemas.openxmlformats.org/officeDocument/2006/relationships" r:embed="rId22" cstate="print"/>
        <a:srcRect t="6245"/>
        <a:stretch>
          <a:fillRect/>
        </a:stretch>
      </xdr:blipFill>
      <xdr:spPr bwMode="auto">
        <a:xfrm>
          <a:off x="2752725" y="22545675"/>
          <a:ext cx="1276350" cy="1095375"/>
        </a:xfrm>
        <a:prstGeom prst="rect">
          <a:avLst/>
        </a:prstGeom>
        <a:noFill/>
        <a:ln w="9525">
          <a:noFill/>
          <a:miter lim="800000"/>
          <a:headEnd/>
          <a:tailEnd/>
        </a:ln>
      </xdr:spPr>
    </xdr:pic>
    <xdr:clientData/>
  </xdr:twoCellAnchor>
  <xdr:twoCellAnchor editAs="oneCell">
    <xdr:from>
      <xdr:col>2</xdr:col>
      <xdr:colOff>238125</xdr:colOff>
      <xdr:row>36</xdr:row>
      <xdr:rowOff>38100</xdr:rowOff>
    </xdr:from>
    <xdr:to>
      <xdr:col>2</xdr:col>
      <xdr:colOff>1190625</xdr:colOff>
      <xdr:row>36</xdr:row>
      <xdr:rowOff>838200</xdr:rowOff>
    </xdr:to>
    <xdr:pic>
      <xdr:nvPicPr>
        <xdr:cNvPr id="2892364" name="Рисунок 25"/>
        <xdr:cNvPicPr>
          <a:picLocks noChangeAspect="1"/>
        </xdr:cNvPicPr>
      </xdr:nvPicPr>
      <xdr:blipFill>
        <a:blip xmlns:r="http://schemas.openxmlformats.org/officeDocument/2006/relationships" r:embed="rId23" cstate="print"/>
        <a:srcRect l="13020" t="17500" r="10867" b="18056"/>
        <a:stretch>
          <a:fillRect/>
        </a:stretch>
      </xdr:blipFill>
      <xdr:spPr bwMode="auto">
        <a:xfrm>
          <a:off x="2933700" y="23764875"/>
          <a:ext cx="952500" cy="800100"/>
        </a:xfrm>
        <a:prstGeom prst="rect">
          <a:avLst/>
        </a:prstGeom>
        <a:noFill/>
        <a:ln w="9525">
          <a:noFill/>
          <a:miter lim="800000"/>
          <a:headEnd/>
          <a:tailEnd/>
        </a:ln>
      </xdr:spPr>
    </xdr:pic>
    <xdr:clientData/>
  </xdr:twoCellAnchor>
  <xdr:twoCellAnchor editAs="oneCell">
    <xdr:from>
      <xdr:col>2</xdr:col>
      <xdr:colOff>114300</xdr:colOff>
      <xdr:row>38</xdr:row>
      <xdr:rowOff>9525</xdr:rowOff>
    </xdr:from>
    <xdr:to>
      <xdr:col>2</xdr:col>
      <xdr:colOff>1381125</xdr:colOff>
      <xdr:row>38</xdr:row>
      <xdr:rowOff>828675</xdr:rowOff>
    </xdr:to>
    <xdr:pic>
      <xdr:nvPicPr>
        <xdr:cNvPr id="2892365" name="Рисунок 64" descr="C:\Users\kryachko_a\Desktop\^71F10A265CD61D8855CC5DF802D308BA8023FDA56812ED8272^pimgpsh_fullsize_distr.jpg"/>
        <xdr:cNvPicPr>
          <a:picLocks noChangeAspect="1" noChangeArrowheads="1"/>
        </xdr:cNvPicPr>
      </xdr:nvPicPr>
      <xdr:blipFill>
        <a:blip xmlns:r="http://schemas.openxmlformats.org/officeDocument/2006/relationships" r:embed="rId24" cstate="print"/>
        <a:srcRect l="10030" t="11284" r="5203" b="15546"/>
        <a:stretch>
          <a:fillRect/>
        </a:stretch>
      </xdr:blipFill>
      <xdr:spPr bwMode="auto">
        <a:xfrm>
          <a:off x="2809875" y="25536525"/>
          <a:ext cx="1266825" cy="819150"/>
        </a:xfrm>
        <a:prstGeom prst="rect">
          <a:avLst/>
        </a:prstGeom>
        <a:noFill/>
        <a:ln w="9525">
          <a:noFill/>
          <a:miter lim="800000"/>
          <a:headEnd/>
          <a:tailEnd/>
        </a:ln>
      </xdr:spPr>
    </xdr:pic>
    <xdr:clientData/>
  </xdr:twoCellAnchor>
  <xdr:twoCellAnchor editAs="oneCell">
    <xdr:from>
      <xdr:col>2</xdr:col>
      <xdr:colOff>47625</xdr:colOff>
      <xdr:row>40</xdr:row>
      <xdr:rowOff>76200</xdr:rowOff>
    </xdr:from>
    <xdr:to>
      <xdr:col>2</xdr:col>
      <xdr:colOff>1400175</xdr:colOff>
      <xdr:row>40</xdr:row>
      <xdr:rowOff>752475</xdr:rowOff>
    </xdr:to>
    <xdr:pic>
      <xdr:nvPicPr>
        <xdr:cNvPr id="2892366" name="Рисунок 1"/>
        <xdr:cNvPicPr>
          <a:picLocks noChangeAspect="1"/>
        </xdr:cNvPicPr>
      </xdr:nvPicPr>
      <xdr:blipFill>
        <a:blip xmlns:r="http://schemas.openxmlformats.org/officeDocument/2006/relationships" r:embed="rId25" cstate="print"/>
        <a:srcRect l="2083" t="27122" r="2361" b="24545"/>
        <a:stretch>
          <a:fillRect/>
        </a:stretch>
      </xdr:blipFill>
      <xdr:spPr bwMode="auto">
        <a:xfrm>
          <a:off x="2743200" y="27403425"/>
          <a:ext cx="1352550" cy="676275"/>
        </a:xfrm>
        <a:prstGeom prst="rect">
          <a:avLst/>
        </a:prstGeom>
        <a:noFill/>
        <a:ln w="9525">
          <a:noFill/>
          <a:miter lim="800000"/>
          <a:headEnd/>
          <a:tailEnd/>
        </a:ln>
      </xdr:spPr>
    </xdr:pic>
    <xdr:clientData/>
  </xdr:twoCellAnchor>
  <xdr:twoCellAnchor editAs="oneCell">
    <xdr:from>
      <xdr:col>2</xdr:col>
      <xdr:colOff>200025</xdr:colOff>
      <xdr:row>42</xdr:row>
      <xdr:rowOff>28575</xdr:rowOff>
    </xdr:from>
    <xdr:to>
      <xdr:col>2</xdr:col>
      <xdr:colOff>1257300</xdr:colOff>
      <xdr:row>42</xdr:row>
      <xdr:rowOff>1085850</xdr:rowOff>
    </xdr:to>
    <xdr:pic>
      <xdr:nvPicPr>
        <xdr:cNvPr id="2892367" name="Рисунок 2"/>
        <xdr:cNvPicPr>
          <a:picLocks noChangeAspect="1"/>
        </xdr:cNvPicPr>
      </xdr:nvPicPr>
      <xdr:blipFill>
        <a:blip xmlns:r="http://schemas.openxmlformats.org/officeDocument/2006/relationships" r:embed="rId26" cstate="print"/>
        <a:srcRect/>
        <a:stretch>
          <a:fillRect/>
        </a:stretch>
      </xdr:blipFill>
      <xdr:spPr bwMode="auto">
        <a:xfrm>
          <a:off x="2895600" y="29641800"/>
          <a:ext cx="1057275" cy="1057275"/>
        </a:xfrm>
        <a:prstGeom prst="rect">
          <a:avLst/>
        </a:prstGeom>
        <a:noFill/>
        <a:ln w="9525">
          <a:noFill/>
          <a:miter lim="800000"/>
          <a:headEnd/>
          <a:tailEnd/>
        </a:ln>
      </xdr:spPr>
    </xdr:pic>
    <xdr:clientData/>
  </xdr:twoCellAnchor>
  <xdr:twoCellAnchor editAs="oneCell">
    <xdr:from>
      <xdr:col>2</xdr:col>
      <xdr:colOff>276225</xdr:colOff>
      <xdr:row>49</xdr:row>
      <xdr:rowOff>9525</xdr:rowOff>
    </xdr:from>
    <xdr:to>
      <xdr:col>2</xdr:col>
      <xdr:colOff>1285875</xdr:colOff>
      <xdr:row>49</xdr:row>
      <xdr:rowOff>1019175</xdr:rowOff>
    </xdr:to>
    <xdr:pic>
      <xdr:nvPicPr>
        <xdr:cNvPr id="2892368" name="Рисунок 4"/>
        <xdr:cNvPicPr>
          <a:picLocks noChangeAspect="1"/>
        </xdr:cNvPicPr>
      </xdr:nvPicPr>
      <xdr:blipFill>
        <a:blip xmlns:r="http://schemas.openxmlformats.org/officeDocument/2006/relationships" r:embed="rId27" cstate="print"/>
        <a:srcRect/>
        <a:stretch>
          <a:fillRect/>
        </a:stretch>
      </xdr:blipFill>
      <xdr:spPr bwMode="auto">
        <a:xfrm>
          <a:off x="2971800" y="35128200"/>
          <a:ext cx="1009650" cy="1009650"/>
        </a:xfrm>
        <a:prstGeom prst="rect">
          <a:avLst/>
        </a:prstGeom>
        <a:noFill/>
        <a:ln w="9525">
          <a:noFill/>
          <a:miter lim="800000"/>
          <a:headEnd/>
          <a:tailEnd/>
        </a:ln>
      </xdr:spPr>
    </xdr:pic>
    <xdr:clientData/>
  </xdr:twoCellAnchor>
  <xdr:twoCellAnchor editAs="oneCell">
    <xdr:from>
      <xdr:col>2</xdr:col>
      <xdr:colOff>76200</xdr:colOff>
      <xdr:row>50</xdr:row>
      <xdr:rowOff>47625</xdr:rowOff>
    </xdr:from>
    <xdr:to>
      <xdr:col>2</xdr:col>
      <xdr:colOff>1228725</xdr:colOff>
      <xdr:row>50</xdr:row>
      <xdr:rowOff>904875</xdr:rowOff>
    </xdr:to>
    <xdr:pic>
      <xdr:nvPicPr>
        <xdr:cNvPr id="2892369" name="Рисунок 5"/>
        <xdr:cNvPicPr>
          <a:picLocks noChangeAspect="1"/>
        </xdr:cNvPicPr>
      </xdr:nvPicPr>
      <xdr:blipFill>
        <a:blip xmlns:r="http://schemas.openxmlformats.org/officeDocument/2006/relationships" r:embed="rId28" cstate="print"/>
        <a:srcRect t="14803" b="11214"/>
        <a:stretch>
          <a:fillRect/>
        </a:stretch>
      </xdr:blipFill>
      <xdr:spPr bwMode="auto">
        <a:xfrm>
          <a:off x="2771775" y="36242625"/>
          <a:ext cx="1152525" cy="857250"/>
        </a:xfrm>
        <a:prstGeom prst="rect">
          <a:avLst/>
        </a:prstGeom>
        <a:noFill/>
        <a:ln w="9525">
          <a:noFill/>
          <a:miter lim="800000"/>
          <a:headEnd/>
          <a:tailEnd/>
        </a:ln>
      </xdr:spPr>
    </xdr:pic>
    <xdr:clientData/>
  </xdr:twoCellAnchor>
  <xdr:twoCellAnchor editAs="oneCell">
    <xdr:from>
      <xdr:col>2</xdr:col>
      <xdr:colOff>66675</xdr:colOff>
      <xdr:row>54</xdr:row>
      <xdr:rowOff>38100</xdr:rowOff>
    </xdr:from>
    <xdr:to>
      <xdr:col>2</xdr:col>
      <xdr:colOff>1285875</xdr:colOff>
      <xdr:row>54</xdr:row>
      <xdr:rowOff>885825</xdr:rowOff>
    </xdr:to>
    <xdr:pic>
      <xdr:nvPicPr>
        <xdr:cNvPr id="2892370" name="Рисунок 6"/>
        <xdr:cNvPicPr>
          <a:picLocks noChangeAspect="1"/>
        </xdr:cNvPicPr>
      </xdr:nvPicPr>
      <xdr:blipFill>
        <a:blip xmlns:r="http://schemas.openxmlformats.org/officeDocument/2006/relationships" r:embed="rId29" cstate="print"/>
        <a:srcRect t="14659" b="15341"/>
        <a:stretch>
          <a:fillRect/>
        </a:stretch>
      </xdr:blipFill>
      <xdr:spPr bwMode="auto">
        <a:xfrm>
          <a:off x="2762250" y="39243000"/>
          <a:ext cx="1219200" cy="847725"/>
        </a:xfrm>
        <a:prstGeom prst="rect">
          <a:avLst/>
        </a:prstGeom>
        <a:noFill/>
        <a:ln w="9525">
          <a:noFill/>
          <a:miter lim="800000"/>
          <a:headEnd/>
          <a:tailEnd/>
        </a:ln>
      </xdr:spPr>
    </xdr:pic>
    <xdr:clientData/>
  </xdr:twoCellAnchor>
  <xdr:twoCellAnchor editAs="oneCell">
    <xdr:from>
      <xdr:col>2</xdr:col>
      <xdr:colOff>161925</xdr:colOff>
      <xdr:row>56</xdr:row>
      <xdr:rowOff>38100</xdr:rowOff>
    </xdr:from>
    <xdr:to>
      <xdr:col>2</xdr:col>
      <xdr:colOff>1257300</xdr:colOff>
      <xdr:row>56</xdr:row>
      <xdr:rowOff>1038225</xdr:rowOff>
    </xdr:to>
    <xdr:pic>
      <xdr:nvPicPr>
        <xdr:cNvPr id="2892371" name="Рисунок 8"/>
        <xdr:cNvPicPr>
          <a:picLocks noChangeAspect="1"/>
        </xdr:cNvPicPr>
      </xdr:nvPicPr>
      <xdr:blipFill>
        <a:blip xmlns:r="http://schemas.openxmlformats.org/officeDocument/2006/relationships" r:embed="rId30" cstate="print"/>
        <a:srcRect t="8421"/>
        <a:stretch>
          <a:fillRect/>
        </a:stretch>
      </xdr:blipFill>
      <xdr:spPr bwMode="auto">
        <a:xfrm>
          <a:off x="2857500" y="41148000"/>
          <a:ext cx="1095375" cy="1000125"/>
        </a:xfrm>
        <a:prstGeom prst="rect">
          <a:avLst/>
        </a:prstGeom>
        <a:noFill/>
        <a:ln w="9525">
          <a:noFill/>
          <a:miter lim="800000"/>
          <a:headEnd/>
          <a:tailEnd/>
        </a:ln>
      </xdr:spPr>
    </xdr:pic>
    <xdr:clientData/>
  </xdr:twoCellAnchor>
  <xdr:twoCellAnchor editAs="oneCell">
    <xdr:from>
      <xdr:col>2</xdr:col>
      <xdr:colOff>190500</xdr:colOff>
      <xdr:row>58</xdr:row>
      <xdr:rowOff>47625</xdr:rowOff>
    </xdr:from>
    <xdr:to>
      <xdr:col>2</xdr:col>
      <xdr:colOff>1276350</xdr:colOff>
      <xdr:row>58</xdr:row>
      <xdr:rowOff>866775</xdr:rowOff>
    </xdr:to>
    <xdr:pic>
      <xdr:nvPicPr>
        <xdr:cNvPr id="2892372"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3148250"/>
          <a:ext cx="1085850" cy="819150"/>
        </a:xfrm>
        <a:prstGeom prst="rect">
          <a:avLst/>
        </a:prstGeom>
        <a:noFill/>
        <a:ln w="9525">
          <a:noFill/>
          <a:miter lim="800000"/>
          <a:headEnd/>
          <a:tailEnd/>
        </a:ln>
      </xdr:spPr>
    </xdr:pic>
    <xdr:clientData/>
  </xdr:twoCellAnchor>
  <xdr:twoCellAnchor editAs="oneCell">
    <xdr:from>
      <xdr:col>2</xdr:col>
      <xdr:colOff>38100</xdr:colOff>
      <xdr:row>24</xdr:row>
      <xdr:rowOff>47625</xdr:rowOff>
    </xdr:from>
    <xdr:to>
      <xdr:col>2</xdr:col>
      <xdr:colOff>1409700</xdr:colOff>
      <xdr:row>24</xdr:row>
      <xdr:rowOff>685800</xdr:rowOff>
    </xdr:to>
    <xdr:pic>
      <xdr:nvPicPr>
        <xdr:cNvPr id="2892373" name="Рисунок 4"/>
        <xdr:cNvPicPr>
          <a:picLocks noChangeAspect="1"/>
        </xdr:cNvPicPr>
      </xdr:nvPicPr>
      <xdr:blipFill>
        <a:blip xmlns:r="http://schemas.openxmlformats.org/officeDocument/2006/relationships" r:embed="rId32" cstate="print"/>
        <a:srcRect t="28015" b="25317"/>
        <a:stretch>
          <a:fillRect/>
        </a:stretch>
      </xdr:blipFill>
      <xdr:spPr bwMode="auto">
        <a:xfrm>
          <a:off x="2733675" y="13944600"/>
          <a:ext cx="1371600" cy="638175"/>
        </a:xfrm>
        <a:prstGeom prst="rect">
          <a:avLst/>
        </a:prstGeom>
        <a:noFill/>
        <a:ln w="9525">
          <a:noFill/>
          <a:miter lim="800000"/>
          <a:headEnd/>
          <a:tailEnd/>
        </a:ln>
      </xdr:spPr>
    </xdr:pic>
    <xdr:clientData/>
  </xdr:twoCellAnchor>
  <xdr:twoCellAnchor editAs="oneCell">
    <xdr:from>
      <xdr:col>2</xdr:col>
      <xdr:colOff>57150</xdr:colOff>
      <xdr:row>23</xdr:row>
      <xdr:rowOff>9525</xdr:rowOff>
    </xdr:from>
    <xdr:to>
      <xdr:col>2</xdr:col>
      <xdr:colOff>1400175</xdr:colOff>
      <xdr:row>23</xdr:row>
      <xdr:rowOff>1076325</xdr:rowOff>
    </xdr:to>
    <xdr:pic>
      <xdr:nvPicPr>
        <xdr:cNvPr id="2892374" name="Рисунок 2"/>
        <xdr:cNvPicPr>
          <a:picLocks noChangeAspect="1"/>
        </xdr:cNvPicPr>
      </xdr:nvPicPr>
      <xdr:blipFill>
        <a:blip xmlns:r="http://schemas.openxmlformats.org/officeDocument/2006/relationships" r:embed="rId33" cstate="print"/>
        <a:srcRect t="10532" b="10036"/>
        <a:stretch>
          <a:fillRect/>
        </a:stretch>
      </xdr:blipFill>
      <xdr:spPr bwMode="auto">
        <a:xfrm>
          <a:off x="2752725" y="12763500"/>
          <a:ext cx="1343025" cy="1066800"/>
        </a:xfrm>
        <a:prstGeom prst="rect">
          <a:avLst/>
        </a:prstGeom>
        <a:noFill/>
        <a:ln w="9525">
          <a:noFill/>
          <a:miter lim="800000"/>
          <a:headEnd/>
          <a:tailEnd/>
        </a:ln>
      </xdr:spPr>
    </xdr:pic>
    <xdr:clientData/>
  </xdr:twoCellAnchor>
  <xdr:twoCellAnchor editAs="oneCell">
    <xdr:from>
      <xdr:col>2</xdr:col>
      <xdr:colOff>76200</xdr:colOff>
      <xdr:row>4</xdr:row>
      <xdr:rowOff>190500</xdr:rowOff>
    </xdr:from>
    <xdr:to>
      <xdr:col>2</xdr:col>
      <xdr:colOff>1524000</xdr:colOff>
      <xdr:row>4</xdr:row>
      <xdr:rowOff>1114425</xdr:rowOff>
    </xdr:to>
    <xdr:pic>
      <xdr:nvPicPr>
        <xdr:cNvPr id="2892375" name="Рисунок 3"/>
        <xdr:cNvPicPr>
          <a:picLocks noChangeAspect="1"/>
        </xdr:cNvPicPr>
      </xdr:nvPicPr>
      <xdr:blipFill>
        <a:blip xmlns:r="http://schemas.openxmlformats.org/officeDocument/2006/relationships" r:embed="rId34" cstate="print"/>
        <a:srcRect t="10101" b="18559"/>
        <a:stretch>
          <a:fillRect/>
        </a:stretch>
      </xdr:blipFill>
      <xdr:spPr bwMode="auto">
        <a:xfrm>
          <a:off x="2771775" y="1752600"/>
          <a:ext cx="1447800" cy="923925"/>
        </a:xfrm>
        <a:prstGeom prst="rect">
          <a:avLst/>
        </a:prstGeom>
        <a:noFill/>
        <a:ln w="9525">
          <a:noFill/>
          <a:miter lim="800000"/>
          <a:headEnd/>
          <a:tailEnd/>
        </a:ln>
      </xdr:spPr>
    </xdr:pic>
    <xdr:clientData/>
  </xdr:twoCellAnchor>
  <xdr:twoCellAnchor editAs="oneCell">
    <xdr:from>
      <xdr:col>2</xdr:col>
      <xdr:colOff>152400</xdr:colOff>
      <xdr:row>27</xdr:row>
      <xdr:rowOff>28575</xdr:rowOff>
    </xdr:from>
    <xdr:to>
      <xdr:col>2</xdr:col>
      <xdr:colOff>1371600</xdr:colOff>
      <xdr:row>27</xdr:row>
      <xdr:rowOff>1057275</xdr:rowOff>
    </xdr:to>
    <xdr:pic>
      <xdr:nvPicPr>
        <xdr:cNvPr id="2892376" name="Рисунок 77"/>
        <xdr:cNvPicPr>
          <a:picLocks noChangeAspect="1"/>
        </xdr:cNvPicPr>
      </xdr:nvPicPr>
      <xdr:blipFill>
        <a:blip xmlns:r="http://schemas.openxmlformats.org/officeDocument/2006/relationships" r:embed="rId35" cstate="print"/>
        <a:srcRect t="15063"/>
        <a:stretch>
          <a:fillRect/>
        </a:stretch>
      </xdr:blipFill>
      <xdr:spPr bwMode="auto">
        <a:xfrm>
          <a:off x="2847975" y="15420975"/>
          <a:ext cx="1219200" cy="1028700"/>
        </a:xfrm>
        <a:prstGeom prst="rect">
          <a:avLst/>
        </a:prstGeom>
        <a:noFill/>
        <a:ln w="9525">
          <a:noFill/>
          <a:miter lim="800000"/>
          <a:headEnd/>
          <a:tailEnd/>
        </a:ln>
      </xdr:spPr>
    </xdr:pic>
    <xdr:clientData/>
  </xdr:twoCellAnchor>
  <xdr:twoCellAnchor editAs="oneCell">
    <xdr:from>
      <xdr:col>2</xdr:col>
      <xdr:colOff>66675</xdr:colOff>
      <xdr:row>81</xdr:row>
      <xdr:rowOff>66675</xdr:rowOff>
    </xdr:from>
    <xdr:to>
      <xdr:col>2</xdr:col>
      <xdr:colOff>1419225</xdr:colOff>
      <xdr:row>81</xdr:row>
      <xdr:rowOff>685800</xdr:rowOff>
    </xdr:to>
    <xdr:pic>
      <xdr:nvPicPr>
        <xdr:cNvPr id="2892377" name="Рисунок 4"/>
        <xdr:cNvPicPr>
          <a:picLocks noChangeAspect="1"/>
        </xdr:cNvPicPr>
      </xdr:nvPicPr>
      <xdr:blipFill>
        <a:blip xmlns:r="http://schemas.openxmlformats.org/officeDocument/2006/relationships" r:embed="rId36" cstate="print"/>
        <a:srcRect l="4028" t="28650" r="7639" b="30795"/>
        <a:stretch>
          <a:fillRect/>
        </a:stretch>
      </xdr:blipFill>
      <xdr:spPr bwMode="auto">
        <a:xfrm>
          <a:off x="2762250" y="62788800"/>
          <a:ext cx="1352550" cy="619125"/>
        </a:xfrm>
        <a:prstGeom prst="rect">
          <a:avLst/>
        </a:prstGeom>
        <a:noFill/>
        <a:ln w="9525">
          <a:noFill/>
          <a:miter lim="800000"/>
          <a:headEnd/>
          <a:tailEnd/>
        </a:ln>
      </xdr:spPr>
    </xdr:pic>
    <xdr:clientData/>
  </xdr:twoCellAnchor>
  <xdr:twoCellAnchor editAs="oneCell">
    <xdr:from>
      <xdr:col>2</xdr:col>
      <xdr:colOff>219075</xdr:colOff>
      <xdr:row>82</xdr:row>
      <xdr:rowOff>47625</xdr:rowOff>
    </xdr:from>
    <xdr:to>
      <xdr:col>2</xdr:col>
      <xdr:colOff>1228725</xdr:colOff>
      <xdr:row>82</xdr:row>
      <xdr:rowOff>1057275</xdr:rowOff>
    </xdr:to>
    <xdr:pic>
      <xdr:nvPicPr>
        <xdr:cNvPr id="2892378" name="Рисунок 5"/>
        <xdr:cNvPicPr>
          <a:picLocks noChangeAspect="1"/>
        </xdr:cNvPicPr>
      </xdr:nvPicPr>
      <xdr:blipFill>
        <a:blip xmlns:r="http://schemas.openxmlformats.org/officeDocument/2006/relationships" r:embed="rId37" cstate="print"/>
        <a:srcRect/>
        <a:stretch>
          <a:fillRect/>
        </a:stretch>
      </xdr:blipFill>
      <xdr:spPr bwMode="auto">
        <a:xfrm>
          <a:off x="2914650" y="63722250"/>
          <a:ext cx="1009650" cy="1009650"/>
        </a:xfrm>
        <a:prstGeom prst="rect">
          <a:avLst/>
        </a:prstGeom>
        <a:noFill/>
        <a:ln w="9525">
          <a:noFill/>
          <a:miter lim="800000"/>
          <a:headEnd/>
          <a:tailEnd/>
        </a:ln>
      </xdr:spPr>
    </xdr:pic>
    <xdr:clientData/>
  </xdr:twoCellAnchor>
  <xdr:twoCellAnchor editAs="oneCell">
    <xdr:from>
      <xdr:col>2</xdr:col>
      <xdr:colOff>114300</xdr:colOff>
      <xdr:row>83</xdr:row>
      <xdr:rowOff>38100</xdr:rowOff>
    </xdr:from>
    <xdr:to>
      <xdr:col>2</xdr:col>
      <xdr:colOff>1257300</xdr:colOff>
      <xdr:row>83</xdr:row>
      <xdr:rowOff>1076325</xdr:rowOff>
    </xdr:to>
    <xdr:pic>
      <xdr:nvPicPr>
        <xdr:cNvPr id="2892379" name="Рисунок 6"/>
        <xdr:cNvPicPr>
          <a:picLocks noChangeAspect="1"/>
        </xdr:cNvPicPr>
      </xdr:nvPicPr>
      <xdr:blipFill>
        <a:blip xmlns:r="http://schemas.openxmlformats.org/officeDocument/2006/relationships" r:embed="rId38" cstate="print"/>
        <a:srcRect l="7361" t="16277" r="11528" b="9834"/>
        <a:stretch>
          <a:fillRect/>
        </a:stretch>
      </xdr:blipFill>
      <xdr:spPr bwMode="auto">
        <a:xfrm>
          <a:off x="2809875" y="64855725"/>
          <a:ext cx="1143000" cy="1038225"/>
        </a:xfrm>
        <a:prstGeom prst="rect">
          <a:avLst/>
        </a:prstGeom>
        <a:noFill/>
        <a:ln w="9525">
          <a:noFill/>
          <a:miter lim="800000"/>
          <a:headEnd/>
          <a:tailEnd/>
        </a:ln>
      </xdr:spPr>
    </xdr:pic>
    <xdr:clientData/>
  </xdr:twoCellAnchor>
  <xdr:twoCellAnchor editAs="oneCell">
    <xdr:from>
      <xdr:col>2</xdr:col>
      <xdr:colOff>57150</xdr:colOff>
      <xdr:row>85</xdr:row>
      <xdr:rowOff>47625</xdr:rowOff>
    </xdr:from>
    <xdr:to>
      <xdr:col>2</xdr:col>
      <xdr:colOff>1371600</xdr:colOff>
      <xdr:row>85</xdr:row>
      <xdr:rowOff>638175</xdr:rowOff>
    </xdr:to>
    <xdr:pic>
      <xdr:nvPicPr>
        <xdr:cNvPr id="2892380" name="Рисунок 83"/>
        <xdr:cNvPicPr>
          <a:picLocks noChangeAspect="1"/>
        </xdr:cNvPicPr>
      </xdr:nvPicPr>
      <xdr:blipFill>
        <a:blip xmlns:r="http://schemas.openxmlformats.org/officeDocument/2006/relationships" r:embed="rId39" cstate="print"/>
        <a:srcRect t="26704" b="28294"/>
        <a:stretch>
          <a:fillRect/>
        </a:stretch>
      </xdr:blipFill>
      <xdr:spPr bwMode="auto">
        <a:xfrm>
          <a:off x="2752725" y="67151250"/>
          <a:ext cx="1314450" cy="590550"/>
        </a:xfrm>
        <a:prstGeom prst="rect">
          <a:avLst/>
        </a:prstGeom>
        <a:noFill/>
        <a:ln w="9525">
          <a:noFill/>
          <a:miter lim="800000"/>
          <a:headEnd/>
          <a:tailEnd/>
        </a:ln>
      </xdr:spPr>
    </xdr:pic>
    <xdr:clientData/>
  </xdr:twoCellAnchor>
  <xdr:twoCellAnchor editAs="oneCell">
    <xdr:from>
      <xdr:col>2</xdr:col>
      <xdr:colOff>38100</xdr:colOff>
      <xdr:row>86</xdr:row>
      <xdr:rowOff>361950</xdr:rowOff>
    </xdr:from>
    <xdr:to>
      <xdr:col>2</xdr:col>
      <xdr:colOff>1266825</xdr:colOff>
      <xdr:row>87</xdr:row>
      <xdr:rowOff>647700</xdr:rowOff>
    </xdr:to>
    <xdr:pic>
      <xdr:nvPicPr>
        <xdr:cNvPr id="2892381" name="Рисунок 7"/>
        <xdr:cNvPicPr>
          <a:picLocks noChangeAspect="1"/>
        </xdr:cNvPicPr>
      </xdr:nvPicPr>
      <xdr:blipFill>
        <a:blip xmlns:r="http://schemas.openxmlformats.org/officeDocument/2006/relationships" r:embed="rId40" cstate="print"/>
        <a:srcRect/>
        <a:stretch>
          <a:fillRect/>
        </a:stretch>
      </xdr:blipFill>
      <xdr:spPr bwMode="auto">
        <a:xfrm>
          <a:off x="2733675" y="68418075"/>
          <a:ext cx="1228725" cy="1238250"/>
        </a:xfrm>
        <a:prstGeom prst="rect">
          <a:avLst/>
        </a:prstGeom>
        <a:noFill/>
        <a:ln w="9525">
          <a:noFill/>
          <a:miter lim="800000"/>
          <a:headEnd/>
          <a:tailEnd/>
        </a:ln>
      </xdr:spPr>
    </xdr:pic>
    <xdr:clientData/>
  </xdr:twoCellAnchor>
  <xdr:twoCellAnchor editAs="oneCell">
    <xdr:from>
      <xdr:col>2</xdr:col>
      <xdr:colOff>66675</xdr:colOff>
      <xdr:row>88</xdr:row>
      <xdr:rowOff>47625</xdr:rowOff>
    </xdr:from>
    <xdr:to>
      <xdr:col>2</xdr:col>
      <xdr:colOff>1409700</xdr:colOff>
      <xdr:row>88</xdr:row>
      <xdr:rowOff>733425</xdr:rowOff>
    </xdr:to>
    <xdr:pic>
      <xdr:nvPicPr>
        <xdr:cNvPr id="2892382" name="Рисунок 8"/>
        <xdr:cNvPicPr>
          <a:picLocks noChangeAspect="1"/>
        </xdr:cNvPicPr>
      </xdr:nvPicPr>
      <xdr:blipFill>
        <a:blip xmlns:r="http://schemas.openxmlformats.org/officeDocument/2006/relationships" r:embed="rId41" cstate="print"/>
        <a:srcRect l="10139" t="27930" r="8195" b="30403"/>
        <a:stretch>
          <a:fillRect/>
        </a:stretch>
      </xdr:blipFill>
      <xdr:spPr bwMode="auto">
        <a:xfrm>
          <a:off x="2762250" y="70008750"/>
          <a:ext cx="1343025" cy="685800"/>
        </a:xfrm>
        <a:prstGeom prst="rect">
          <a:avLst/>
        </a:prstGeom>
        <a:noFill/>
        <a:ln w="9525">
          <a:noFill/>
          <a:miter lim="800000"/>
          <a:headEnd/>
          <a:tailEnd/>
        </a:ln>
      </xdr:spPr>
    </xdr:pic>
    <xdr:clientData/>
  </xdr:twoCellAnchor>
  <xdr:twoCellAnchor editAs="oneCell">
    <xdr:from>
      <xdr:col>2</xdr:col>
      <xdr:colOff>38100</xdr:colOff>
      <xdr:row>89</xdr:row>
      <xdr:rowOff>76200</xdr:rowOff>
    </xdr:from>
    <xdr:to>
      <xdr:col>2</xdr:col>
      <xdr:colOff>1390650</xdr:colOff>
      <xdr:row>91</xdr:row>
      <xdr:rowOff>123825</xdr:rowOff>
    </xdr:to>
    <xdr:pic>
      <xdr:nvPicPr>
        <xdr:cNvPr id="2892383" name="Рисунок 87"/>
        <xdr:cNvPicPr>
          <a:picLocks noChangeAspect="1"/>
        </xdr:cNvPicPr>
      </xdr:nvPicPr>
      <xdr:blipFill>
        <a:blip xmlns:r="http://schemas.openxmlformats.org/officeDocument/2006/relationships" r:embed="rId42" cstate="print"/>
        <a:srcRect l="3751" t="27539" r="6805" b="31351"/>
        <a:stretch>
          <a:fillRect/>
        </a:stretch>
      </xdr:blipFill>
      <xdr:spPr bwMode="auto">
        <a:xfrm>
          <a:off x="2733675" y="70989825"/>
          <a:ext cx="1352550" cy="619125"/>
        </a:xfrm>
        <a:prstGeom prst="rect">
          <a:avLst/>
        </a:prstGeom>
        <a:noFill/>
        <a:ln w="9525">
          <a:noFill/>
          <a:miter lim="800000"/>
          <a:headEnd/>
          <a:tailEnd/>
        </a:ln>
      </xdr:spPr>
    </xdr:pic>
    <xdr:clientData/>
  </xdr:twoCellAnchor>
  <xdr:twoCellAnchor editAs="oneCell">
    <xdr:from>
      <xdr:col>2</xdr:col>
      <xdr:colOff>114300</xdr:colOff>
      <xdr:row>72</xdr:row>
      <xdr:rowOff>28575</xdr:rowOff>
    </xdr:from>
    <xdr:to>
      <xdr:col>2</xdr:col>
      <xdr:colOff>1409700</xdr:colOff>
      <xdr:row>73</xdr:row>
      <xdr:rowOff>76200</xdr:rowOff>
    </xdr:to>
    <xdr:pic>
      <xdr:nvPicPr>
        <xdr:cNvPr id="2892385" name="Рисунок 10"/>
        <xdr:cNvPicPr>
          <a:picLocks noChangeAspect="1"/>
        </xdr:cNvPicPr>
      </xdr:nvPicPr>
      <xdr:blipFill>
        <a:blip xmlns:r="http://schemas.openxmlformats.org/officeDocument/2006/relationships" r:embed="rId43" cstate="print"/>
        <a:srcRect t="12337" b="10442"/>
        <a:stretch>
          <a:fillRect/>
        </a:stretch>
      </xdr:blipFill>
      <xdr:spPr bwMode="auto">
        <a:xfrm>
          <a:off x="2809875" y="54578250"/>
          <a:ext cx="1295400" cy="1000125"/>
        </a:xfrm>
        <a:prstGeom prst="rect">
          <a:avLst/>
        </a:prstGeom>
        <a:noFill/>
        <a:ln w="9525">
          <a:noFill/>
          <a:miter lim="800000"/>
          <a:headEnd/>
          <a:tailEnd/>
        </a:ln>
      </xdr:spPr>
    </xdr:pic>
    <xdr:clientData/>
  </xdr:twoCellAnchor>
  <xdr:twoCellAnchor editAs="oneCell">
    <xdr:from>
      <xdr:col>2</xdr:col>
      <xdr:colOff>228600</xdr:colOff>
      <xdr:row>75</xdr:row>
      <xdr:rowOff>19050</xdr:rowOff>
    </xdr:from>
    <xdr:to>
      <xdr:col>2</xdr:col>
      <xdr:colOff>1295400</xdr:colOff>
      <xdr:row>75</xdr:row>
      <xdr:rowOff>1095375</xdr:rowOff>
    </xdr:to>
    <xdr:pic>
      <xdr:nvPicPr>
        <xdr:cNvPr id="2892386" name="Рисунок 12"/>
        <xdr:cNvPicPr>
          <a:picLocks noChangeAspect="1"/>
        </xdr:cNvPicPr>
      </xdr:nvPicPr>
      <xdr:blipFill>
        <a:blip xmlns:r="http://schemas.openxmlformats.org/officeDocument/2006/relationships" r:embed="rId44" cstate="print"/>
        <a:srcRect/>
        <a:stretch>
          <a:fillRect/>
        </a:stretch>
      </xdr:blipFill>
      <xdr:spPr bwMode="auto">
        <a:xfrm>
          <a:off x="2924175" y="57816750"/>
          <a:ext cx="1066800" cy="1076325"/>
        </a:xfrm>
        <a:prstGeom prst="rect">
          <a:avLst/>
        </a:prstGeom>
        <a:noFill/>
        <a:ln w="9525">
          <a:noFill/>
          <a:miter lim="800000"/>
          <a:headEnd/>
          <a:tailEnd/>
        </a:ln>
      </xdr:spPr>
    </xdr:pic>
    <xdr:clientData/>
  </xdr:twoCellAnchor>
  <xdr:twoCellAnchor editAs="oneCell">
    <xdr:from>
      <xdr:col>2</xdr:col>
      <xdr:colOff>228600</xdr:colOff>
      <xdr:row>92</xdr:row>
      <xdr:rowOff>57150</xdr:rowOff>
    </xdr:from>
    <xdr:to>
      <xdr:col>2</xdr:col>
      <xdr:colOff>1095375</xdr:colOff>
      <xdr:row>93</xdr:row>
      <xdr:rowOff>352425</xdr:rowOff>
    </xdr:to>
    <xdr:pic>
      <xdr:nvPicPr>
        <xdr:cNvPr id="2892387" name="Рисунок 95"/>
        <xdr:cNvPicPr>
          <a:picLocks noChangeAspect="1"/>
        </xdr:cNvPicPr>
      </xdr:nvPicPr>
      <xdr:blipFill>
        <a:blip xmlns:r="http://schemas.openxmlformats.org/officeDocument/2006/relationships" r:embed="rId45" cstate="print"/>
        <a:srcRect/>
        <a:stretch>
          <a:fillRect/>
        </a:stretch>
      </xdr:blipFill>
      <xdr:spPr bwMode="auto">
        <a:xfrm>
          <a:off x="2924175" y="72504300"/>
          <a:ext cx="866775" cy="866775"/>
        </a:xfrm>
        <a:prstGeom prst="rect">
          <a:avLst/>
        </a:prstGeom>
        <a:noFill/>
        <a:ln w="9525">
          <a:noFill/>
          <a:miter lim="800000"/>
          <a:headEnd/>
          <a:tailEnd/>
        </a:ln>
      </xdr:spPr>
    </xdr:pic>
    <xdr:clientData/>
  </xdr:twoCellAnchor>
  <xdr:twoCellAnchor editAs="oneCell">
    <xdr:from>
      <xdr:col>2</xdr:col>
      <xdr:colOff>85725</xdr:colOff>
      <xdr:row>93</xdr:row>
      <xdr:rowOff>28575</xdr:rowOff>
    </xdr:from>
    <xdr:to>
      <xdr:col>2</xdr:col>
      <xdr:colOff>1152525</xdr:colOff>
      <xdr:row>93</xdr:row>
      <xdr:rowOff>942975</xdr:rowOff>
    </xdr:to>
    <xdr:pic>
      <xdr:nvPicPr>
        <xdr:cNvPr id="2892388" name="Рисунок 97"/>
        <xdr:cNvPicPr>
          <a:picLocks noChangeAspect="1"/>
        </xdr:cNvPicPr>
      </xdr:nvPicPr>
      <xdr:blipFill>
        <a:blip xmlns:r="http://schemas.openxmlformats.org/officeDocument/2006/relationships" r:embed="rId46" cstate="print"/>
        <a:srcRect l="9596" t="13776" r="9293" b="16225"/>
        <a:stretch>
          <a:fillRect/>
        </a:stretch>
      </xdr:blipFill>
      <xdr:spPr bwMode="auto">
        <a:xfrm>
          <a:off x="2781300" y="73437750"/>
          <a:ext cx="1066800" cy="914400"/>
        </a:xfrm>
        <a:prstGeom prst="rect">
          <a:avLst/>
        </a:prstGeom>
        <a:noFill/>
        <a:ln w="9525">
          <a:noFill/>
          <a:miter lim="800000"/>
          <a:headEnd/>
          <a:tailEnd/>
        </a:ln>
      </xdr:spPr>
    </xdr:pic>
    <xdr:clientData/>
  </xdr:twoCellAnchor>
  <xdr:twoCellAnchor editAs="oneCell">
    <xdr:from>
      <xdr:col>2</xdr:col>
      <xdr:colOff>104775</xdr:colOff>
      <xdr:row>65</xdr:row>
      <xdr:rowOff>38100</xdr:rowOff>
    </xdr:from>
    <xdr:to>
      <xdr:col>2</xdr:col>
      <xdr:colOff>1400175</xdr:colOff>
      <xdr:row>65</xdr:row>
      <xdr:rowOff>762000</xdr:rowOff>
    </xdr:to>
    <xdr:pic>
      <xdr:nvPicPr>
        <xdr:cNvPr id="2892390" name="Рисунок 18"/>
        <xdr:cNvPicPr>
          <a:picLocks noChangeAspect="1"/>
        </xdr:cNvPicPr>
      </xdr:nvPicPr>
      <xdr:blipFill>
        <a:blip xmlns:r="http://schemas.openxmlformats.org/officeDocument/2006/relationships" r:embed="rId47" cstate="print"/>
        <a:srcRect t="14604" b="29396"/>
        <a:stretch>
          <a:fillRect/>
        </a:stretch>
      </xdr:blipFill>
      <xdr:spPr bwMode="auto">
        <a:xfrm>
          <a:off x="2800350" y="48253650"/>
          <a:ext cx="1295400" cy="723900"/>
        </a:xfrm>
        <a:prstGeom prst="rect">
          <a:avLst/>
        </a:prstGeom>
        <a:noFill/>
        <a:ln w="9525">
          <a:noFill/>
          <a:miter lim="800000"/>
          <a:headEnd/>
          <a:tailEnd/>
        </a:ln>
      </xdr:spPr>
    </xdr:pic>
    <xdr:clientData/>
  </xdr:twoCellAnchor>
  <xdr:twoCellAnchor editAs="oneCell">
    <xdr:from>
      <xdr:col>2</xdr:col>
      <xdr:colOff>257175</xdr:colOff>
      <xdr:row>104</xdr:row>
      <xdr:rowOff>47625</xdr:rowOff>
    </xdr:from>
    <xdr:to>
      <xdr:col>2</xdr:col>
      <xdr:colOff>1228725</xdr:colOff>
      <xdr:row>104</xdr:row>
      <xdr:rowOff>714375</xdr:rowOff>
    </xdr:to>
    <xdr:pic>
      <xdr:nvPicPr>
        <xdr:cNvPr id="2892391" name="Рисунок 19"/>
        <xdr:cNvPicPr>
          <a:picLocks noChangeAspect="1"/>
        </xdr:cNvPicPr>
      </xdr:nvPicPr>
      <xdr:blipFill>
        <a:blip xmlns:r="http://schemas.openxmlformats.org/officeDocument/2006/relationships" r:embed="rId48" cstate="print"/>
        <a:srcRect t="19734" b="12534"/>
        <a:stretch>
          <a:fillRect/>
        </a:stretch>
      </xdr:blipFill>
      <xdr:spPr bwMode="auto">
        <a:xfrm>
          <a:off x="2952750" y="80848200"/>
          <a:ext cx="971550" cy="666750"/>
        </a:xfrm>
        <a:prstGeom prst="rect">
          <a:avLst/>
        </a:prstGeom>
        <a:noFill/>
        <a:ln w="9525">
          <a:noFill/>
          <a:miter lim="800000"/>
          <a:headEnd/>
          <a:tailEnd/>
        </a:ln>
      </xdr:spPr>
    </xdr:pic>
    <xdr:clientData/>
  </xdr:twoCellAnchor>
  <xdr:twoCellAnchor editAs="oneCell">
    <xdr:from>
      <xdr:col>2</xdr:col>
      <xdr:colOff>295275</xdr:colOff>
      <xdr:row>105</xdr:row>
      <xdr:rowOff>28575</xdr:rowOff>
    </xdr:from>
    <xdr:to>
      <xdr:col>2</xdr:col>
      <xdr:colOff>1028700</xdr:colOff>
      <xdr:row>105</xdr:row>
      <xdr:rowOff>885825</xdr:rowOff>
    </xdr:to>
    <xdr:pic>
      <xdr:nvPicPr>
        <xdr:cNvPr id="2892392" name="Рисунок 20"/>
        <xdr:cNvPicPr>
          <a:picLocks noChangeAspect="1"/>
        </xdr:cNvPicPr>
      </xdr:nvPicPr>
      <xdr:blipFill>
        <a:blip xmlns:r="http://schemas.openxmlformats.org/officeDocument/2006/relationships" r:embed="rId49" cstate="print"/>
        <a:srcRect l="14423" t="10255" r="15063" b="7692"/>
        <a:stretch>
          <a:fillRect/>
        </a:stretch>
      </xdr:blipFill>
      <xdr:spPr bwMode="auto">
        <a:xfrm>
          <a:off x="2990850" y="81591150"/>
          <a:ext cx="733425" cy="857250"/>
        </a:xfrm>
        <a:prstGeom prst="rect">
          <a:avLst/>
        </a:prstGeom>
        <a:noFill/>
        <a:ln w="9525">
          <a:noFill/>
          <a:miter lim="800000"/>
          <a:headEnd/>
          <a:tailEnd/>
        </a:ln>
      </xdr:spPr>
    </xdr:pic>
    <xdr:clientData/>
  </xdr:twoCellAnchor>
  <xdr:twoCellAnchor editAs="oneCell">
    <xdr:from>
      <xdr:col>2</xdr:col>
      <xdr:colOff>57150</xdr:colOff>
      <xdr:row>106</xdr:row>
      <xdr:rowOff>19050</xdr:rowOff>
    </xdr:from>
    <xdr:to>
      <xdr:col>2</xdr:col>
      <xdr:colOff>1362075</xdr:colOff>
      <xdr:row>106</xdr:row>
      <xdr:rowOff>714375</xdr:rowOff>
    </xdr:to>
    <xdr:pic>
      <xdr:nvPicPr>
        <xdr:cNvPr id="2892393" name="Рисунок 21"/>
        <xdr:cNvPicPr>
          <a:picLocks noChangeAspect="1"/>
        </xdr:cNvPicPr>
      </xdr:nvPicPr>
      <xdr:blipFill>
        <a:blip xmlns:r="http://schemas.openxmlformats.org/officeDocument/2006/relationships" r:embed="rId50" cstate="print"/>
        <a:srcRect t="17368" b="10561"/>
        <a:stretch>
          <a:fillRect/>
        </a:stretch>
      </xdr:blipFill>
      <xdr:spPr bwMode="auto">
        <a:xfrm>
          <a:off x="2752725" y="82534125"/>
          <a:ext cx="1304925" cy="695325"/>
        </a:xfrm>
        <a:prstGeom prst="rect">
          <a:avLst/>
        </a:prstGeom>
        <a:noFill/>
        <a:ln w="9525">
          <a:noFill/>
          <a:miter lim="800000"/>
          <a:headEnd/>
          <a:tailEnd/>
        </a:ln>
      </xdr:spPr>
    </xdr:pic>
    <xdr:clientData/>
  </xdr:twoCellAnchor>
  <xdr:twoCellAnchor editAs="oneCell">
    <xdr:from>
      <xdr:col>2</xdr:col>
      <xdr:colOff>266700</xdr:colOff>
      <xdr:row>109</xdr:row>
      <xdr:rowOff>28575</xdr:rowOff>
    </xdr:from>
    <xdr:to>
      <xdr:col>2</xdr:col>
      <xdr:colOff>1171575</xdr:colOff>
      <xdr:row>109</xdr:row>
      <xdr:rowOff>685800</xdr:rowOff>
    </xdr:to>
    <xdr:pic>
      <xdr:nvPicPr>
        <xdr:cNvPr id="2892394" name="Рисунок 23"/>
        <xdr:cNvPicPr>
          <a:picLocks noChangeAspect="1"/>
        </xdr:cNvPicPr>
      </xdr:nvPicPr>
      <xdr:blipFill>
        <a:blip xmlns:r="http://schemas.openxmlformats.org/officeDocument/2006/relationships" r:embed="rId51" cstate="print"/>
        <a:srcRect t="10638" b="16141"/>
        <a:stretch>
          <a:fillRect/>
        </a:stretch>
      </xdr:blipFill>
      <xdr:spPr bwMode="auto">
        <a:xfrm>
          <a:off x="2962275" y="85782150"/>
          <a:ext cx="904875" cy="657225"/>
        </a:xfrm>
        <a:prstGeom prst="rect">
          <a:avLst/>
        </a:prstGeom>
        <a:noFill/>
        <a:ln w="9525">
          <a:noFill/>
          <a:miter lim="800000"/>
          <a:headEnd/>
          <a:tailEnd/>
        </a:ln>
      </xdr:spPr>
    </xdr:pic>
    <xdr:clientData/>
  </xdr:twoCellAnchor>
  <xdr:twoCellAnchor editAs="oneCell">
    <xdr:from>
      <xdr:col>2</xdr:col>
      <xdr:colOff>257175</xdr:colOff>
      <xdr:row>113</xdr:row>
      <xdr:rowOff>38100</xdr:rowOff>
    </xdr:from>
    <xdr:to>
      <xdr:col>2</xdr:col>
      <xdr:colOff>981075</xdr:colOff>
      <xdr:row>113</xdr:row>
      <xdr:rowOff>762000</xdr:rowOff>
    </xdr:to>
    <xdr:pic>
      <xdr:nvPicPr>
        <xdr:cNvPr id="2892395" name="Рисунок 24"/>
        <xdr:cNvPicPr>
          <a:picLocks noChangeAspect="1"/>
        </xdr:cNvPicPr>
      </xdr:nvPicPr>
      <xdr:blipFill>
        <a:blip xmlns:r="http://schemas.openxmlformats.org/officeDocument/2006/relationships" r:embed="rId52" cstate="print"/>
        <a:srcRect/>
        <a:stretch>
          <a:fillRect/>
        </a:stretch>
      </xdr:blipFill>
      <xdr:spPr bwMode="auto">
        <a:xfrm>
          <a:off x="2952750" y="87296625"/>
          <a:ext cx="723900" cy="723900"/>
        </a:xfrm>
        <a:prstGeom prst="rect">
          <a:avLst/>
        </a:prstGeom>
        <a:noFill/>
        <a:ln w="9525">
          <a:noFill/>
          <a:miter lim="800000"/>
          <a:headEnd/>
          <a:tailEnd/>
        </a:ln>
      </xdr:spPr>
    </xdr:pic>
    <xdr:clientData/>
  </xdr:twoCellAnchor>
  <xdr:twoCellAnchor editAs="oneCell">
    <xdr:from>
      <xdr:col>2</xdr:col>
      <xdr:colOff>352425</xdr:colOff>
      <xdr:row>114</xdr:row>
      <xdr:rowOff>28575</xdr:rowOff>
    </xdr:from>
    <xdr:to>
      <xdr:col>2</xdr:col>
      <xdr:colOff>1028700</xdr:colOff>
      <xdr:row>115</xdr:row>
      <xdr:rowOff>180975</xdr:rowOff>
    </xdr:to>
    <xdr:pic>
      <xdr:nvPicPr>
        <xdr:cNvPr id="2892396" name="Рисунок 25"/>
        <xdr:cNvPicPr>
          <a:picLocks noChangeAspect="1"/>
        </xdr:cNvPicPr>
      </xdr:nvPicPr>
      <xdr:blipFill>
        <a:blip xmlns:r="http://schemas.openxmlformats.org/officeDocument/2006/relationships" r:embed="rId53" cstate="print"/>
        <a:srcRect l="13268" t="6026" r="9933" b="11574"/>
        <a:stretch>
          <a:fillRect/>
        </a:stretch>
      </xdr:blipFill>
      <xdr:spPr bwMode="auto">
        <a:xfrm>
          <a:off x="3048000" y="88096725"/>
          <a:ext cx="676275" cy="723900"/>
        </a:xfrm>
        <a:prstGeom prst="rect">
          <a:avLst/>
        </a:prstGeom>
        <a:noFill/>
        <a:ln w="9525">
          <a:noFill/>
          <a:miter lim="800000"/>
          <a:headEnd/>
          <a:tailEnd/>
        </a:ln>
      </xdr:spPr>
    </xdr:pic>
    <xdr:clientData/>
  </xdr:twoCellAnchor>
  <xdr:twoCellAnchor editAs="oneCell">
    <xdr:from>
      <xdr:col>2</xdr:col>
      <xdr:colOff>219075</xdr:colOff>
      <xdr:row>115</xdr:row>
      <xdr:rowOff>76200</xdr:rowOff>
    </xdr:from>
    <xdr:to>
      <xdr:col>2</xdr:col>
      <xdr:colOff>1190625</xdr:colOff>
      <xdr:row>118</xdr:row>
      <xdr:rowOff>176213</xdr:rowOff>
    </xdr:to>
    <xdr:pic>
      <xdr:nvPicPr>
        <xdr:cNvPr id="2892397" name="Рисунок 26"/>
        <xdr:cNvPicPr>
          <a:picLocks noChangeAspect="1"/>
        </xdr:cNvPicPr>
      </xdr:nvPicPr>
      <xdr:blipFill>
        <a:blip xmlns:r="http://schemas.openxmlformats.org/officeDocument/2006/relationships" r:embed="rId54" cstate="print"/>
        <a:srcRect l="7999" t="9901" r="6680"/>
        <a:stretch>
          <a:fillRect/>
        </a:stretch>
      </xdr:blipFill>
      <xdr:spPr bwMode="auto">
        <a:xfrm>
          <a:off x="2914650" y="88963500"/>
          <a:ext cx="971550" cy="1028700"/>
        </a:xfrm>
        <a:prstGeom prst="rect">
          <a:avLst/>
        </a:prstGeom>
        <a:noFill/>
        <a:ln w="9525">
          <a:noFill/>
          <a:miter lim="800000"/>
          <a:headEnd/>
          <a:tailEnd/>
        </a:ln>
      </xdr:spPr>
    </xdr:pic>
    <xdr:clientData/>
  </xdr:twoCellAnchor>
  <xdr:twoCellAnchor editAs="oneCell">
    <xdr:from>
      <xdr:col>2</xdr:col>
      <xdr:colOff>238125</xdr:colOff>
      <xdr:row>119</xdr:row>
      <xdr:rowOff>123825</xdr:rowOff>
    </xdr:from>
    <xdr:to>
      <xdr:col>2</xdr:col>
      <xdr:colOff>685800</xdr:colOff>
      <xdr:row>119</xdr:row>
      <xdr:rowOff>123825</xdr:rowOff>
    </xdr:to>
    <xdr:pic>
      <xdr:nvPicPr>
        <xdr:cNvPr id="2892398"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1287600"/>
          <a:ext cx="447675" cy="0"/>
        </a:xfrm>
        <a:prstGeom prst="rect">
          <a:avLst/>
        </a:prstGeom>
        <a:noFill/>
        <a:ln w="1">
          <a:noFill/>
          <a:miter lim="800000"/>
          <a:headEnd/>
          <a:tailEnd/>
        </a:ln>
      </xdr:spPr>
    </xdr:pic>
    <xdr:clientData/>
  </xdr:twoCellAnchor>
  <xdr:twoCellAnchor editAs="oneCell">
    <xdr:from>
      <xdr:col>2</xdr:col>
      <xdr:colOff>238125</xdr:colOff>
      <xdr:row>121</xdr:row>
      <xdr:rowOff>123825</xdr:rowOff>
    </xdr:from>
    <xdr:to>
      <xdr:col>2</xdr:col>
      <xdr:colOff>685800</xdr:colOff>
      <xdr:row>121</xdr:row>
      <xdr:rowOff>123825</xdr:rowOff>
    </xdr:to>
    <xdr:pic>
      <xdr:nvPicPr>
        <xdr:cNvPr id="2892399"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3230700"/>
          <a:ext cx="447675" cy="0"/>
        </a:xfrm>
        <a:prstGeom prst="rect">
          <a:avLst/>
        </a:prstGeom>
        <a:noFill/>
        <a:ln w="1">
          <a:noFill/>
          <a:miter lim="800000"/>
          <a:headEnd/>
          <a:tailEnd/>
        </a:ln>
      </xdr:spPr>
    </xdr:pic>
    <xdr:clientData/>
  </xdr:twoCellAnchor>
  <xdr:twoCellAnchor editAs="oneCell">
    <xdr:from>
      <xdr:col>2</xdr:col>
      <xdr:colOff>238125</xdr:colOff>
      <xdr:row>122</xdr:row>
      <xdr:rowOff>123825</xdr:rowOff>
    </xdr:from>
    <xdr:to>
      <xdr:col>2</xdr:col>
      <xdr:colOff>685800</xdr:colOff>
      <xdr:row>122</xdr:row>
      <xdr:rowOff>123825</xdr:rowOff>
    </xdr:to>
    <xdr:pic>
      <xdr:nvPicPr>
        <xdr:cNvPr id="2892400"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4211775"/>
          <a:ext cx="447675" cy="0"/>
        </a:xfrm>
        <a:prstGeom prst="rect">
          <a:avLst/>
        </a:prstGeom>
        <a:noFill/>
        <a:ln w="1">
          <a:noFill/>
          <a:miter lim="800000"/>
          <a:headEnd/>
          <a:tailEnd/>
        </a:ln>
      </xdr:spPr>
    </xdr:pic>
    <xdr:clientData/>
  </xdr:twoCellAnchor>
  <xdr:twoCellAnchor editAs="oneCell">
    <xdr:from>
      <xdr:col>2</xdr:col>
      <xdr:colOff>238125</xdr:colOff>
      <xdr:row>123</xdr:row>
      <xdr:rowOff>123825</xdr:rowOff>
    </xdr:from>
    <xdr:to>
      <xdr:col>2</xdr:col>
      <xdr:colOff>685800</xdr:colOff>
      <xdr:row>123</xdr:row>
      <xdr:rowOff>123825</xdr:rowOff>
    </xdr:to>
    <xdr:pic>
      <xdr:nvPicPr>
        <xdr:cNvPr id="2892401"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4973775"/>
          <a:ext cx="447675" cy="0"/>
        </a:xfrm>
        <a:prstGeom prst="rect">
          <a:avLst/>
        </a:prstGeom>
        <a:noFill/>
        <a:ln w="1">
          <a:noFill/>
          <a:miter lim="800000"/>
          <a:headEnd/>
          <a:tailEnd/>
        </a:ln>
      </xdr:spPr>
    </xdr:pic>
    <xdr:clientData/>
  </xdr:twoCellAnchor>
  <xdr:twoCellAnchor editAs="oneCell">
    <xdr:from>
      <xdr:col>2</xdr:col>
      <xdr:colOff>238125</xdr:colOff>
      <xdr:row>124</xdr:row>
      <xdr:rowOff>123825</xdr:rowOff>
    </xdr:from>
    <xdr:to>
      <xdr:col>2</xdr:col>
      <xdr:colOff>685800</xdr:colOff>
      <xdr:row>124</xdr:row>
      <xdr:rowOff>123825</xdr:rowOff>
    </xdr:to>
    <xdr:pic>
      <xdr:nvPicPr>
        <xdr:cNvPr id="2892402"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5726250"/>
          <a:ext cx="447675" cy="0"/>
        </a:xfrm>
        <a:prstGeom prst="rect">
          <a:avLst/>
        </a:prstGeom>
        <a:noFill/>
        <a:ln w="1">
          <a:noFill/>
          <a:miter lim="800000"/>
          <a:headEnd/>
          <a:tailEnd/>
        </a:ln>
      </xdr:spPr>
    </xdr:pic>
    <xdr:clientData/>
  </xdr:twoCellAnchor>
  <xdr:twoCellAnchor editAs="oneCell">
    <xdr:from>
      <xdr:col>2</xdr:col>
      <xdr:colOff>209550</xdr:colOff>
      <xdr:row>119</xdr:row>
      <xdr:rowOff>38100</xdr:rowOff>
    </xdr:from>
    <xdr:to>
      <xdr:col>2</xdr:col>
      <xdr:colOff>1152525</xdr:colOff>
      <xdr:row>120</xdr:row>
      <xdr:rowOff>64294</xdr:rowOff>
    </xdr:to>
    <xdr:pic>
      <xdr:nvPicPr>
        <xdr:cNvPr id="2892403" name="Рисунок 27"/>
        <xdr:cNvPicPr>
          <a:picLocks noChangeAspect="1"/>
        </xdr:cNvPicPr>
      </xdr:nvPicPr>
      <xdr:blipFill>
        <a:blip xmlns:r="http://schemas.openxmlformats.org/officeDocument/2006/relationships" r:embed="rId55" cstate="print"/>
        <a:srcRect/>
        <a:stretch>
          <a:fillRect/>
        </a:stretch>
      </xdr:blipFill>
      <xdr:spPr bwMode="auto">
        <a:xfrm>
          <a:off x="2905125" y="91201875"/>
          <a:ext cx="942975" cy="942975"/>
        </a:xfrm>
        <a:prstGeom prst="rect">
          <a:avLst/>
        </a:prstGeom>
        <a:noFill/>
        <a:ln w="9525">
          <a:noFill/>
          <a:miter lim="800000"/>
          <a:headEnd/>
          <a:tailEnd/>
        </a:ln>
      </xdr:spPr>
    </xdr:pic>
    <xdr:clientData/>
  </xdr:twoCellAnchor>
  <xdr:twoCellAnchor editAs="oneCell">
    <xdr:from>
      <xdr:col>2</xdr:col>
      <xdr:colOff>228600</xdr:colOff>
      <xdr:row>122</xdr:row>
      <xdr:rowOff>295275</xdr:rowOff>
    </xdr:from>
    <xdr:to>
      <xdr:col>2</xdr:col>
      <xdr:colOff>1295400</xdr:colOff>
      <xdr:row>123</xdr:row>
      <xdr:rowOff>278606</xdr:rowOff>
    </xdr:to>
    <xdr:pic>
      <xdr:nvPicPr>
        <xdr:cNvPr id="2892404" name="Рисунок 29"/>
        <xdr:cNvPicPr>
          <a:picLocks noChangeAspect="1"/>
        </xdr:cNvPicPr>
      </xdr:nvPicPr>
      <xdr:blipFill>
        <a:blip xmlns:r="http://schemas.openxmlformats.org/officeDocument/2006/relationships" r:embed="rId56" cstate="print"/>
        <a:srcRect t="9180" b="21931"/>
        <a:stretch>
          <a:fillRect/>
        </a:stretch>
      </xdr:blipFill>
      <xdr:spPr bwMode="auto">
        <a:xfrm>
          <a:off x="2924175" y="94383225"/>
          <a:ext cx="1066800" cy="733425"/>
        </a:xfrm>
        <a:prstGeom prst="rect">
          <a:avLst/>
        </a:prstGeom>
        <a:noFill/>
        <a:ln w="9525">
          <a:noFill/>
          <a:miter lim="800000"/>
          <a:headEnd/>
          <a:tailEnd/>
        </a:ln>
      </xdr:spPr>
    </xdr:pic>
    <xdr:clientData/>
  </xdr:twoCellAnchor>
  <xdr:twoCellAnchor editAs="oneCell">
    <xdr:from>
      <xdr:col>2</xdr:col>
      <xdr:colOff>133350</xdr:colOff>
      <xdr:row>6</xdr:row>
      <xdr:rowOff>57150</xdr:rowOff>
    </xdr:from>
    <xdr:to>
      <xdr:col>2</xdr:col>
      <xdr:colOff>1371600</xdr:colOff>
      <xdr:row>6</xdr:row>
      <xdr:rowOff>1219200</xdr:rowOff>
    </xdr:to>
    <xdr:pic>
      <xdr:nvPicPr>
        <xdr:cNvPr id="2892405" name="Рисунок 92"/>
        <xdr:cNvPicPr>
          <a:picLocks noChangeAspect="1"/>
        </xdr:cNvPicPr>
      </xdr:nvPicPr>
      <xdr:blipFill>
        <a:blip xmlns:r="http://schemas.openxmlformats.org/officeDocument/2006/relationships" r:embed="rId57" cstate="print"/>
        <a:srcRect/>
        <a:stretch>
          <a:fillRect/>
        </a:stretch>
      </xdr:blipFill>
      <xdr:spPr bwMode="auto">
        <a:xfrm>
          <a:off x="2828925" y="3952875"/>
          <a:ext cx="1238250" cy="1162050"/>
        </a:xfrm>
        <a:prstGeom prst="rect">
          <a:avLst/>
        </a:prstGeom>
        <a:noFill/>
        <a:ln w="9525">
          <a:noFill/>
          <a:miter lim="800000"/>
          <a:headEnd/>
          <a:tailEnd/>
        </a:ln>
      </xdr:spPr>
    </xdr:pic>
    <xdr:clientData/>
  </xdr:twoCellAnchor>
  <xdr:twoCellAnchor editAs="oneCell">
    <xdr:from>
      <xdr:col>2</xdr:col>
      <xdr:colOff>285750</xdr:colOff>
      <xdr:row>7</xdr:row>
      <xdr:rowOff>133350</xdr:rowOff>
    </xdr:from>
    <xdr:to>
      <xdr:col>2</xdr:col>
      <xdr:colOff>1381125</xdr:colOff>
      <xdr:row>7</xdr:row>
      <xdr:rowOff>809625</xdr:rowOff>
    </xdr:to>
    <xdr:pic>
      <xdr:nvPicPr>
        <xdr:cNvPr id="2892406" name="Рисунок 2"/>
        <xdr:cNvPicPr>
          <a:picLocks noChangeAspect="1"/>
        </xdr:cNvPicPr>
      </xdr:nvPicPr>
      <xdr:blipFill>
        <a:blip xmlns:r="http://schemas.openxmlformats.org/officeDocument/2006/relationships" r:embed="rId58" cstate="print"/>
        <a:srcRect l="10513" t="28462" r="12308" b="26154"/>
        <a:stretch>
          <a:fillRect/>
        </a:stretch>
      </xdr:blipFill>
      <xdr:spPr bwMode="auto">
        <a:xfrm>
          <a:off x="2981325" y="5276850"/>
          <a:ext cx="1095375" cy="676275"/>
        </a:xfrm>
        <a:prstGeom prst="rect">
          <a:avLst/>
        </a:prstGeom>
        <a:noFill/>
        <a:ln w="9525">
          <a:noFill/>
          <a:miter lim="800000"/>
          <a:headEnd/>
          <a:tailEnd/>
        </a:ln>
      </xdr:spPr>
    </xdr:pic>
    <xdr:clientData/>
  </xdr:twoCellAnchor>
  <xdr:twoCellAnchor editAs="oneCell">
    <xdr:from>
      <xdr:col>2</xdr:col>
      <xdr:colOff>38100</xdr:colOff>
      <xdr:row>53</xdr:row>
      <xdr:rowOff>9525</xdr:rowOff>
    </xdr:from>
    <xdr:to>
      <xdr:col>2</xdr:col>
      <xdr:colOff>1362075</xdr:colOff>
      <xdr:row>53</xdr:row>
      <xdr:rowOff>828675</xdr:rowOff>
    </xdr:to>
    <xdr:pic>
      <xdr:nvPicPr>
        <xdr:cNvPr id="2892407" name="Рисунок 3"/>
        <xdr:cNvPicPr>
          <a:picLocks noChangeAspect="1"/>
        </xdr:cNvPicPr>
      </xdr:nvPicPr>
      <xdr:blipFill>
        <a:blip xmlns:r="http://schemas.openxmlformats.org/officeDocument/2006/relationships" r:embed="rId59" cstate="print"/>
        <a:srcRect t="14650" b="23950"/>
        <a:stretch>
          <a:fillRect/>
        </a:stretch>
      </xdr:blipFill>
      <xdr:spPr bwMode="auto">
        <a:xfrm>
          <a:off x="2733675" y="38300025"/>
          <a:ext cx="1323975" cy="819150"/>
        </a:xfrm>
        <a:prstGeom prst="rect">
          <a:avLst/>
        </a:prstGeom>
        <a:noFill/>
        <a:ln w="9525">
          <a:noFill/>
          <a:miter lim="800000"/>
          <a:headEnd/>
          <a:tailEnd/>
        </a:ln>
      </xdr:spPr>
    </xdr:pic>
    <xdr:clientData/>
  </xdr:twoCellAnchor>
  <xdr:twoCellAnchor editAs="oneCell">
    <xdr:from>
      <xdr:col>2</xdr:col>
      <xdr:colOff>114300</xdr:colOff>
      <xdr:row>55</xdr:row>
      <xdr:rowOff>38100</xdr:rowOff>
    </xdr:from>
    <xdr:to>
      <xdr:col>2</xdr:col>
      <xdr:colOff>1247775</xdr:colOff>
      <xdr:row>55</xdr:row>
      <xdr:rowOff>895350</xdr:rowOff>
    </xdr:to>
    <xdr:pic>
      <xdr:nvPicPr>
        <xdr:cNvPr id="2892408" name="Рисунок 1"/>
        <xdr:cNvPicPr>
          <a:picLocks noChangeAspect="1"/>
        </xdr:cNvPicPr>
      </xdr:nvPicPr>
      <xdr:blipFill>
        <a:blip xmlns:r="http://schemas.openxmlformats.org/officeDocument/2006/relationships" r:embed="rId60" cstate="print"/>
        <a:srcRect t="9709" b="14526"/>
        <a:stretch>
          <a:fillRect/>
        </a:stretch>
      </xdr:blipFill>
      <xdr:spPr bwMode="auto">
        <a:xfrm>
          <a:off x="2809875" y="40166925"/>
          <a:ext cx="1133475" cy="857250"/>
        </a:xfrm>
        <a:prstGeom prst="rect">
          <a:avLst/>
        </a:prstGeom>
        <a:noFill/>
        <a:ln w="9525">
          <a:noFill/>
          <a:miter lim="800000"/>
          <a:headEnd/>
          <a:tailEnd/>
        </a:ln>
      </xdr:spPr>
    </xdr:pic>
    <xdr:clientData/>
  </xdr:twoCellAnchor>
  <xdr:twoCellAnchor editAs="oneCell">
    <xdr:from>
      <xdr:col>2</xdr:col>
      <xdr:colOff>123825</xdr:colOff>
      <xdr:row>68</xdr:row>
      <xdr:rowOff>28575</xdr:rowOff>
    </xdr:from>
    <xdr:to>
      <xdr:col>2</xdr:col>
      <xdr:colOff>1381125</xdr:colOff>
      <xdr:row>69</xdr:row>
      <xdr:rowOff>142875</xdr:rowOff>
    </xdr:to>
    <xdr:pic>
      <xdr:nvPicPr>
        <xdr:cNvPr id="2892409" name="Рисунок 2"/>
        <xdr:cNvPicPr>
          <a:picLocks noChangeAspect="1"/>
        </xdr:cNvPicPr>
      </xdr:nvPicPr>
      <xdr:blipFill>
        <a:blip xmlns:r="http://schemas.openxmlformats.org/officeDocument/2006/relationships" r:embed="rId61" cstate="print"/>
        <a:srcRect/>
        <a:stretch>
          <a:fillRect/>
        </a:stretch>
      </xdr:blipFill>
      <xdr:spPr bwMode="auto">
        <a:xfrm>
          <a:off x="2819400" y="50025300"/>
          <a:ext cx="1257300" cy="1257300"/>
        </a:xfrm>
        <a:prstGeom prst="rect">
          <a:avLst/>
        </a:prstGeom>
        <a:noFill/>
        <a:ln w="9525">
          <a:noFill/>
          <a:miter lim="800000"/>
          <a:headEnd/>
          <a:tailEnd/>
        </a:ln>
      </xdr:spPr>
    </xdr:pic>
    <xdr:clientData/>
  </xdr:twoCellAnchor>
  <xdr:twoCellAnchor editAs="oneCell">
    <xdr:from>
      <xdr:col>2</xdr:col>
      <xdr:colOff>57150</xdr:colOff>
      <xdr:row>73</xdr:row>
      <xdr:rowOff>28575</xdr:rowOff>
    </xdr:from>
    <xdr:to>
      <xdr:col>2</xdr:col>
      <xdr:colOff>1343025</xdr:colOff>
      <xdr:row>73</xdr:row>
      <xdr:rowOff>895350</xdr:rowOff>
    </xdr:to>
    <xdr:pic>
      <xdr:nvPicPr>
        <xdr:cNvPr id="2892410" name="Рисунок 11"/>
        <xdr:cNvPicPr>
          <a:picLocks noChangeAspect="1"/>
        </xdr:cNvPicPr>
      </xdr:nvPicPr>
      <xdr:blipFill>
        <a:blip xmlns:r="http://schemas.openxmlformats.org/officeDocument/2006/relationships" r:embed="rId62" cstate="print"/>
        <a:srcRect t="13145" b="19633"/>
        <a:stretch>
          <a:fillRect/>
        </a:stretch>
      </xdr:blipFill>
      <xdr:spPr bwMode="auto">
        <a:xfrm>
          <a:off x="2752725" y="55664100"/>
          <a:ext cx="1285875" cy="866775"/>
        </a:xfrm>
        <a:prstGeom prst="rect">
          <a:avLst/>
        </a:prstGeom>
        <a:noFill/>
        <a:ln w="9525">
          <a:noFill/>
          <a:miter lim="800000"/>
          <a:headEnd/>
          <a:tailEnd/>
        </a:ln>
      </xdr:spPr>
    </xdr:pic>
    <xdr:clientData/>
  </xdr:twoCellAnchor>
  <xdr:twoCellAnchor editAs="oneCell">
    <xdr:from>
      <xdr:col>2</xdr:col>
      <xdr:colOff>114300</xdr:colOff>
      <xdr:row>74</xdr:row>
      <xdr:rowOff>38100</xdr:rowOff>
    </xdr:from>
    <xdr:to>
      <xdr:col>2</xdr:col>
      <xdr:colOff>1228725</xdr:colOff>
      <xdr:row>75</xdr:row>
      <xdr:rowOff>200025</xdr:rowOff>
    </xdr:to>
    <xdr:pic>
      <xdr:nvPicPr>
        <xdr:cNvPr id="2892411" name="Рисунок 3"/>
        <xdr:cNvPicPr>
          <a:picLocks noChangeAspect="1"/>
        </xdr:cNvPicPr>
      </xdr:nvPicPr>
      <xdr:blipFill>
        <a:blip xmlns:r="http://schemas.openxmlformats.org/officeDocument/2006/relationships" r:embed="rId63" cstate="print"/>
        <a:srcRect/>
        <a:stretch>
          <a:fillRect/>
        </a:stretch>
      </xdr:blipFill>
      <xdr:spPr bwMode="auto">
        <a:xfrm>
          <a:off x="2809875" y="56626125"/>
          <a:ext cx="1114425" cy="1114425"/>
        </a:xfrm>
        <a:prstGeom prst="rect">
          <a:avLst/>
        </a:prstGeom>
        <a:noFill/>
        <a:ln w="9525">
          <a:noFill/>
          <a:miter lim="800000"/>
          <a:headEnd/>
          <a:tailEnd/>
        </a:ln>
      </xdr:spPr>
    </xdr:pic>
    <xdr:clientData/>
  </xdr:twoCellAnchor>
  <xdr:twoCellAnchor editAs="oneCell">
    <xdr:from>
      <xdr:col>2</xdr:col>
      <xdr:colOff>57150</xdr:colOff>
      <xdr:row>107</xdr:row>
      <xdr:rowOff>104775</xdr:rowOff>
    </xdr:from>
    <xdr:to>
      <xdr:col>2</xdr:col>
      <xdr:colOff>1343025</xdr:colOff>
      <xdr:row>107</xdr:row>
      <xdr:rowOff>933450</xdr:rowOff>
    </xdr:to>
    <xdr:pic>
      <xdr:nvPicPr>
        <xdr:cNvPr id="2892412" name="Рисунок 14"/>
        <xdr:cNvPicPr>
          <a:picLocks noChangeAspect="1"/>
        </xdr:cNvPicPr>
      </xdr:nvPicPr>
      <xdr:blipFill>
        <a:blip xmlns:r="http://schemas.openxmlformats.org/officeDocument/2006/relationships" r:embed="rId64" cstate="print"/>
        <a:srcRect t="18643" r="5763" b="20245"/>
        <a:stretch>
          <a:fillRect/>
        </a:stretch>
      </xdr:blipFill>
      <xdr:spPr bwMode="auto">
        <a:xfrm>
          <a:off x="2752725" y="83762850"/>
          <a:ext cx="1285875" cy="828675"/>
        </a:xfrm>
        <a:prstGeom prst="rect">
          <a:avLst/>
        </a:prstGeom>
        <a:noFill/>
        <a:ln w="9525">
          <a:noFill/>
          <a:miter lim="800000"/>
          <a:headEnd/>
          <a:tailEnd/>
        </a:ln>
      </xdr:spPr>
    </xdr:pic>
    <xdr:clientData/>
  </xdr:twoCellAnchor>
  <xdr:twoCellAnchor editAs="oneCell">
    <xdr:from>
      <xdr:col>2</xdr:col>
      <xdr:colOff>171450</xdr:colOff>
      <xdr:row>108</xdr:row>
      <xdr:rowOff>47625</xdr:rowOff>
    </xdr:from>
    <xdr:to>
      <xdr:col>2</xdr:col>
      <xdr:colOff>1257300</xdr:colOff>
      <xdr:row>109</xdr:row>
      <xdr:rowOff>204787</xdr:rowOff>
    </xdr:to>
    <xdr:pic>
      <xdr:nvPicPr>
        <xdr:cNvPr id="2892413" name="Рисунок 4"/>
        <xdr:cNvPicPr>
          <a:picLocks noChangeAspect="1"/>
        </xdr:cNvPicPr>
      </xdr:nvPicPr>
      <xdr:blipFill>
        <a:blip xmlns:r="http://schemas.openxmlformats.org/officeDocument/2006/relationships" r:embed="rId65" cstate="print"/>
        <a:srcRect t="10146" r="8118" b="14772"/>
        <a:stretch>
          <a:fillRect/>
        </a:stretch>
      </xdr:blipFill>
      <xdr:spPr bwMode="auto">
        <a:xfrm>
          <a:off x="2867025" y="84848700"/>
          <a:ext cx="1085850" cy="895350"/>
        </a:xfrm>
        <a:prstGeom prst="rect">
          <a:avLst/>
        </a:prstGeom>
        <a:noFill/>
        <a:ln w="9525">
          <a:noFill/>
          <a:miter lim="800000"/>
          <a:headEnd/>
          <a:tailEnd/>
        </a:ln>
      </xdr:spPr>
    </xdr:pic>
    <xdr:clientData/>
  </xdr:twoCellAnchor>
  <xdr:twoCellAnchor editAs="oneCell">
    <xdr:from>
      <xdr:col>2</xdr:col>
      <xdr:colOff>238125</xdr:colOff>
      <xdr:row>120</xdr:row>
      <xdr:rowOff>123825</xdr:rowOff>
    </xdr:from>
    <xdr:to>
      <xdr:col>2</xdr:col>
      <xdr:colOff>685800</xdr:colOff>
      <xdr:row>120</xdr:row>
      <xdr:rowOff>123825</xdr:rowOff>
    </xdr:to>
    <xdr:pic>
      <xdr:nvPicPr>
        <xdr:cNvPr id="2892414" name="Picture 6"/>
        <xdr:cNvPicPr>
          <a:picLocks noChangeAspect="1" noChangeArrowheads="1"/>
        </xdr:cNvPicPr>
      </xdr:nvPicPr>
      <xdr:blipFill>
        <a:blip xmlns:r="http://schemas.openxmlformats.org/officeDocument/2006/relationships" r:embed="rId5"/>
        <a:srcRect/>
        <a:stretch>
          <a:fillRect/>
        </a:stretch>
      </xdr:blipFill>
      <xdr:spPr bwMode="auto">
        <a:xfrm>
          <a:off x="2933700" y="92316300"/>
          <a:ext cx="447675" cy="0"/>
        </a:xfrm>
        <a:prstGeom prst="rect">
          <a:avLst/>
        </a:prstGeom>
        <a:noFill/>
        <a:ln w="1">
          <a:noFill/>
          <a:miter lim="800000"/>
          <a:headEnd/>
          <a:tailEnd/>
        </a:ln>
      </xdr:spPr>
    </xdr:pic>
    <xdr:clientData/>
  </xdr:twoCellAnchor>
  <xdr:twoCellAnchor editAs="oneCell">
    <xdr:from>
      <xdr:col>2</xdr:col>
      <xdr:colOff>285750</xdr:colOff>
      <xdr:row>120</xdr:row>
      <xdr:rowOff>47625</xdr:rowOff>
    </xdr:from>
    <xdr:to>
      <xdr:col>2</xdr:col>
      <xdr:colOff>1038225</xdr:colOff>
      <xdr:row>120</xdr:row>
      <xdr:rowOff>800100</xdr:rowOff>
    </xdr:to>
    <xdr:pic>
      <xdr:nvPicPr>
        <xdr:cNvPr id="2892415" name="Рисунок 28"/>
        <xdr:cNvPicPr>
          <a:picLocks noChangeAspect="1"/>
        </xdr:cNvPicPr>
      </xdr:nvPicPr>
      <xdr:blipFill>
        <a:blip xmlns:r="http://schemas.openxmlformats.org/officeDocument/2006/relationships" r:embed="rId66" cstate="print"/>
        <a:srcRect/>
        <a:stretch>
          <a:fillRect/>
        </a:stretch>
      </xdr:blipFill>
      <xdr:spPr bwMode="auto">
        <a:xfrm>
          <a:off x="2981325" y="92240100"/>
          <a:ext cx="752475" cy="752475"/>
        </a:xfrm>
        <a:prstGeom prst="rect">
          <a:avLst/>
        </a:prstGeom>
        <a:noFill/>
        <a:ln w="9525">
          <a:noFill/>
          <a:miter lim="800000"/>
          <a:headEnd/>
          <a:tailEnd/>
        </a:ln>
      </xdr:spPr>
    </xdr:pic>
    <xdr:clientData/>
  </xdr:twoCellAnchor>
  <xdr:twoCellAnchor editAs="oneCell">
    <xdr:from>
      <xdr:col>2</xdr:col>
      <xdr:colOff>219075</xdr:colOff>
      <xdr:row>121</xdr:row>
      <xdr:rowOff>57150</xdr:rowOff>
    </xdr:from>
    <xdr:to>
      <xdr:col>2</xdr:col>
      <xdr:colOff>1295400</xdr:colOff>
      <xdr:row>122</xdr:row>
      <xdr:rowOff>533400</xdr:rowOff>
    </xdr:to>
    <xdr:pic>
      <xdr:nvPicPr>
        <xdr:cNvPr id="2892416" name="Рисунок 5"/>
        <xdr:cNvPicPr>
          <a:picLocks noChangeAspect="1"/>
        </xdr:cNvPicPr>
      </xdr:nvPicPr>
      <xdr:blipFill>
        <a:blip xmlns:r="http://schemas.openxmlformats.org/officeDocument/2006/relationships" r:embed="rId67" cstate="print"/>
        <a:srcRect t="9267" b="11000"/>
        <a:stretch>
          <a:fillRect/>
        </a:stretch>
      </xdr:blipFill>
      <xdr:spPr bwMode="auto">
        <a:xfrm>
          <a:off x="2914650" y="93164025"/>
          <a:ext cx="1076325" cy="857250"/>
        </a:xfrm>
        <a:prstGeom prst="rect">
          <a:avLst/>
        </a:prstGeom>
        <a:noFill/>
        <a:ln w="9525">
          <a:noFill/>
          <a:miter lim="800000"/>
          <a:headEnd/>
          <a:tailEnd/>
        </a:ln>
      </xdr:spPr>
    </xdr:pic>
    <xdr:clientData/>
  </xdr:twoCellAnchor>
  <xdr:twoCellAnchor editAs="oneCell">
    <xdr:from>
      <xdr:col>2</xdr:col>
      <xdr:colOff>266700</xdr:colOff>
      <xdr:row>37</xdr:row>
      <xdr:rowOff>38100</xdr:rowOff>
    </xdr:from>
    <xdr:to>
      <xdr:col>2</xdr:col>
      <xdr:colOff>1209675</xdr:colOff>
      <xdr:row>37</xdr:row>
      <xdr:rowOff>838200</xdr:rowOff>
    </xdr:to>
    <xdr:pic>
      <xdr:nvPicPr>
        <xdr:cNvPr id="2892417" name="Рисунок 25"/>
        <xdr:cNvPicPr>
          <a:picLocks noChangeAspect="1"/>
        </xdr:cNvPicPr>
      </xdr:nvPicPr>
      <xdr:blipFill>
        <a:blip xmlns:r="http://schemas.openxmlformats.org/officeDocument/2006/relationships" r:embed="rId68" cstate="print"/>
        <a:srcRect l="13020" t="17500" r="10867" b="18056"/>
        <a:stretch>
          <a:fillRect/>
        </a:stretch>
      </xdr:blipFill>
      <xdr:spPr bwMode="auto">
        <a:xfrm>
          <a:off x="2962275" y="24669750"/>
          <a:ext cx="942975" cy="800100"/>
        </a:xfrm>
        <a:prstGeom prst="rect">
          <a:avLst/>
        </a:prstGeom>
        <a:noFill/>
        <a:ln w="9525">
          <a:noFill/>
          <a:miter lim="800000"/>
          <a:headEnd/>
          <a:tailEnd/>
        </a:ln>
      </xdr:spPr>
    </xdr:pic>
    <xdr:clientData/>
  </xdr:twoCellAnchor>
  <xdr:twoCellAnchor editAs="oneCell">
    <xdr:from>
      <xdr:col>2</xdr:col>
      <xdr:colOff>114300</xdr:colOff>
      <xdr:row>39</xdr:row>
      <xdr:rowOff>38100</xdr:rowOff>
    </xdr:from>
    <xdr:to>
      <xdr:col>2</xdr:col>
      <xdr:colOff>1381125</xdr:colOff>
      <xdr:row>39</xdr:row>
      <xdr:rowOff>847725</xdr:rowOff>
    </xdr:to>
    <xdr:pic>
      <xdr:nvPicPr>
        <xdr:cNvPr id="2892418" name="Рисунок 64" descr="C:\Users\kryachko_a\Desktop\^71F10A265CD61D8855CC5DF802D308BA8023FDA56812ED8272^pimgpsh_fullsize_distr.jpg"/>
        <xdr:cNvPicPr>
          <a:picLocks noChangeAspect="1" noChangeArrowheads="1"/>
        </xdr:cNvPicPr>
      </xdr:nvPicPr>
      <xdr:blipFill>
        <a:blip xmlns:r="http://schemas.openxmlformats.org/officeDocument/2006/relationships" r:embed="rId24" cstate="print"/>
        <a:srcRect l="10030" t="11284" r="5203" b="15546"/>
        <a:stretch>
          <a:fillRect/>
        </a:stretch>
      </xdr:blipFill>
      <xdr:spPr bwMode="auto">
        <a:xfrm>
          <a:off x="2809875" y="26441400"/>
          <a:ext cx="1266825" cy="809625"/>
        </a:xfrm>
        <a:prstGeom prst="rect">
          <a:avLst/>
        </a:prstGeom>
        <a:noFill/>
        <a:ln w="9525">
          <a:noFill/>
          <a:miter lim="800000"/>
          <a:headEnd/>
          <a:tailEnd/>
        </a:ln>
      </xdr:spPr>
    </xdr:pic>
    <xdr:clientData/>
  </xdr:twoCellAnchor>
  <xdr:twoCellAnchor editAs="oneCell">
    <xdr:from>
      <xdr:col>2</xdr:col>
      <xdr:colOff>28575</xdr:colOff>
      <xdr:row>41</xdr:row>
      <xdr:rowOff>152400</xdr:rowOff>
    </xdr:from>
    <xdr:to>
      <xdr:col>2</xdr:col>
      <xdr:colOff>1371600</xdr:colOff>
      <xdr:row>41</xdr:row>
      <xdr:rowOff>828675</xdr:rowOff>
    </xdr:to>
    <xdr:pic>
      <xdr:nvPicPr>
        <xdr:cNvPr id="2892419" name="Рисунок 1"/>
        <xdr:cNvPicPr>
          <a:picLocks noChangeAspect="1"/>
        </xdr:cNvPicPr>
      </xdr:nvPicPr>
      <xdr:blipFill>
        <a:blip xmlns:r="http://schemas.openxmlformats.org/officeDocument/2006/relationships" r:embed="rId69" cstate="print"/>
        <a:srcRect l="2083" t="27122" r="2361" b="24545"/>
        <a:stretch>
          <a:fillRect/>
        </a:stretch>
      </xdr:blipFill>
      <xdr:spPr bwMode="auto">
        <a:xfrm>
          <a:off x="2724150" y="28622625"/>
          <a:ext cx="1343025" cy="676275"/>
        </a:xfrm>
        <a:prstGeom prst="rect">
          <a:avLst/>
        </a:prstGeom>
        <a:noFill/>
        <a:ln w="9525">
          <a:noFill/>
          <a:miter lim="800000"/>
          <a:headEnd/>
          <a:tailEnd/>
        </a:ln>
      </xdr:spPr>
    </xdr:pic>
    <xdr:clientData/>
  </xdr:twoCellAnchor>
  <xdr:twoCellAnchor editAs="oneCell">
    <xdr:from>
      <xdr:col>2</xdr:col>
      <xdr:colOff>85725</xdr:colOff>
      <xdr:row>46</xdr:row>
      <xdr:rowOff>85725</xdr:rowOff>
    </xdr:from>
    <xdr:to>
      <xdr:col>2</xdr:col>
      <xdr:colOff>1371600</xdr:colOff>
      <xdr:row>48</xdr:row>
      <xdr:rowOff>228600</xdr:rowOff>
    </xdr:to>
    <xdr:pic>
      <xdr:nvPicPr>
        <xdr:cNvPr id="2892420" name="Рисунок 3"/>
        <xdr:cNvPicPr>
          <a:picLocks noChangeAspect="1"/>
        </xdr:cNvPicPr>
      </xdr:nvPicPr>
      <xdr:blipFill>
        <a:blip xmlns:r="http://schemas.openxmlformats.org/officeDocument/2006/relationships" r:embed="rId70" cstate="print"/>
        <a:srcRect/>
        <a:stretch>
          <a:fillRect/>
        </a:stretch>
      </xdr:blipFill>
      <xdr:spPr bwMode="auto">
        <a:xfrm>
          <a:off x="2781300" y="33489900"/>
          <a:ext cx="1285875" cy="1285875"/>
        </a:xfrm>
        <a:prstGeom prst="rect">
          <a:avLst/>
        </a:prstGeom>
        <a:noFill/>
        <a:ln w="9525">
          <a:noFill/>
          <a:miter lim="800000"/>
          <a:headEnd/>
          <a:tailEnd/>
        </a:ln>
      </xdr:spPr>
    </xdr:pic>
    <xdr:clientData/>
  </xdr:twoCellAnchor>
  <xdr:twoCellAnchor editAs="oneCell">
    <xdr:from>
      <xdr:col>2</xdr:col>
      <xdr:colOff>152400</xdr:colOff>
      <xdr:row>52</xdr:row>
      <xdr:rowOff>9525</xdr:rowOff>
    </xdr:from>
    <xdr:to>
      <xdr:col>2</xdr:col>
      <xdr:colOff>1219200</xdr:colOff>
      <xdr:row>52</xdr:row>
      <xdr:rowOff>1076325</xdr:rowOff>
    </xdr:to>
    <xdr:pic>
      <xdr:nvPicPr>
        <xdr:cNvPr id="2892421" name="Рисунок 92" descr="Контроллер LS DMX 512 4канала, 12-24V по 4А на канал(16А).jpg"/>
        <xdr:cNvPicPr>
          <a:picLocks noChangeAspect="1"/>
        </xdr:cNvPicPr>
      </xdr:nvPicPr>
      <xdr:blipFill>
        <a:blip xmlns:r="http://schemas.openxmlformats.org/officeDocument/2006/relationships" r:embed="rId71" cstate="print"/>
        <a:srcRect/>
        <a:stretch>
          <a:fillRect/>
        </a:stretch>
      </xdr:blipFill>
      <xdr:spPr bwMode="auto">
        <a:xfrm>
          <a:off x="2847975" y="37157025"/>
          <a:ext cx="1066800" cy="1066800"/>
        </a:xfrm>
        <a:prstGeom prst="rect">
          <a:avLst/>
        </a:prstGeom>
        <a:noFill/>
        <a:ln w="9525">
          <a:noFill/>
          <a:miter lim="800000"/>
          <a:headEnd/>
          <a:tailEnd/>
        </a:ln>
      </xdr:spPr>
    </xdr:pic>
    <xdr:clientData/>
  </xdr:twoCellAnchor>
  <xdr:twoCellAnchor editAs="oneCell">
    <xdr:from>
      <xdr:col>2</xdr:col>
      <xdr:colOff>190500</xdr:colOff>
      <xdr:row>58</xdr:row>
      <xdr:rowOff>47625</xdr:rowOff>
    </xdr:from>
    <xdr:to>
      <xdr:col>2</xdr:col>
      <xdr:colOff>1276350</xdr:colOff>
      <xdr:row>58</xdr:row>
      <xdr:rowOff>866775</xdr:rowOff>
    </xdr:to>
    <xdr:pic>
      <xdr:nvPicPr>
        <xdr:cNvPr id="2892422"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3148250"/>
          <a:ext cx="1085850" cy="819150"/>
        </a:xfrm>
        <a:prstGeom prst="rect">
          <a:avLst/>
        </a:prstGeom>
        <a:noFill/>
        <a:ln w="9525">
          <a:noFill/>
          <a:miter lim="800000"/>
          <a:headEnd/>
          <a:tailEnd/>
        </a:ln>
      </xdr:spPr>
    </xdr:pic>
    <xdr:clientData/>
  </xdr:twoCellAnchor>
  <xdr:twoCellAnchor editAs="oneCell">
    <xdr:from>
      <xdr:col>2</xdr:col>
      <xdr:colOff>190500</xdr:colOff>
      <xdr:row>57</xdr:row>
      <xdr:rowOff>47625</xdr:rowOff>
    </xdr:from>
    <xdr:to>
      <xdr:col>2</xdr:col>
      <xdr:colOff>1276350</xdr:colOff>
      <xdr:row>57</xdr:row>
      <xdr:rowOff>866775</xdr:rowOff>
    </xdr:to>
    <xdr:pic>
      <xdr:nvPicPr>
        <xdr:cNvPr id="2892423"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2233850"/>
          <a:ext cx="1085850" cy="819150"/>
        </a:xfrm>
        <a:prstGeom prst="rect">
          <a:avLst/>
        </a:prstGeom>
        <a:noFill/>
        <a:ln w="9525">
          <a:noFill/>
          <a:miter lim="800000"/>
          <a:headEnd/>
          <a:tailEnd/>
        </a:ln>
      </xdr:spPr>
    </xdr:pic>
    <xdr:clientData/>
  </xdr:twoCellAnchor>
  <xdr:twoCellAnchor editAs="oneCell">
    <xdr:from>
      <xdr:col>2</xdr:col>
      <xdr:colOff>190500</xdr:colOff>
      <xdr:row>57</xdr:row>
      <xdr:rowOff>47625</xdr:rowOff>
    </xdr:from>
    <xdr:to>
      <xdr:col>2</xdr:col>
      <xdr:colOff>1276350</xdr:colOff>
      <xdr:row>57</xdr:row>
      <xdr:rowOff>866775</xdr:rowOff>
    </xdr:to>
    <xdr:pic>
      <xdr:nvPicPr>
        <xdr:cNvPr id="2892424" name="Рисунок 9"/>
        <xdr:cNvPicPr>
          <a:picLocks noChangeAspect="1"/>
        </xdr:cNvPicPr>
      </xdr:nvPicPr>
      <xdr:blipFill>
        <a:blip xmlns:r="http://schemas.openxmlformats.org/officeDocument/2006/relationships" r:embed="rId31" cstate="print"/>
        <a:srcRect b="24495"/>
        <a:stretch>
          <a:fillRect/>
        </a:stretch>
      </xdr:blipFill>
      <xdr:spPr bwMode="auto">
        <a:xfrm>
          <a:off x="2886075" y="42233850"/>
          <a:ext cx="1085850" cy="819150"/>
        </a:xfrm>
        <a:prstGeom prst="rect">
          <a:avLst/>
        </a:prstGeom>
        <a:noFill/>
        <a:ln w="9525">
          <a:noFill/>
          <a:miter lim="800000"/>
          <a:headEnd/>
          <a:tailEnd/>
        </a:ln>
      </xdr:spPr>
    </xdr:pic>
    <xdr:clientData/>
  </xdr:twoCellAnchor>
  <xdr:twoCellAnchor editAs="oneCell">
    <xdr:from>
      <xdr:col>2</xdr:col>
      <xdr:colOff>47625</xdr:colOff>
      <xdr:row>61</xdr:row>
      <xdr:rowOff>47625</xdr:rowOff>
    </xdr:from>
    <xdr:to>
      <xdr:col>2</xdr:col>
      <xdr:colOff>1381125</xdr:colOff>
      <xdr:row>61</xdr:row>
      <xdr:rowOff>714375</xdr:rowOff>
    </xdr:to>
    <xdr:pic>
      <xdr:nvPicPr>
        <xdr:cNvPr id="2892425" name="Рисунок 97" descr="контроллер БЛ.jpg"/>
        <xdr:cNvPicPr>
          <a:picLocks noChangeAspect="1"/>
        </xdr:cNvPicPr>
      </xdr:nvPicPr>
      <xdr:blipFill>
        <a:blip xmlns:r="http://schemas.openxmlformats.org/officeDocument/2006/relationships" r:embed="rId72" cstate="print"/>
        <a:srcRect t="20833" b="29167"/>
        <a:stretch>
          <a:fillRect/>
        </a:stretch>
      </xdr:blipFill>
      <xdr:spPr bwMode="auto">
        <a:xfrm>
          <a:off x="2743200" y="44834175"/>
          <a:ext cx="1333500" cy="666750"/>
        </a:xfrm>
        <a:prstGeom prst="rect">
          <a:avLst/>
        </a:prstGeom>
        <a:noFill/>
        <a:ln w="9525">
          <a:noFill/>
          <a:miter lim="800000"/>
          <a:headEnd/>
          <a:tailEnd/>
        </a:ln>
      </xdr:spPr>
    </xdr:pic>
    <xdr:clientData/>
  </xdr:twoCellAnchor>
  <xdr:twoCellAnchor editAs="oneCell">
    <xdr:from>
      <xdr:col>2</xdr:col>
      <xdr:colOff>219075</xdr:colOff>
      <xdr:row>76</xdr:row>
      <xdr:rowOff>57150</xdr:rowOff>
    </xdr:from>
    <xdr:to>
      <xdr:col>2</xdr:col>
      <xdr:colOff>1219200</xdr:colOff>
      <xdr:row>77</xdr:row>
      <xdr:rowOff>140494</xdr:rowOff>
    </xdr:to>
    <xdr:pic>
      <xdr:nvPicPr>
        <xdr:cNvPr id="2892426" name="Рисунок 13"/>
        <xdr:cNvPicPr>
          <a:picLocks noChangeAspect="1"/>
        </xdr:cNvPicPr>
      </xdr:nvPicPr>
      <xdr:blipFill>
        <a:blip xmlns:r="http://schemas.openxmlformats.org/officeDocument/2006/relationships" r:embed="rId73" cstate="print"/>
        <a:srcRect/>
        <a:stretch>
          <a:fillRect/>
        </a:stretch>
      </xdr:blipFill>
      <xdr:spPr bwMode="auto">
        <a:xfrm>
          <a:off x="2914650" y="58997850"/>
          <a:ext cx="1000125" cy="1000125"/>
        </a:xfrm>
        <a:prstGeom prst="rect">
          <a:avLst/>
        </a:prstGeom>
        <a:noFill/>
        <a:ln w="9525">
          <a:noFill/>
          <a:miter lim="800000"/>
          <a:headEnd/>
          <a:tailEnd/>
        </a:ln>
      </xdr:spPr>
    </xdr:pic>
    <xdr:clientData/>
  </xdr:twoCellAnchor>
  <xdr:twoCellAnchor editAs="oneCell">
    <xdr:from>
      <xdr:col>2</xdr:col>
      <xdr:colOff>38100</xdr:colOff>
      <xdr:row>77</xdr:row>
      <xdr:rowOff>38100</xdr:rowOff>
    </xdr:from>
    <xdr:to>
      <xdr:col>2</xdr:col>
      <xdr:colOff>1381125</xdr:colOff>
      <xdr:row>79</xdr:row>
      <xdr:rowOff>295275</xdr:rowOff>
    </xdr:to>
    <xdr:pic>
      <xdr:nvPicPr>
        <xdr:cNvPr id="2892427" name="Рисунок 12"/>
        <xdr:cNvPicPr>
          <a:picLocks noChangeAspect="1"/>
        </xdr:cNvPicPr>
      </xdr:nvPicPr>
      <xdr:blipFill>
        <a:blip xmlns:r="http://schemas.openxmlformats.org/officeDocument/2006/relationships" r:embed="rId14" cstate="print"/>
        <a:srcRect t="17627" b="21262"/>
        <a:stretch>
          <a:fillRect/>
        </a:stretch>
      </xdr:blipFill>
      <xdr:spPr bwMode="auto">
        <a:xfrm>
          <a:off x="2733675" y="60121800"/>
          <a:ext cx="1343025" cy="828675"/>
        </a:xfrm>
        <a:prstGeom prst="rect">
          <a:avLst/>
        </a:prstGeom>
        <a:noFill/>
        <a:ln w="9525">
          <a:noFill/>
          <a:miter lim="800000"/>
          <a:headEnd/>
          <a:tailEnd/>
        </a:ln>
      </xdr:spPr>
    </xdr:pic>
    <xdr:clientData/>
  </xdr:twoCellAnchor>
  <xdr:twoCellAnchor editAs="oneCell">
    <xdr:from>
      <xdr:col>2</xdr:col>
      <xdr:colOff>66675</xdr:colOff>
      <xdr:row>80</xdr:row>
      <xdr:rowOff>66675</xdr:rowOff>
    </xdr:from>
    <xdr:to>
      <xdr:col>2</xdr:col>
      <xdr:colOff>1419225</xdr:colOff>
      <xdr:row>80</xdr:row>
      <xdr:rowOff>685800</xdr:rowOff>
    </xdr:to>
    <xdr:pic>
      <xdr:nvPicPr>
        <xdr:cNvPr id="2892428" name="Рисунок 4"/>
        <xdr:cNvPicPr>
          <a:picLocks noChangeAspect="1"/>
        </xdr:cNvPicPr>
      </xdr:nvPicPr>
      <xdr:blipFill>
        <a:blip xmlns:r="http://schemas.openxmlformats.org/officeDocument/2006/relationships" r:embed="rId36" cstate="print"/>
        <a:srcRect l="4028" t="28650" r="7639" b="30795"/>
        <a:stretch>
          <a:fillRect/>
        </a:stretch>
      </xdr:blipFill>
      <xdr:spPr bwMode="auto">
        <a:xfrm>
          <a:off x="2762250" y="61836300"/>
          <a:ext cx="1352550" cy="619125"/>
        </a:xfrm>
        <a:prstGeom prst="rect">
          <a:avLst/>
        </a:prstGeom>
        <a:noFill/>
        <a:ln w="9525">
          <a:noFill/>
          <a:miter lim="800000"/>
          <a:headEnd/>
          <a:tailEnd/>
        </a:ln>
      </xdr:spPr>
    </xdr:pic>
    <xdr:clientData/>
  </xdr:twoCellAnchor>
  <xdr:twoCellAnchor editAs="oneCell">
    <xdr:from>
      <xdr:col>2</xdr:col>
      <xdr:colOff>114300</xdr:colOff>
      <xdr:row>84</xdr:row>
      <xdr:rowOff>47625</xdr:rowOff>
    </xdr:from>
    <xdr:to>
      <xdr:col>2</xdr:col>
      <xdr:colOff>1257300</xdr:colOff>
      <xdr:row>84</xdr:row>
      <xdr:rowOff>1095375</xdr:rowOff>
    </xdr:to>
    <xdr:pic>
      <xdr:nvPicPr>
        <xdr:cNvPr id="2892429" name="Рисунок 6"/>
        <xdr:cNvPicPr>
          <a:picLocks noChangeAspect="1"/>
        </xdr:cNvPicPr>
      </xdr:nvPicPr>
      <xdr:blipFill>
        <a:blip xmlns:r="http://schemas.openxmlformats.org/officeDocument/2006/relationships" r:embed="rId74" cstate="print"/>
        <a:srcRect l="7361" t="16277" r="11528" b="9834"/>
        <a:stretch>
          <a:fillRect/>
        </a:stretch>
      </xdr:blipFill>
      <xdr:spPr bwMode="auto">
        <a:xfrm>
          <a:off x="2809875" y="66008250"/>
          <a:ext cx="1143000" cy="1047750"/>
        </a:xfrm>
        <a:prstGeom prst="rect">
          <a:avLst/>
        </a:prstGeom>
        <a:noFill/>
        <a:ln w="9525">
          <a:noFill/>
          <a:miter lim="800000"/>
          <a:headEnd/>
          <a:tailEnd/>
        </a:ln>
      </xdr:spPr>
    </xdr:pic>
    <xdr:clientData/>
  </xdr:twoCellAnchor>
  <xdr:twoCellAnchor editAs="oneCell">
    <xdr:from>
      <xdr:col>2</xdr:col>
      <xdr:colOff>238125</xdr:colOff>
      <xdr:row>94</xdr:row>
      <xdr:rowOff>38100</xdr:rowOff>
    </xdr:from>
    <xdr:to>
      <xdr:col>2</xdr:col>
      <xdr:colOff>1114425</xdr:colOff>
      <xdr:row>94</xdr:row>
      <xdr:rowOff>923925</xdr:rowOff>
    </xdr:to>
    <xdr:pic>
      <xdr:nvPicPr>
        <xdr:cNvPr id="2892430" name="Рисунок 17"/>
        <xdr:cNvPicPr>
          <a:picLocks noChangeAspect="1"/>
        </xdr:cNvPicPr>
      </xdr:nvPicPr>
      <xdr:blipFill>
        <a:blip xmlns:r="http://schemas.openxmlformats.org/officeDocument/2006/relationships" r:embed="rId75" cstate="print"/>
        <a:srcRect/>
        <a:stretch>
          <a:fillRect/>
        </a:stretch>
      </xdr:blipFill>
      <xdr:spPr bwMode="auto">
        <a:xfrm>
          <a:off x="2933700" y="74399775"/>
          <a:ext cx="876300" cy="885825"/>
        </a:xfrm>
        <a:prstGeom prst="rect">
          <a:avLst/>
        </a:prstGeom>
        <a:noFill/>
        <a:ln w="9525">
          <a:noFill/>
          <a:miter lim="800000"/>
          <a:headEnd/>
          <a:tailEnd/>
        </a:ln>
      </xdr:spPr>
    </xdr:pic>
    <xdr:clientData/>
  </xdr:twoCellAnchor>
  <xdr:twoCellAnchor editAs="oneCell">
    <xdr:from>
      <xdr:col>2</xdr:col>
      <xdr:colOff>47625</xdr:colOff>
      <xdr:row>95</xdr:row>
      <xdr:rowOff>66675</xdr:rowOff>
    </xdr:from>
    <xdr:to>
      <xdr:col>2</xdr:col>
      <xdr:colOff>1304925</xdr:colOff>
      <xdr:row>97</xdr:row>
      <xdr:rowOff>333375</xdr:rowOff>
    </xdr:to>
    <xdr:pic>
      <xdr:nvPicPr>
        <xdr:cNvPr id="2892431" name="Рисунок 97" descr="1-3.jpg"/>
        <xdr:cNvPicPr>
          <a:picLocks noChangeAspect="1"/>
        </xdr:cNvPicPr>
      </xdr:nvPicPr>
      <xdr:blipFill>
        <a:blip xmlns:r="http://schemas.openxmlformats.org/officeDocument/2006/relationships" r:embed="rId76" cstate="print"/>
        <a:srcRect t="18056" r="5278" b="18333"/>
        <a:stretch>
          <a:fillRect/>
        </a:stretch>
      </xdr:blipFill>
      <xdr:spPr bwMode="auto">
        <a:xfrm>
          <a:off x="2743200" y="75380850"/>
          <a:ext cx="1257300" cy="838200"/>
        </a:xfrm>
        <a:prstGeom prst="rect">
          <a:avLst/>
        </a:prstGeom>
        <a:noFill/>
        <a:ln w="9525">
          <a:noFill/>
          <a:miter lim="800000"/>
          <a:headEnd/>
          <a:tailEnd/>
        </a:ln>
      </xdr:spPr>
    </xdr:pic>
    <xdr:clientData/>
  </xdr:twoCellAnchor>
  <xdr:twoCellAnchor editAs="oneCell">
    <xdr:from>
      <xdr:col>2</xdr:col>
      <xdr:colOff>38100</xdr:colOff>
      <xdr:row>98</xdr:row>
      <xdr:rowOff>161925</xdr:rowOff>
    </xdr:from>
    <xdr:to>
      <xdr:col>2</xdr:col>
      <xdr:colOff>1352550</xdr:colOff>
      <xdr:row>98</xdr:row>
      <xdr:rowOff>685800</xdr:rowOff>
    </xdr:to>
    <xdr:pic>
      <xdr:nvPicPr>
        <xdr:cNvPr id="2892432" name="Рисунок 99" descr="Контроллер для RGB LED неона (до 100 метров).jpg"/>
        <xdr:cNvPicPr>
          <a:picLocks noChangeAspect="1"/>
        </xdr:cNvPicPr>
      </xdr:nvPicPr>
      <xdr:blipFill>
        <a:blip xmlns:r="http://schemas.openxmlformats.org/officeDocument/2006/relationships" r:embed="rId77" cstate="print"/>
        <a:srcRect l="3600" t="31000" r="4401" b="32600"/>
        <a:stretch>
          <a:fillRect/>
        </a:stretch>
      </xdr:blipFill>
      <xdr:spPr bwMode="auto">
        <a:xfrm>
          <a:off x="2733675" y="77200125"/>
          <a:ext cx="1314450" cy="523875"/>
        </a:xfrm>
        <a:prstGeom prst="rect">
          <a:avLst/>
        </a:prstGeom>
        <a:noFill/>
        <a:ln w="9525">
          <a:noFill/>
          <a:miter lim="800000"/>
          <a:headEnd/>
          <a:tailEnd/>
        </a:ln>
      </xdr:spPr>
    </xdr:pic>
    <xdr:clientData/>
  </xdr:twoCellAnchor>
  <xdr:twoCellAnchor editAs="oneCell">
    <xdr:from>
      <xdr:col>2</xdr:col>
      <xdr:colOff>114300</xdr:colOff>
      <xdr:row>99</xdr:row>
      <xdr:rowOff>76200</xdr:rowOff>
    </xdr:from>
    <xdr:to>
      <xdr:col>2</xdr:col>
      <xdr:colOff>1390650</xdr:colOff>
      <xdr:row>99</xdr:row>
      <xdr:rowOff>619125</xdr:rowOff>
    </xdr:to>
    <xdr:pic>
      <xdr:nvPicPr>
        <xdr:cNvPr id="2892433" name="Рисунок 101" descr="УТ000004012.jpg"/>
        <xdr:cNvPicPr>
          <a:picLocks noChangeAspect="1"/>
        </xdr:cNvPicPr>
      </xdr:nvPicPr>
      <xdr:blipFill>
        <a:blip xmlns:r="http://schemas.openxmlformats.org/officeDocument/2006/relationships" r:embed="rId78" cstate="print"/>
        <a:srcRect t="29443" b="27779"/>
        <a:stretch>
          <a:fillRect/>
        </a:stretch>
      </xdr:blipFill>
      <xdr:spPr bwMode="auto">
        <a:xfrm>
          <a:off x="2809875" y="78076425"/>
          <a:ext cx="1276350" cy="542925"/>
        </a:xfrm>
        <a:prstGeom prst="rect">
          <a:avLst/>
        </a:prstGeom>
        <a:noFill/>
        <a:ln w="9525">
          <a:noFill/>
          <a:miter lim="800000"/>
          <a:headEnd/>
          <a:tailEnd/>
        </a:ln>
      </xdr:spPr>
    </xdr:pic>
    <xdr:clientData/>
  </xdr:twoCellAnchor>
  <xdr:twoCellAnchor editAs="oneCell">
    <xdr:from>
      <xdr:col>2</xdr:col>
      <xdr:colOff>47625</xdr:colOff>
      <xdr:row>100</xdr:row>
      <xdr:rowOff>47625</xdr:rowOff>
    </xdr:from>
    <xdr:to>
      <xdr:col>2</xdr:col>
      <xdr:colOff>1390650</xdr:colOff>
      <xdr:row>102</xdr:row>
      <xdr:rowOff>147637</xdr:rowOff>
    </xdr:to>
    <xdr:pic>
      <xdr:nvPicPr>
        <xdr:cNvPr id="2892434" name="Рисунок 102" descr="Контроллер для RGB LED неона 5000W 220V.jpg"/>
        <xdr:cNvPicPr>
          <a:picLocks noChangeAspect="1"/>
        </xdr:cNvPicPr>
      </xdr:nvPicPr>
      <xdr:blipFill>
        <a:blip xmlns:r="http://schemas.openxmlformats.org/officeDocument/2006/relationships" r:embed="rId79" cstate="print"/>
        <a:srcRect t="18639" r="1775" b="20119"/>
        <a:stretch>
          <a:fillRect/>
        </a:stretch>
      </xdr:blipFill>
      <xdr:spPr bwMode="auto">
        <a:xfrm>
          <a:off x="2743200" y="78743175"/>
          <a:ext cx="1343025" cy="838200"/>
        </a:xfrm>
        <a:prstGeom prst="rect">
          <a:avLst/>
        </a:prstGeom>
        <a:noFill/>
        <a:ln w="9525">
          <a:noFill/>
          <a:miter lim="800000"/>
          <a:headEnd/>
          <a:tailEnd/>
        </a:ln>
      </xdr:spPr>
    </xdr:pic>
    <xdr:clientData/>
  </xdr:twoCellAnchor>
  <xdr:twoCellAnchor editAs="oneCell">
    <xdr:from>
      <xdr:col>2</xdr:col>
      <xdr:colOff>266700</xdr:colOff>
      <xdr:row>124</xdr:row>
      <xdr:rowOff>38100</xdr:rowOff>
    </xdr:from>
    <xdr:to>
      <xdr:col>2</xdr:col>
      <xdr:colOff>1323975</xdr:colOff>
      <xdr:row>126</xdr:row>
      <xdr:rowOff>11906</xdr:rowOff>
    </xdr:to>
    <xdr:pic>
      <xdr:nvPicPr>
        <xdr:cNvPr id="2892435" name="Рисунок 103" descr="449.jpg"/>
        <xdr:cNvPicPr>
          <a:picLocks noChangeAspect="1"/>
        </xdr:cNvPicPr>
      </xdr:nvPicPr>
      <xdr:blipFill>
        <a:blip xmlns:r="http://schemas.openxmlformats.org/officeDocument/2006/relationships" r:embed="rId80" cstate="print"/>
        <a:srcRect t="16533" b="14932"/>
        <a:stretch>
          <a:fillRect/>
        </a:stretch>
      </xdr:blipFill>
      <xdr:spPr bwMode="auto">
        <a:xfrm>
          <a:off x="2962275" y="95640525"/>
          <a:ext cx="1057275" cy="723900"/>
        </a:xfrm>
        <a:prstGeom prst="rect">
          <a:avLst/>
        </a:prstGeom>
        <a:noFill/>
        <a:ln w="9525">
          <a:noFill/>
          <a:miter lim="800000"/>
          <a:headEnd/>
          <a:tailEnd/>
        </a:ln>
      </xdr:spPr>
    </xdr:pic>
    <xdr:clientData/>
  </xdr:twoCellAnchor>
  <xdr:twoCellAnchor editAs="oneCell">
    <xdr:from>
      <xdr:col>2</xdr:col>
      <xdr:colOff>35719</xdr:colOff>
      <xdr:row>110</xdr:row>
      <xdr:rowOff>35720</xdr:rowOff>
    </xdr:from>
    <xdr:to>
      <xdr:col>2</xdr:col>
      <xdr:colOff>1547812</xdr:colOff>
      <xdr:row>112</xdr:row>
      <xdr:rowOff>631032</xdr:rowOff>
    </xdr:to>
    <xdr:pic>
      <xdr:nvPicPr>
        <xdr:cNvPr id="2" name="Рисунок 1"/>
        <xdr:cNvPicPr>
          <a:picLocks noChangeAspect="1"/>
        </xdr:cNvPicPr>
      </xdr:nvPicPr>
      <xdr:blipFill>
        <a:blip xmlns:r="http://schemas.openxmlformats.org/officeDocument/2006/relationships" r:embed="rId81"/>
        <a:stretch>
          <a:fillRect/>
        </a:stretch>
      </xdr:blipFill>
      <xdr:spPr>
        <a:xfrm>
          <a:off x="2726532" y="86748939"/>
          <a:ext cx="1512093" cy="1166812"/>
        </a:xfrm>
        <a:prstGeom prst="rect">
          <a:avLst/>
        </a:prstGeom>
      </xdr:spPr>
    </xdr:pic>
    <xdr:clientData/>
  </xdr:twoCellAnchor>
  <xdr:oneCellAnchor>
    <xdr:from>
      <xdr:col>2</xdr:col>
      <xdr:colOff>152400</xdr:colOff>
      <xdr:row>51</xdr:row>
      <xdr:rowOff>9525</xdr:rowOff>
    </xdr:from>
    <xdr:ext cx="1066800" cy="1066800"/>
    <xdr:pic>
      <xdr:nvPicPr>
        <xdr:cNvPr id="98" name="Рисунок 92" descr="Контроллер LS DMX 512 4канала, 12-24V по 4А на канал(16А).jpg"/>
        <xdr:cNvPicPr>
          <a:picLocks noChangeAspect="1"/>
        </xdr:cNvPicPr>
      </xdr:nvPicPr>
      <xdr:blipFill>
        <a:blip xmlns:r="http://schemas.openxmlformats.org/officeDocument/2006/relationships" r:embed="rId71" cstate="print"/>
        <a:srcRect/>
        <a:stretch>
          <a:fillRect/>
        </a:stretch>
      </xdr:blipFill>
      <xdr:spPr bwMode="auto">
        <a:xfrm>
          <a:off x="2847975" y="37157025"/>
          <a:ext cx="1066800" cy="1066800"/>
        </a:xfrm>
        <a:prstGeom prst="rect">
          <a:avLst/>
        </a:prstGeom>
        <a:noFill/>
        <a:ln w="9525">
          <a:noFill/>
          <a:miter lim="800000"/>
          <a:headEnd/>
          <a:tailEnd/>
        </a:ln>
      </xdr:spPr>
    </xdr:pic>
    <xdr:clientData/>
  </xdr:oneCellAnchor>
  <xdr:twoCellAnchor editAs="oneCell">
    <xdr:from>
      <xdr:col>2</xdr:col>
      <xdr:colOff>161925</xdr:colOff>
      <xdr:row>63</xdr:row>
      <xdr:rowOff>28575</xdr:rowOff>
    </xdr:from>
    <xdr:to>
      <xdr:col>2</xdr:col>
      <xdr:colOff>1285875</xdr:colOff>
      <xdr:row>63</xdr:row>
      <xdr:rowOff>1166812</xdr:rowOff>
    </xdr:to>
    <xdr:pic>
      <xdr:nvPicPr>
        <xdr:cNvPr id="99" name="Рисунок 9"/>
        <xdr:cNvPicPr>
          <a:picLocks noChangeAspect="1"/>
        </xdr:cNvPicPr>
      </xdr:nvPicPr>
      <xdr:blipFill>
        <a:blip xmlns:r="http://schemas.openxmlformats.org/officeDocument/2006/relationships" r:embed="rId82" cstate="print"/>
        <a:srcRect/>
        <a:stretch>
          <a:fillRect/>
        </a:stretch>
      </xdr:blipFill>
      <xdr:spPr bwMode="auto">
        <a:xfrm>
          <a:off x="2852738" y="48165544"/>
          <a:ext cx="1123950" cy="1138237"/>
        </a:xfrm>
        <a:prstGeom prst="rect">
          <a:avLst/>
        </a:prstGeom>
        <a:noFill/>
        <a:ln w="9525">
          <a:noFill/>
          <a:miter lim="800000"/>
          <a:headEnd/>
          <a:tailEnd/>
        </a:ln>
      </xdr:spPr>
    </xdr:pic>
    <xdr:clientData/>
  </xdr:twoCellAnchor>
  <xdr:oneCellAnchor>
    <xdr:from>
      <xdr:col>2</xdr:col>
      <xdr:colOff>161925</xdr:colOff>
      <xdr:row>62</xdr:row>
      <xdr:rowOff>47625</xdr:rowOff>
    </xdr:from>
    <xdr:ext cx="1104900" cy="1104900"/>
    <xdr:pic>
      <xdr:nvPicPr>
        <xdr:cNvPr id="100" name="Рисунок 9"/>
        <xdr:cNvPicPr>
          <a:picLocks noChangeAspect="1"/>
        </xdr:cNvPicPr>
      </xdr:nvPicPr>
      <xdr:blipFill>
        <a:blip xmlns:r="http://schemas.openxmlformats.org/officeDocument/2006/relationships" r:embed="rId83" cstate="print">
          <a:lum bright="-10000"/>
        </a:blip>
        <a:srcRect/>
        <a:stretch>
          <a:fillRect/>
        </a:stretch>
      </xdr:blipFill>
      <xdr:spPr bwMode="auto">
        <a:xfrm>
          <a:off x="2857500" y="46986825"/>
          <a:ext cx="1104900" cy="1104900"/>
        </a:xfrm>
        <a:prstGeom prst="rect">
          <a:avLst/>
        </a:prstGeom>
        <a:noFill/>
        <a:ln w="9525">
          <a:noFill/>
          <a:miter lim="800000"/>
          <a:headEnd/>
          <a:tailEnd/>
        </a:ln>
      </xdr:spPr>
    </xdr:pic>
    <xdr:clientData/>
  </xdr:oneCellAnchor>
  <xdr:twoCellAnchor editAs="oneCell">
    <xdr:from>
      <xdr:col>1</xdr:col>
      <xdr:colOff>1076325</xdr:colOff>
      <xdr:row>64</xdr:row>
      <xdr:rowOff>0</xdr:rowOff>
    </xdr:from>
    <xdr:to>
      <xdr:col>1</xdr:col>
      <xdr:colOff>1076325</xdr:colOff>
      <xdr:row>64</xdr:row>
      <xdr:rowOff>676275</xdr:rowOff>
    </xdr:to>
    <xdr:pic>
      <xdr:nvPicPr>
        <xdr:cNvPr id="101"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800100</xdr:rowOff>
    </xdr:to>
    <xdr:pic>
      <xdr:nvPicPr>
        <xdr:cNvPr id="102"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3"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4"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05"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1076325</xdr:colOff>
      <xdr:row>64</xdr:row>
      <xdr:rowOff>0</xdr:rowOff>
    </xdr:from>
    <xdr:ext cx="0" cy="676275"/>
    <xdr:pic>
      <xdr:nvPicPr>
        <xdr:cNvPr id="106"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800100"/>
    <xdr:pic>
      <xdr:nvPicPr>
        <xdr:cNvPr id="107"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790575"/>
    <xdr:pic>
      <xdr:nvPicPr>
        <xdr:cNvPr id="108"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1076325</xdr:colOff>
      <xdr:row>64</xdr:row>
      <xdr:rowOff>0</xdr:rowOff>
    </xdr:from>
    <xdr:ext cx="0" cy="790575"/>
    <xdr:pic>
      <xdr:nvPicPr>
        <xdr:cNvPr id="109"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1076325</xdr:colOff>
      <xdr:row>64</xdr:row>
      <xdr:rowOff>0</xdr:rowOff>
    </xdr:from>
    <xdr:to>
      <xdr:col>1</xdr:col>
      <xdr:colOff>1076325</xdr:colOff>
      <xdr:row>64</xdr:row>
      <xdr:rowOff>676275</xdr:rowOff>
    </xdr:to>
    <xdr:pic>
      <xdr:nvPicPr>
        <xdr:cNvPr id="110"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800100</xdr:rowOff>
    </xdr:to>
    <xdr:pic>
      <xdr:nvPicPr>
        <xdr:cNvPr id="111"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2"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3"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1076325</xdr:colOff>
      <xdr:row>64</xdr:row>
      <xdr:rowOff>0</xdr:rowOff>
    </xdr:from>
    <xdr:to>
      <xdr:col>1</xdr:col>
      <xdr:colOff>1076325</xdr:colOff>
      <xdr:row>64</xdr:row>
      <xdr:rowOff>790575</xdr:rowOff>
    </xdr:to>
    <xdr:pic>
      <xdr:nvPicPr>
        <xdr:cNvPr id="114" name="Рисунок 95"/>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171700" y="493585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107155</xdr:colOff>
      <xdr:row>64</xdr:row>
      <xdr:rowOff>35719</xdr:rowOff>
    </xdr:from>
    <xdr:to>
      <xdr:col>2</xdr:col>
      <xdr:colOff>1524145</xdr:colOff>
      <xdr:row>64</xdr:row>
      <xdr:rowOff>952500</xdr:rowOff>
    </xdr:to>
    <xdr:pic>
      <xdr:nvPicPr>
        <xdr:cNvPr id="115" name="Рисунок 114"/>
        <xdr:cNvPicPr>
          <a:picLocks noChangeAspect="1"/>
        </xdr:cNvPicPr>
      </xdr:nvPicPr>
      <xdr:blipFill>
        <a:blip xmlns:r="http://schemas.openxmlformats.org/officeDocument/2006/relationships" r:embed="rId85"/>
        <a:stretch>
          <a:fillRect/>
        </a:stretch>
      </xdr:blipFill>
      <xdr:spPr>
        <a:xfrm>
          <a:off x="2797968" y="50196750"/>
          <a:ext cx="1416990" cy="916781"/>
        </a:xfrm>
        <a:prstGeom prst="rect">
          <a:avLst/>
        </a:prstGeom>
      </xdr:spPr>
    </xdr:pic>
    <xdr:clientData/>
  </xdr:twoCellAnchor>
  <xdr:twoCellAnchor editAs="oneCell">
    <xdr:from>
      <xdr:col>2</xdr:col>
      <xdr:colOff>47625</xdr:colOff>
      <xdr:row>11</xdr:row>
      <xdr:rowOff>11907</xdr:rowOff>
    </xdr:from>
    <xdr:to>
      <xdr:col>2</xdr:col>
      <xdr:colOff>1428749</xdr:colOff>
      <xdr:row>11</xdr:row>
      <xdr:rowOff>1047750</xdr:rowOff>
    </xdr:to>
    <xdr:pic>
      <xdr:nvPicPr>
        <xdr:cNvPr id="116" name="Рисунок 115"/>
        <xdr:cNvPicPr>
          <a:picLocks noChangeAspect="1"/>
        </xdr:cNvPicPr>
      </xdr:nvPicPr>
      <xdr:blipFill>
        <a:blip xmlns:r="http://schemas.openxmlformats.org/officeDocument/2006/relationships" r:embed="rId86"/>
        <a:stretch>
          <a:fillRect/>
        </a:stretch>
      </xdr:blipFill>
      <xdr:spPr>
        <a:xfrm>
          <a:off x="2743200" y="8441532"/>
          <a:ext cx="1381124" cy="1035843"/>
        </a:xfrm>
        <a:prstGeom prst="rect">
          <a:avLst/>
        </a:prstGeom>
      </xdr:spPr>
    </xdr:pic>
    <xdr:clientData/>
  </xdr:twoCellAnchor>
  <xdr:twoCellAnchor editAs="oneCell">
    <xdr:from>
      <xdr:col>2</xdr:col>
      <xdr:colOff>23813</xdr:colOff>
      <xdr:row>12</xdr:row>
      <xdr:rowOff>11907</xdr:rowOff>
    </xdr:from>
    <xdr:to>
      <xdr:col>2</xdr:col>
      <xdr:colOff>1571625</xdr:colOff>
      <xdr:row>12</xdr:row>
      <xdr:rowOff>1285874</xdr:rowOff>
    </xdr:to>
    <xdr:pic>
      <xdr:nvPicPr>
        <xdr:cNvPr id="117" name="Рисунок 116"/>
        <xdr:cNvPicPr>
          <a:picLocks noChangeAspect="1"/>
        </xdr:cNvPicPr>
      </xdr:nvPicPr>
      <xdr:blipFill>
        <a:blip xmlns:r="http://schemas.openxmlformats.org/officeDocument/2006/relationships" r:embed="rId87"/>
        <a:stretch>
          <a:fillRect/>
        </a:stretch>
      </xdr:blipFill>
      <xdr:spPr>
        <a:xfrm>
          <a:off x="2714626" y="9513095"/>
          <a:ext cx="1547812" cy="1273967"/>
        </a:xfrm>
        <a:prstGeom prst="rect">
          <a:avLst/>
        </a:prstGeom>
      </xdr:spPr>
    </xdr:pic>
    <xdr:clientData/>
  </xdr:twoCellAnchor>
  <xdr:twoCellAnchor editAs="oneCell">
    <xdr:from>
      <xdr:col>2</xdr:col>
      <xdr:colOff>47624</xdr:colOff>
      <xdr:row>13</xdr:row>
      <xdr:rowOff>35720</xdr:rowOff>
    </xdr:from>
    <xdr:to>
      <xdr:col>2</xdr:col>
      <xdr:colOff>1571623</xdr:colOff>
      <xdr:row>13</xdr:row>
      <xdr:rowOff>1476376</xdr:rowOff>
    </xdr:to>
    <xdr:pic>
      <xdr:nvPicPr>
        <xdr:cNvPr id="118" name="Рисунок 117"/>
        <xdr:cNvPicPr>
          <a:picLocks noChangeAspect="1"/>
        </xdr:cNvPicPr>
      </xdr:nvPicPr>
      <xdr:blipFill>
        <a:blip xmlns:r="http://schemas.openxmlformats.org/officeDocument/2006/relationships" r:embed="rId88"/>
        <a:stretch>
          <a:fillRect/>
        </a:stretch>
      </xdr:blipFill>
      <xdr:spPr>
        <a:xfrm>
          <a:off x="2738437" y="10894220"/>
          <a:ext cx="1523999" cy="1440656"/>
        </a:xfrm>
        <a:prstGeom prst="rect">
          <a:avLst/>
        </a:prstGeom>
      </xdr:spPr>
    </xdr:pic>
    <xdr:clientData/>
  </xdr:twoCellAnchor>
  <xdr:twoCellAnchor editAs="oneCell">
    <xdr:from>
      <xdr:col>2</xdr:col>
      <xdr:colOff>11907</xdr:colOff>
      <xdr:row>14</xdr:row>
      <xdr:rowOff>11907</xdr:rowOff>
    </xdr:from>
    <xdr:to>
      <xdr:col>2</xdr:col>
      <xdr:colOff>1559719</xdr:colOff>
      <xdr:row>14</xdr:row>
      <xdr:rowOff>1178718</xdr:rowOff>
    </xdr:to>
    <xdr:pic>
      <xdr:nvPicPr>
        <xdr:cNvPr id="119" name="Рисунок 118"/>
        <xdr:cNvPicPr>
          <a:picLocks noChangeAspect="1"/>
        </xdr:cNvPicPr>
      </xdr:nvPicPr>
      <xdr:blipFill>
        <a:blip xmlns:r="http://schemas.openxmlformats.org/officeDocument/2006/relationships" r:embed="rId89"/>
        <a:stretch>
          <a:fillRect/>
        </a:stretch>
      </xdr:blipFill>
      <xdr:spPr>
        <a:xfrm>
          <a:off x="2702720" y="12370595"/>
          <a:ext cx="1547812" cy="1166811"/>
        </a:xfrm>
        <a:prstGeom prst="rect">
          <a:avLst/>
        </a:prstGeom>
      </xdr:spPr>
    </xdr:pic>
    <xdr:clientData/>
  </xdr:twoCellAnchor>
  <xdr:twoCellAnchor editAs="oneCell">
    <xdr:from>
      <xdr:col>2</xdr:col>
      <xdr:colOff>23812</xdr:colOff>
      <xdr:row>15</xdr:row>
      <xdr:rowOff>23812</xdr:rowOff>
    </xdr:from>
    <xdr:to>
      <xdr:col>2</xdr:col>
      <xdr:colOff>1535905</xdr:colOff>
      <xdr:row>15</xdr:row>
      <xdr:rowOff>1285875</xdr:rowOff>
    </xdr:to>
    <xdr:pic>
      <xdr:nvPicPr>
        <xdr:cNvPr id="120" name="Рисунок 119"/>
        <xdr:cNvPicPr>
          <a:picLocks noChangeAspect="1"/>
        </xdr:cNvPicPr>
      </xdr:nvPicPr>
      <xdr:blipFill>
        <a:blip xmlns:r="http://schemas.openxmlformats.org/officeDocument/2006/relationships" r:embed="rId90"/>
        <a:stretch>
          <a:fillRect/>
        </a:stretch>
      </xdr:blipFill>
      <xdr:spPr>
        <a:xfrm>
          <a:off x="2714625" y="13632656"/>
          <a:ext cx="1512093" cy="1262063"/>
        </a:xfrm>
        <a:prstGeom prst="rect">
          <a:avLst/>
        </a:prstGeom>
      </xdr:spPr>
    </xdr:pic>
    <xdr:clientData/>
  </xdr:twoCellAnchor>
  <xdr:oneCellAnchor>
    <xdr:from>
      <xdr:col>2</xdr:col>
      <xdr:colOff>133350</xdr:colOff>
      <xdr:row>32</xdr:row>
      <xdr:rowOff>38100</xdr:rowOff>
    </xdr:from>
    <xdr:ext cx="1200150" cy="1114425"/>
    <xdr:pic>
      <xdr:nvPicPr>
        <xdr:cNvPr id="121" name="Рисунок 94"/>
        <xdr:cNvPicPr>
          <a:picLocks noChangeAspect="1"/>
        </xdr:cNvPicPr>
      </xdr:nvPicPr>
      <xdr:blipFill>
        <a:blip xmlns:r="http://schemas.openxmlformats.org/officeDocument/2006/relationships" r:embed="rId20" cstate="print"/>
        <a:srcRect t="10027" r="8472" b="4974"/>
        <a:stretch>
          <a:fillRect/>
        </a:stretch>
      </xdr:blipFill>
      <xdr:spPr bwMode="auto">
        <a:xfrm>
          <a:off x="2828925" y="27346275"/>
          <a:ext cx="1200150" cy="1114425"/>
        </a:xfrm>
        <a:prstGeom prst="rect">
          <a:avLst/>
        </a:prstGeom>
        <a:noFill/>
        <a:ln w="9525">
          <a:noFill/>
          <a:miter lim="800000"/>
          <a:headEnd/>
          <a:tailEnd/>
        </a:ln>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447675</xdr:colOff>
      <xdr:row>55</xdr:row>
      <xdr:rowOff>66675</xdr:rowOff>
    </xdr:from>
    <xdr:to>
      <xdr:col>1</xdr:col>
      <xdr:colOff>1381125</xdr:colOff>
      <xdr:row>56</xdr:row>
      <xdr:rowOff>0</xdr:rowOff>
    </xdr:to>
    <xdr:pic>
      <xdr:nvPicPr>
        <xdr:cNvPr id="2889299" name="Рисунок 2"/>
        <xdr:cNvPicPr>
          <a:picLocks noChangeAspect="1"/>
        </xdr:cNvPicPr>
      </xdr:nvPicPr>
      <xdr:blipFill>
        <a:blip xmlns:r="http://schemas.openxmlformats.org/officeDocument/2006/relationships" r:embed="rId1" cstate="print"/>
        <a:srcRect l="9749" t="13930" r="12022" b="13449"/>
        <a:stretch>
          <a:fillRect/>
        </a:stretch>
      </xdr:blipFill>
      <xdr:spPr bwMode="auto">
        <a:xfrm>
          <a:off x="1543050" y="25374600"/>
          <a:ext cx="933450" cy="971550"/>
        </a:xfrm>
        <a:prstGeom prst="rect">
          <a:avLst/>
        </a:prstGeom>
        <a:noFill/>
        <a:ln w="9525">
          <a:noFill/>
          <a:miter lim="800000"/>
          <a:headEnd/>
          <a:tailEnd/>
        </a:ln>
      </xdr:spPr>
    </xdr:pic>
    <xdr:clientData/>
  </xdr:twoCellAnchor>
  <xdr:twoCellAnchor editAs="oneCell">
    <xdr:from>
      <xdr:col>1</xdr:col>
      <xdr:colOff>114300</xdr:colOff>
      <xdr:row>258</xdr:row>
      <xdr:rowOff>123825</xdr:rowOff>
    </xdr:from>
    <xdr:to>
      <xdr:col>1</xdr:col>
      <xdr:colOff>1600200</xdr:colOff>
      <xdr:row>261</xdr:row>
      <xdr:rowOff>152401</xdr:rowOff>
    </xdr:to>
    <xdr:pic>
      <xdr:nvPicPr>
        <xdr:cNvPr id="2889300" name="图片 25" descr="QQ截图20160218112815.png"/>
        <xdr:cNvPicPr>
          <a:picLocks noChangeAspect="1"/>
        </xdr:cNvPicPr>
      </xdr:nvPicPr>
      <xdr:blipFill>
        <a:blip xmlns:r="http://schemas.openxmlformats.org/officeDocument/2006/relationships" r:embed="rId2" cstate="print"/>
        <a:srcRect b="11174"/>
        <a:stretch>
          <a:fillRect/>
        </a:stretch>
      </xdr:blipFill>
      <xdr:spPr bwMode="auto">
        <a:xfrm>
          <a:off x="1209675" y="104489250"/>
          <a:ext cx="1485900" cy="923925"/>
        </a:xfrm>
        <a:prstGeom prst="rect">
          <a:avLst/>
        </a:prstGeom>
        <a:noFill/>
        <a:ln w="9525">
          <a:noFill/>
          <a:miter lim="800000"/>
          <a:headEnd/>
          <a:tailEnd/>
        </a:ln>
      </xdr:spPr>
    </xdr:pic>
    <xdr:clientData/>
  </xdr:twoCellAnchor>
  <xdr:twoCellAnchor editAs="oneCell">
    <xdr:from>
      <xdr:col>1</xdr:col>
      <xdr:colOff>257175</xdr:colOff>
      <xdr:row>263</xdr:row>
      <xdr:rowOff>9525</xdr:rowOff>
    </xdr:from>
    <xdr:to>
      <xdr:col>1</xdr:col>
      <xdr:colOff>1533525</xdr:colOff>
      <xdr:row>266</xdr:row>
      <xdr:rowOff>1</xdr:rowOff>
    </xdr:to>
    <xdr:pic>
      <xdr:nvPicPr>
        <xdr:cNvPr id="2889301" name="图片 26" descr="QQ截图20160218112842.png"/>
        <xdr:cNvPicPr>
          <a:picLocks noChangeAspect="1"/>
        </xdr:cNvPicPr>
      </xdr:nvPicPr>
      <xdr:blipFill>
        <a:blip xmlns:r="http://schemas.openxmlformats.org/officeDocument/2006/relationships" r:embed="rId3" cstate="print"/>
        <a:srcRect/>
        <a:stretch>
          <a:fillRect/>
        </a:stretch>
      </xdr:blipFill>
      <xdr:spPr bwMode="auto">
        <a:xfrm>
          <a:off x="1352550" y="105813225"/>
          <a:ext cx="1276350" cy="981075"/>
        </a:xfrm>
        <a:prstGeom prst="rect">
          <a:avLst/>
        </a:prstGeom>
        <a:noFill/>
        <a:ln w="9525">
          <a:noFill/>
          <a:miter lim="800000"/>
          <a:headEnd/>
          <a:tailEnd/>
        </a:ln>
      </xdr:spPr>
    </xdr:pic>
    <xdr:clientData/>
  </xdr:twoCellAnchor>
  <xdr:twoCellAnchor editAs="oneCell">
    <xdr:from>
      <xdr:col>1</xdr:col>
      <xdr:colOff>38100</xdr:colOff>
      <xdr:row>29</xdr:row>
      <xdr:rowOff>342900</xdr:rowOff>
    </xdr:from>
    <xdr:to>
      <xdr:col>1</xdr:col>
      <xdr:colOff>1666875</xdr:colOff>
      <xdr:row>31</xdr:row>
      <xdr:rowOff>9525</xdr:rowOff>
    </xdr:to>
    <xdr:pic>
      <xdr:nvPicPr>
        <xdr:cNvPr id="2889302" name="Рисунок 60" descr="C:\Users\Aleksey\Desktop\5050-4led-600x800.jpg"/>
        <xdr:cNvPicPr>
          <a:picLocks noChangeAspect="1" noChangeArrowheads="1"/>
        </xdr:cNvPicPr>
      </xdr:nvPicPr>
      <xdr:blipFill>
        <a:blip xmlns:r="http://schemas.openxmlformats.org/officeDocument/2006/relationships" r:embed="rId4" cstate="print"/>
        <a:srcRect t="20145" b="20549"/>
        <a:stretch>
          <a:fillRect/>
        </a:stretch>
      </xdr:blipFill>
      <xdr:spPr bwMode="auto">
        <a:xfrm>
          <a:off x="1133475" y="13811250"/>
          <a:ext cx="1628775" cy="1047750"/>
        </a:xfrm>
        <a:prstGeom prst="rect">
          <a:avLst/>
        </a:prstGeom>
        <a:noFill/>
        <a:ln w="9525">
          <a:noFill/>
          <a:miter lim="800000"/>
          <a:headEnd/>
          <a:tailEnd/>
        </a:ln>
      </xdr:spPr>
    </xdr:pic>
    <xdr:clientData/>
  </xdr:twoCellAnchor>
  <xdr:twoCellAnchor editAs="oneCell">
    <xdr:from>
      <xdr:col>1</xdr:col>
      <xdr:colOff>304800</xdr:colOff>
      <xdr:row>4</xdr:row>
      <xdr:rowOff>419100</xdr:rowOff>
    </xdr:from>
    <xdr:to>
      <xdr:col>1</xdr:col>
      <xdr:colOff>1514475</xdr:colOff>
      <xdr:row>8</xdr:row>
      <xdr:rowOff>76201</xdr:rowOff>
    </xdr:to>
    <xdr:pic>
      <xdr:nvPicPr>
        <xdr:cNvPr id="2889303" name="Рисунок 83"/>
        <xdr:cNvPicPr>
          <a:picLocks noChangeAspect="1"/>
        </xdr:cNvPicPr>
      </xdr:nvPicPr>
      <xdr:blipFill>
        <a:blip xmlns:r="http://schemas.openxmlformats.org/officeDocument/2006/relationships" r:embed="rId5" cstate="print"/>
        <a:srcRect/>
        <a:stretch>
          <a:fillRect/>
        </a:stretch>
      </xdr:blipFill>
      <xdr:spPr bwMode="auto">
        <a:xfrm>
          <a:off x="1400175" y="2000250"/>
          <a:ext cx="1209675" cy="1209675"/>
        </a:xfrm>
        <a:prstGeom prst="rect">
          <a:avLst/>
        </a:prstGeom>
        <a:noFill/>
        <a:ln w="9525">
          <a:noFill/>
          <a:miter lim="800000"/>
          <a:headEnd/>
          <a:tailEnd/>
        </a:ln>
      </xdr:spPr>
    </xdr:pic>
    <xdr:clientData/>
  </xdr:twoCellAnchor>
  <xdr:twoCellAnchor editAs="oneCell">
    <xdr:from>
      <xdr:col>1</xdr:col>
      <xdr:colOff>285750</xdr:colOff>
      <xdr:row>10</xdr:row>
      <xdr:rowOff>171450</xdr:rowOff>
    </xdr:from>
    <xdr:to>
      <xdr:col>1</xdr:col>
      <xdr:colOff>1514475</xdr:colOff>
      <xdr:row>11</xdr:row>
      <xdr:rowOff>323850</xdr:rowOff>
    </xdr:to>
    <xdr:pic>
      <xdr:nvPicPr>
        <xdr:cNvPr id="2889304" name="Рисунок 2"/>
        <xdr:cNvPicPr>
          <a:picLocks noChangeAspect="1"/>
        </xdr:cNvPicPr>
      </xdr:nvPicPr>
      <xdr:blipFill>
        <a:blip xmlns:r="http://schemas.openxmlformats.org/officeDocument/2006/relationships" r:embed="rId6" cstate="print"/>
        <a:srcRect t="16667" b="23940"/>
        <a:stretch>
          <a:fillRect/>
        </a:stretch>
      </xdr:blipFill>
      <xdr:spPr bwMode="auto">
        <a:xfrm>
          <a:off x="1381125" y="3981450"/>
          <a:ext cx="1228725" cy="723900"/>
        </a:xfrm>
        <a:prstGeom prst="rect">
          <a:avLst/>
        </a:prstGeom>
        <a:noFill/>
        <a:ln w="9525">
          <a:noFill/>
          <a:miter lim="800000"/>
          <a:headEnd/>
          <a:tailEnd/>
        </a:ln>
      </xdr:spPr>
    </xdr:pic>
    <xdr:clientData/>
  </xdr:twoCellAnchor>
  <xdr:twoCellAnchor editAs="oneCell">
    <xdr:from>
      <xdr:col>1</xdr:col>
      <xdr:colOff>266700</xdr:colOff>
      <xdr:row>12</xdr:row>
      <xdr:rowOff>352425</xdr:rowOff>
    </xdr:from>
    <xdr:to>
      <xdr:col>1</xdr:col>
      <xdr:colOff>1457325</xdr:colOff>
      <xdr:row>15</xdr:row>
      <xdr:rowOff>238125</xdr:rowOff>
    </xdr:to>
    <xdr:pic>
      <xdr:nvPicPr>
        <xdr:cNvPr id="2889305" name="Рисунок 3"/>
        <xdr:cNvPicPr>
          <a:picLocks noChangeAspect="1"/>
        </xdr:cNvPicPr>
      </xdr:nvPicPr>
      <xdr:blipFill>
        <a:blip xmlns:r="http://schemas.openxmlformats.org/officeDocument/2006/relationships" r:embed="rId7" cstate="print"/>
        <a:srcRect/>
        <a:stretch>
          <a:fillRect/>
        </a:stretch>
      </xdr:blipFill>
      <xdr:spPr bwMode="auto">
        <a:xfrm>
          <a:off x="1362075" y="5267325"/>
          <a:ext cx="1190625" cy="1171575"/>
        </a:xfrm>
        <a:prstGeom prst="rect">
          <a:avLst/>
        </a:prstGeom>
        <a:noFill/>
        <a:ln w="9525">
          <a:noFill/>
          <a:miter lim="800000"/>
          <a:headEnd/>
          <a:tailEnd/>
        </a:ln>
      </xdr:spPr>
    </xdr:pic>
    <xdr:clientData/>
  </xdr:twoCellAnchor>
  <xdr:twoCellAnchor editAs="oneCell">
    <xdr:from>
      <xdr:col>1</xdr:col>
      <xdr:colOff>400050</xdr:colOff>
      <xdr:row>18</xdr:row>
      <xdr:rowOff>209550</xdr:rowOff>
    </xdr:from>
    <xdr:to>
      <xdr:col>1</xdr:col>
      <xdr:colOff>1657350</xdr:colOff>
      <xdr:row>18</xdr:row>
      <xdr:rowOff>1047750</xdr:rowOff>
    </xdr:to>
    <xdr:pic>
      <xdr:nvPicPr>
        <xdr:cNvPr id="2889306" name="Рисунок 4"/>
        <xdr:cNvPicPr>
          <a:picLocks noChangeAspect="1"/>
        </xdr:cNvPicPr>
      </xdr:nvPicPr>
      <xdr:blipFill>
        <a:blip xmlns:r="http://schemas.openxmlformats.org/officeDocument/2006/relationships" r:embed="rId8" cstate="print"/>
        <a:srcRect t="17955" b="14999"/>
        <a:stretch>
          <a:fillRect/>
        </a:stretch>
      </xdr:blipFill>
      <xdr:spPr bwMode="auto">
        <a:xfrm>
          <a:off x="1495425" y="7629525"/>
          <a:ext cx="1257300" cy="838200"/>
        </a:xfrm>
        <a:prstGeom prst="rect">
          <a:avLst/>
        </a:prstGeom>
        <a:noFill/>
        <a:ln w="9525">
          <a:noFill/>
          <a:miter lim="800000"/>
          <a:headEnd/>
          <a:tailEnd/>
        </a:ln>
      </xdr:spPr>
    </xdr:pic>
    <xdr:clientData/>
  </xdr:twoCellAnchor>
  <xdr:twoCellAnchor editAs="oneCell">
    <xdr:from>
      <xdr:col>1</xdr:col>
      <xdr:colOff>342900</xdr:colOff>
      <xdr:row>19</xdr:row>
      <xdr:rowOff>114300</xdr:rowOff>
    </xdr:from>
    <xdr:to>
      <xdr:col>1</xdr:col>
      <xdr:colOff>1552575</xdr:colOff>
      <xdr:row>19</xdr:row>
      <xdr:rowOff>1038225</xdr:rowOff>
    </xdr:to>
    <xdr:pic>
      <xdr:nvPicPr>
        <xdr:cNvPr id="2889307" name="Рисунок 5"/>
        <xdr:cNvPicPr>
          <a:picLocks noChangeAspect="1"/>
        </xdr:cNvPicPr>
      </xdr:nvPicPr>
      <xdr:blipFill>
        <a:blip xmlns:r="http://schemas.openxmlformats.org/officeDocument/2006/relationships" r:embed="rId9" cstate="print"/>
        <a:srcRect l="8182" t="18182" r="7880" b="17575"/>
        <a:stretch>
          <a:fillRect/>
        </a:stretch>
      </xdr:blipFill>
      <xdr:spPr bwMode="auto">
        <a:xfrm>
          <a:off x="1438275" y="8801100"/>
          <a:ext cx="1209675" cy="923925"/>
        </a:xfrm>
        <a:prstGeom prst="rect">
          <a:avLst/>
        </a:prstGeom>
        <a:noFill/>
        <a:ln w="9525">
          <a:noFill/>
          <a:miter lim="800000"/>
          <a:headEnd/>
          <a:tailEnd/>
        </a:ln>
      </xdr:spPr>
    </xdr:pic>
    <xdr:clientData/>
  </xdr:twoCellAnchor>
  <xdr:twoCellAnchor editAs="oneCell">
    <xdr:from>
      <xdr:col>1</xdr:col>
      <xdr:colOff>400050</xdr:colOff>
      <xdr:row>20</xdr:row>
      <xdr:rowOff>180975</xdr:rowOff>
    </xdr:from>
    <xdr:to>
      <xdr:col>1</xdr:col>
      <xdr:colOff>1485900</xdr:colOff>
      <xdr:row>23</xdr:row>
      <xdr:rowOff>123825</xdr:rowOff>
    </xdr:to>
    <xdr:pic>
      <xdr:nvPicPr>
        <xdr:cNvPr id="2889308" name="Рисунок 6"/>
        <xdr:cNvPicPr>
          <a:picLocks noChangeAspect="1"/>
        </xdr:cNvPicPr>
      </xdr:nvPicPr>
      <xdr:blipFill>
        <a:blip xmlns:r="http://schemas.openxmlformats.org/officeDocument/2006/relationships" r:embed="rId10" cstate="print"/>
        <a:srcRect l="9091" t="22726" r="9393" b="23032"/>
        <a:stretch>
          <a:fillRect/>
        </a:stretch>
      </xdr:blipFill>
      <xdr:spPr bwMode="auto">
        <a:xfrm>
          <a:off x="1495425" y="10153650"/>
          <a:ext cx="1085850" cy="723900"/>
        </a:xfrm>
        <a:prstGeom prst="rect">
          <a:avLst/>
        </a:prstGeom>
        <a:noFill/>
        <a:ln w="9525">
          <a:noFill/>
          <a:miter lim="800000"/>
          <a:headEnd/>
          <a:tailEnd/>
        </a:ln>
      </xdr:spPr>
    </xdr:pic>
    <xdr:clientData/>
  </xdr:twoCellAnchor>
  <xdr:twoCellAnchor editAs="oneCell">
    <xdr:from>
      <xdr:col>1</xdr:col>
      <xdr:colOff>209550</xdr:colOff>
      <xdr:row>24</xdr:row>
      <xdr:rowOff>95250</xdr:rowOff>
    </xdr:from>
    <xdr:to>
      <xdr:col>1</xdr:col>
      <xdr:colOff>1600200</xdr:colOff>
      <xdr:row>27</xdr:row>
      <xdr:rowOff>57149</xdr:rowOff>
    </xdr:to>
    <xdr:pic>
      <xdr:nvPicPr>
        <xdr:cNvPr id="2889309" name="Рисунок 7"/>
        <xdr:cNvPicPr>
          <a:picLocks noChangeAspect="1"/>
        </xdr:cNvPicPr>
      </xdr:nvPicPr>
      <xdr:blipFill>
        <a:blip xmlns:r="http://schemas.openxmlformats.org/officeDocument/2006/relationships" r:embed="rId11" cstate="print"/>
        <a:srcRect t="11591" b="12045"/>
        <a:stretch>
          <a:fillRect/>
        </a:stretch>
      </xdr:blipFill>
      <xdr:spPr bwMode="auto">
        <a:xfrm>
          <a:off x="1304925" y="11229975"/>
          <a:ext cx="1390650" cy="1038225"/>
        </a:xfrm>
        <a:prstGeom prst="rect">
          <a:avLst/>
        </a:prstGeom>
        <a:noFill/>
        <a:ln w="9525">
          <a:noFill/>
          <a:miter lim="800000"/>
          <a:headEnd/>
          <a:tailEnd/>
        </a:ln>
      </xdr:spPr>
    </xdr:pic>
    <xdr:clientData/>
  </xdr:twoCellAnchor>
  <xdr:twoCellAnchor editAs="oneCell">
    <xdr:from>
      <xdr:col>1</xdr:col>
      <xdr:colOff>219075</xdr:colOff>
      <xdr:row>35</xdr:row>
      <xdr:rowOff>57150</xdr:rowOff>
    </xdr:from>
    <xdr:to>
      <xdr:col>1</xdr:col>
      <xdr:colOff>1600200</xdr:colOff>
      <xdr:row>35</xdr:row>
      <xdr:rowOff>981075</xdr:rowOff>
    </xdr:to>
    <xdr:pic>
      <xdr:nvPicPr>
        <xdr:cNvPr id="2889310" name="Рисунок 8"/>
        <xdr:cNvPicPr>
          <a:picLocks noChangeAspect="1"/>
        </xdr:cNvPicPr>
      </xdr:nvPicPr>
      <xdr:blipFill>
        <a:blip xmlns:r="http://schemas.openxmlformats.org/officeDocument/2006/relationships" r:embed="rId12" cstate="print"/>
        <a:srcRect t="16083" b="16743"/>
        <a:stretch>
          <a:fillRect/>
        </a:stretch>
      </xdr:blipFill>
      <xdr:spPr bwMode="auto">
        <a:xfrm>
          <a:off x="1314450" y="16268700"/>
          <a:ext cx="1381125" cy="923925"/>
        </a:xfrm>
        <a:prstGeom prst="rect">
          <a:avLst/>
        </a:prstGeom>
        <a:noFill/>
        <a:ln w="9525">
          <a:noFill/>
          <a:miter lim="800000"/>
          <a:headEnd/>
          <a:tailEnd/>
        </a:ln>
      </xdr:spPr>
    </xdr:pic>
    <xdr:clientData/>
  </xdr:twoCellAnchor>
  <xdr:twoCellAnchor editAs="oneCell">
    <xdr:from>
      <xdr:col>1</xdr:col>
      <xdr:colOff>38100</xdr:colOff>
      <xdr:row>38</xdr:row>
      <xdr:rowOff>314325</xdr:rowOff>
    </xdr:from>
    <xdr:to>
      <xdr:col>1</xdr:col>
      <xdr:colOff>1647825</xdr:colOff>
      <xdr:row>40</xdr:row>
      <xdr:rowOff>190500</xdr:rowOff>
    </xdr:to>
    <xdr:pic>
      <xdr:nvPicPr>
        <xdr:cNvPr id="2889311" name="Рисунок 9"/>
        <xdr:cNvPicPr>
          <a:picLocks noChangeAspect="1"/>
        </xdr:cNvPicPr>
      </xdr:nvPicPr>
      <xdr:blipFill>
        <a:blip xmlns:r="http://schemas.openxmlformats.org/officeDocument/2006/relationships" r:embed="rId13" cstate="print"/>
        <a:srcRect t="27147" b="28662"/>
        <a:stretch>
          <a:fillRect/>
        </a:stretch>
      </xdr:blipFill>
      <xdr:spPr bwMode="auto">
        <a:xfrm>
          <a:off x="1133475" y="18392775"/>
          <a:ext cx="1609725" cy="704850"/>
        </a:xfrm>
        <a:prstGeom prst="rect">
          <a:avLst/>
        </a:prstGeom>
        <a:noFill/>
        <a:ln w="9525">
          <a:noFill/>
          <a:miter lim="800000"/>
          <a:headEnd/>
          <a:tailEnd/>
        </a:ln>
      </xdr:spPr>
    </xdr:pic>
    <xdr:clientData/>
  </xdr:twoCellAnchor>
  <xdr:twoCellAnchor editAs="oneCell">
    <xdr:from>
      <xdr:col>1</xdr:col>
      <xdr:colOff>95250</xdr:colOff>
      <xdr:row>43</xdr:row>
      <xdr:rowOff>57150</xdr:rowOff>
    </xdr:from>
    <xdr:to>
      <xdr:col>1</xdr:col>
      <xdr:colOff>1543050</xdr:colOff>
      <xdr:row>43</xdr:row>
      <xdr:rowOff>1219200</xdr:rowOff>
    </xdr:to>
    <xdr:pic>
      <xdr:nvPicPr>
        <xdr:cNvPr id="2889312" name="Рисунок 10"/>
        <xdr:cNvPicPr>
          <a:picLocks noChangeAspect="1"/>
        </xdr:cNvPicPr>
      </xdr:nvPicPr>
      <xdr:blipFill>
        <a:blip xmlns:r="http://schemas.openxmlformats.org/officeDocument/2006/relationships" r:embed="rId14" cstate="print"/>
        <a:srcRect t="19318"/>
        <a:stretch>
          <a:fillRect/>
        </a:stretch>
      </xdr:blipFill>
      <xdr:spPr bwMode="auto">
        <a:xfrm>
          <a:off x="1190625" y="19745325"/>
          <a:ext cx="1447800" cy="1162050"/>
        </a:xfrm>
        <a:prstGeom prst="rect">
          <a:avLst/>
        </a:prstGeom>
        <a:noFill/>
        <a:ln w="9525">
          <a:noFill/>
          <a:miter lim="800000"/>
          <a:headEnd/>
          <a:tailEnd/>
        </a:ln>
      </xdr:spPr>
    </xdr:pic>
    <xdr:clientData/>
  </xdr:twoCellAnchor>
  <xdr:twoCellAnchor editAs="oneCell">
    <xdr:from>
      <xdr:col>1</xdr:col>
      <xdr:colOff>190500</xdr:colOff>
      <xdr:row>44</xdr:row>
      <xdr:rowOff>304800</xdr:rowOff>
    </xdr:from>
    <xdr:to>
      <xdr:col>1</xdr:col>
      <xdr:colOff>1724025</xdr:colOff>
      <xdr:row>46</xdr:row>
      <xdr:rowOff>76200</xdr:rowOff>
    </xdr:to>
    <xdr:pic>
      <xdr:nvPicPr>
        <xdr:cNvPr id="2889313" name="Рисунок 11"/>
        <xdr:cNvPicPr>
          <a:picLocks noChangeAspect="1"/>
        </xdr:cNvPicPr>
      </xdr:nvPicPr>
      <xdr:blipFill>
        <a:blip xmlns:r="http://schemas.openxmlformats.org/officeDocument/2006/relationships" r:embed="rId15" cstate="print"/>
        <a:srcRect t="34721" b="36868"/>
        <a:stretch>
          <a:fillRect/>
        </a:stretch>
      </xdr:blipFill>
      <xdr:spPr bwMode="auto">
        <a:xfrm>
          <a:off x="1285875" y="21240750"/>
          <a:ext cx="1533525" cy="428625"/>
        </a:xfrm>
        <a:prstGeom prst="rect">
          <a:avLst/>
        </a:prstGeom>
        <a:noFill/>
        <a:ln w="9525">
          <a:noFill/>
          <a:miter lim="800000"/>
          <a:headEnd/>
          <a:tailEnd/>
        </a:ln>
      </xdr:spPr>
    </xdr:pic>
    <xdr:clientData/>
  </xdr:twoCellAnchor>
  <xdr:twoCellAnchor editAs="oneCell">
    <xdr:from>
      <xdr:col>1</xdr:col>
      <xdr:colOff>104775</xdr:colOff>
      <xdr:row>47</xdr:row>
      <xdr:rowOff>266700</xdr:rowOff>
    </xdr:from>
    <xdr:to>
      <xdr:col>1</xdr:col>
      <xdr:colOff>1695450</xdr:colOff>
      <xdr:row>51</xdr:row>
      <xdr:rowOff>19050</xdr:rowOff>
    </xdr:to>
    <xdr:pic>
      <xdr:nvPicPr>
        <xdr:cNvPr id="2889314" name="Рисунок 12"/>
        <xdr:cNvPicPr>
          <a:picLocks noChangeAspect="1"/>
        </xdr:cNvPicPr>
      </xdr:nvPicPr>
      <xdr:blipFill>
        <a:blip xmlns:r="http://schemas.openxmlformats.org/officeDocument/2006/relationships" r:embed="rId16" cstate="print"/>
        <a:srcRect l="11363" t="18939" r="9093" b="24873"/>
        <a:stretch>
          <a:fillRect/>
        </a:stretch>
      </xdr:blipFill>
      <xdr:spPr bwMode="auto">
        <a:xfrm>
          <a:off x="1200150" y="22269450"/>
          <a:ext cx="1590675" cy="1133475"/>
        </a:xfrm>
        <a:prstGeom prst="rect">
          <a:avLst/>
        </a:prstGeom>
        <a:noFill/>
        <a:ln w="9525">
          <a:noFill/>
          <a:miter lim="800000"/>
          <a:headEnd/>
          <a:tailEnd/>
        </a:ln>
      </xdr:spPr>
    </xdr:pic>
    <xdr:clientData/>
  </xdr:twoCellAnchor>
  <xdr:twoCellAnchor editAs="oneCell">
    <xdr:from>
      <xdr:col>1</xdr:col>
      <xdr:colOff>190500</xdr:colOff>
      <xdr:row>54</xdr:row>
      <xdr:rowOff>66675</xdr:rowOff>
    </xdr:from>
    <xdr:to>
      <xdr:col>1</xdr:col>
      <xdr:colOff>1676400</xdr:colOff>
      <xdr:row>55</xdr:row>
      <xdr:rowOff>0</xdr:rowOff>
    </xdr:to>
    <xdr:pic>
      <xdr:nvPicPr>
        <xdr:cNvPr id="2889315" name="Рисунок 13"/>
        <xdr:cNvPicPr>
          <a:picLocks noChangeAspect="1"/>
        </xdr:cNvPicPr>
      </xdr:nvPicPr>
      <xdr:blipFill>
        <a:blip xmlns:r="http://schemas.openxmlformats.org/officeDocument/2006/relationships" r:embed="rId17" cstate="print"/>
        <a:srcRect t="23653" b="20529"/>
        <a:stretch>
          <a:fillRect/>
        </a:stretch>
      </xdr:blipFill>
      <xdr:spPr bwMode="auto">
        <a:xfrm>
          <a:off x="1285875" y="24488775"/>
          <a:ext cx="1485900" cy="819150"/>
        </a:xfrm>
        <a:prstGeom prst="rect">
          <a:avLst/>
        </a:prstGeom>
        <a:noFill/>
        <a:ln w="9525">
          <a:noFill/>
          <a:miter lim="800000"/>
          <a:headEnd/>
          <a:tailEnd/>
        </a:ln>
      </xdr:spPr>
    </xdr:pic>
    <xdr:clientData/>
  </xdr:twoCellAnchor>
  <xdr:twoCellAnchor editAs="oneCell">
    <xdr:from>
      <xdr:col>1</xdr:col>
      <xdr:colOff>76200</xdr:colOff>
      <xdr:row>113</xdr:row>
      <xdr:rowOff>95250</xdr:rowOff>
    </xdr:from>
    <xdr:to>
      <xdr:col>1</xdr:col>
      <xdr:colOff>1666875</xdr:colOff>
      <xdr:row>113</xdr:row>
      <xdr:rowOff>923925</xdr:rowOff>
    </xdr:to>
    <xdr:pic>
      <xdr:nvPicPr>
        <xdr:cNvPr id="2889316" name="Рисунок 14"/>
        <xdr:cNvPicPr>
          <a:picLocks noChangeAspect="1"/>
        </xdr:cNvPicPr>
      </xdr:nvPicPr>
      <xdr:blipFill>
        <a:blip xmlns:r="http://schemas.openxmlformats.org/officeDocument/2006/relationships" r:embed="rId18" cstate="print"/>
        <a:srcRect l="8063" t="30481" r="11734" b="24480"/>
        <a:stretch>
          <a:fillRect/>
        </a:stretch>
      </xdr:blipFill>
      <xdr:spPr bwMode="auto">
        <a:xfrm>
          <a:off x="1171575" y="35023425"/>
          <a:ext cx="1590675" cy="828675"/>
        </a:xfrm>
        <a:prstGeom prst="rect">
          <a:avLst/>
        </a:prstGeom>
        <a:noFill/>
        <a:ln w="9525">
          <a:noFill/>
          <a:miter lim="800000"/>
          <a:headEnd/>
          <a:tailEnd/>
        </a:ln>
      </xdr:spPr>
    </xdr:pic>
    <xdr:clientData/>
  </xdr:twoCellAnchor>
  <xdr:twoCellAnchor editAs="oneCell">
    <xdr:from>
      <xdr:col>1</xdr:col>
      <xdr:colOff>133350</xdr:colOff>
      <xdr:row>114</xdr:row>
      <xdr:rowOff>47625</xdr:rowOff>
    </xdr:from>
    <xdr:to>
      <xdr:col>1</xdr:col>
      <xdr:colOff>1600200</xdr:colOff>
      <xdr:row>114</xdr:row>
      <xdr:rowOff>1057275</xdr:rowOff>
    </xdr:to>
    <xdr:pic>
      <xdr:nvPicPr>
        <xdr:cNvPr id="2889317" name="Рисунок 100"/>
        <xdr:cNvPicPr>
          <a:picLocks noChangeAspect="1"/>
        </xdr:cNvPicPr>
      </xdr:nvPicPr>
      <xdr:blipFill>
        <a:blip xmlns:r="http://schemas.openxmlformats.org/officeDocument/2006/relationships" r:embed="rId19" cstate="print"/>
        <a:srcRect t="11353" b="19583"/>
        <a:stretch>
          <a:fillRect/>
        </a:stretch>
      </xdr:blipFill>
      <xdr:spPr bwMode="auto">
        <a:xfrm>
          <a:off x="1228725" y="36156900"/>
          <a:ext cx="1466850" cy="1009650"/>
        </a:xfrm>
        <a:prstGeom prst="rect">
          <a:avLst/>
        </a:prstGeom>
        <a:noFill/>
        <a:ln w="9525">
          <a:noFill/>
          <a:miter lim="800000"/>
          <a:headEnd/>
          <a:tailEnd/>
        </a:ln>
      </xdr:spPr>
    </xdr:pic>
    <xdr:clientData/>
  </xdr:twoCellAnchor>
  <xdr:twoCellAnchor editAs="oneCell">
    <xdr:from>
      <xdr:col>1</xdr:col>
      <xdr:colOff>95250</xdr:colOff>
      <xdr:row>115</xdr:row>
      <xdr:rowOff>161925</xdr:rowOff>
    </xdr:from>
    <xdr:to>
      <xdr:col>1</xdr:col>
      <xdr:colOff>1619250</xdr:colOff>
      <xdr:row>115</xdr:row>
      <xdr:rowOff>914400</xdr:rowOff>
    </xdr:to>
    <xdr:pic>
      <xdr:nvPicPr>
        <xdr:cNvPr id="2889318" name="Рисунок 102"/>
        <xdr:cNvPicPr>
          <a:picLocks noChangeAspect="1"/>
        </xdr:cNvPicPr>
      </xdr:nvPicPr>
      <xdr:blipFill>
        <a:blip xmlns:r="http://schemas.openxmlformats.org/officeDocument/2006/relationships" r:embed="rId20" cstate="print"/>
        <a:srcRect t="25682" b="25000"/>
        <a:stretch>
          <a:fillRect/>
        </a:stretch>
      </xdr:blipFill>
      <xdr:spPr bwMode="auto">
        <a:xfrm>
          <a:off x="1190625" y="37433250"/>
          <a:ext cx="1524000" cy="752475"/>
        </a:xfrm>
        <a:prstGeom prst="rect">
          <a:avLst/>
        </a:prstGeom>
        <a:noFill/>
        <a:ln w="9525">
          <a:noFill/>
          <a:miter lim="800000"/>
          <a:headEnd/>
          <a:tailEnd/>
        </a:ln>
      </xdr:spPr>
    </xdr:pic>
    <xdr:clientData/>
  </xdr:twoCellAnchor>
  <xdr:twoCellAnchor editAs="oneCell">
    <xdr:from>
      <xdr:col>1</xdr:col>
      <xdr:colOff>66675</xdr:colOff>
      <xdr:row>116</xdr:row>
      <xdr:rowOff>76200</xdr:rowOff>
    </xdr:from>
    <xdr:to>
      <xdr:col>1</xdr:col>
      <xdr:colOff>1638300</xdr:colOff>
      <xdr:row>116</xdr:row>
      <xdr:rowOff>1104900</xdr:rowOff>
    </xdr:to>
    <xdr:pic>
      <xdr:nvPicPr>
        <xdr:cNvPr id="2889319" name="Рисунок 104"/>
        <xdr:cNvPicPr>
          <a:picLocks noChangeAspect="1"/>
        </xdr:cNvPicPr>
      </xdr:nvPicPr>
      <xdr:blipFill>
        <a:blip xmlns:r="http://schemas.openxmlformats.org/officeDocument/2006/relationships" r:embed="rId21" cstate="print"/>
        <a:srcRect t="15137" b="19583"/>
        <a:stretch>
          <a:fillRect/>
        </a:stretch>
      </xdr:blipFill>
      <xdr:spPr bwMode="auto">
        <a:xfrm>
          <a:off x="1162050" y="38557200"/>
          <a:ext cx="1571625" cy="1028700"/>
        </a:xfrm>
        <a:prstGeom prst="rect">
          <a:avLst/>
        </a:prstGeom>
        <a:noFill/>
        <a:ln w="9525">
          <a:noFill/>
          <a:miter lim="800000"/>
          <a:headEnd/>
          <a:tailEnd/>
        </a:ln>
      </xdr:spPr>
    </xdr:pic>
    <xdr:clientData/>
  </xdr:twoCellAnchor>
  <xdr:twoCellAnchor editAs="oneCell">
    <xdr:from>
      <xdr:col>1</xdr:col>
      <xdr:colOff>57150</xdr:colOff>
      <xdr:row>117</xdr:row>
      <xdr:rowOff>342900</xdr:rowOff>
    </xdr:from>
    <xdr:to>
      <xdr:col>1</xdr:col>
      <xdr:colOff>1704975</xdr:colOff>
      <xdr:row>117</xdr:row>
      <xdr:rowOff>809625</xdr:rowOff>
    </xdr:to>
    <xdr:pic>
      <xdr:nvPicPr>
        <xdr:cNvPr id="2889320" name="Рисунок 108"/>
        <xdr:cNvPicPr>
          <a:picLocks noChangeAspect="1"/>
        </xdr:cNvPicPr>
      </xdr:nvPicPr>
      <xdr:blipFill>
        <a:blip xmlns:r="http://schemas.openxmlformats.org/officeDocument/2006/relationships" r:embed="rId22" cstate="print"/>
        <a:srcRect t="34550" b="37569"/>
        <a:stretch>
          <a:fillRect/>
        </a:stretch>
      </xdr:blipFill>
      <xdr:spPr bwMode="auto">
        <a:xfrm rot="897361">
          <a:off x="1152525" y="39985950"/>
          <a:ext cx="1647825" cy="466725"/>
        </a:xfrm>
        <a:prstGeom prst="rect">
          <a:avLst/>
        </a:prstGeom>
        <a:noFill/>
        <a:ln w="9525">
          <a:noFill/>
          <a:miter lim="800000"/>
          <a:headEnd/>
          <a:tailEnd/>
        </a:ln>
      </xdr:spPr>
    </xdr:pic>
    <xdr:clientData/>
  </xdr:twoCellAnchor>
  <xdr:twoCellAnchor editAs="oneCell">
    <xdr:from>
      <xdr:col>1</xdr:col>
      <xdr:colOff>180975</xdr:colOff>
      <xdr:row>118</xdr:row>
      <xdr:rowOff>114300</xdr:rowOff>
    </xdr:from>
    <xdr:to>
      <xdr:col>1</xdr:col>
      <xdr:colOff>1609725</xdr:colOff>
      <xdr:row>119</xdr:row>
      <xdr:rowOff>638175</xdr:rowOff>
    </xdr:to>
    <xdr:pic>
      <xdr:nvPicPr>
        <xdr:cNvPr id="2889321" name="Рисунок 20"/>
        <xdr:cNvPicPr>
          <a:picLocks noChangeAspect="1"/>
        </xdr:cNvPicPr>
      </xdr:nvPicPr>
      <xdr:blipFill>
        <a:blip xmlns:r="http://schemas.openxmlformats.org/officeDocument/2006/relationships" r:embed="rId23" cstate="print"/>
        <a:srcRect l="2" t="17046" r="5447" b="17271"/>
        <a:stretch>
          <a:fillRect/>
        </a:stretch>
      </xdr:blipFill>
      <xdr:spPr bwMode="auto">
        <a:xfrm>
          <a:off x="1276350" y="41176575"/>
          <a:ext cx="1428750" cy="990600"/>
        </a:xfrm>
        <a:prstGeom prst="rect">
          <a:avLst/>
        </a:prstGeom>
        <a:noFill/>
        <a:ln w="9525">
          <a:noFill/>
          <a:miter lim="800000"/>
          <a:headEnd/>
          <a:tailEnd/>
        </a:ln>
      </xdr:spPr>
    </xdr:pic>
    <xdr:clientData/>
  </xdr:twoCellAnchor>
  <xdr:twoCellAnchor editAs="oneCell">
    <xdr:from>
      <xdr:col>1</xdr:col>
      <xdr:colOff>333375</xdr:colOff>
      <xdr:row>120</xdr:row>
      <xdr:rowOff>85725</xdr:rowOff>
    </xdr:from>
    <xdr:to>
      <xdr:col>1</xdr:col>
      <xdr:colOff>1647825</xdr:colOff>
      <xdr:row>120</xdr:row>
      <xdr:rowOff>1095375</xdr:rowOff>
    </xdr:to>
    <xdr:pic>
      <xdr:nvPicPr>
        <xdr:cNvPr id="2889322" name="Рисунок 112"/>
        <xdr:cNvPicPr>
          <a:picLocks noChangeAspect="1"/>
        </xdr:cNvPicPr>
      </xdr:nvPicPr>
      <xdr:blipFill>
        <a:blip xmlns:r="http://schemas.openxmlformats.org/officeDocument/2006/relationships" r:embed="rId24" cstate="print"/>
        <a:srcRect t="10406" b="12013"/>
        <a:stretch>
          <a:fillRect/>
        </a:stretch>
      </xdr:blipFill>
      <xdr:spPr bwMode="auto">
        <a:xfrm>
          <a:off x="1428750" y="42357675"/>
          <a:ext cx="1314450" cy="1009650"/>
        </a:xfrm>
        <a:prstGeom prst="rect">
          <a:avLst/>
        </a:prstGeom>
        <a:noFill/>
        <a:ln w="9525">
          <a:noFill/>
          <a:miter lim="800000"/>
          <a:headEnd/>
          <a:tailEnd/>
        </a:ln>
      </xdr:spPr>
    </xdr:pic>
    <xdr:clientData/>
  </xdr:twoCellAnchor>
  <xdr:twoCellAnchor editAs="oneCell">
    <xdr:from>
      <xdr:col>1</xdr:col>
      <xdr:colOff>295275</xdr:colOff>
      <xdr:row>121</xdr:row>
      <xdr:rowOff>38100</xdr:rowOff>
    </xdr:from>
    <xdr:to>
      <xdr:col>1</xdr:col>
      <xdr:colOff>1438275</xdr:colOff>
      <xdr:row>121</xdr:row>
      <xdr:rowOff>1181100</xdr:rowOff>
    </xdr:to>
    <xdr:pic>
      <xdr:nvPicPr>
        <xdr:cNvPr id="2889323" name="Рисунок 23"/>
        <xdr:cNvPicPr>
          <a:picLocks noChangeAspect="1"/>
        </xdr:cNvPicPr>
      </xdr:nvPicPr>
      <xdr:blipFill>
        <a:blip xmlns:r="http://schemas.openxmlformats.org/officeDocument/2006/relationships" r:embed="rId25" cstate="print"/>
        <a:srcRect/>
        <a:stretch>
          <a:fillRect/>
        </a:stretch>
      </xdr:blipFill>
      <xdr:spPr bwMode="auto">
        <a:xfrm>
          <a:off x="1390650" y="43434000"/>
          <a:ext cx="1143000" cy="1143000"/>
        </a:xfrm>
        <a:prstGeom prst="rect">
          <a:avLst/>
        </a:prstGeom>
        <a:noFill/>
        <a:ln w="9525">
          <a:noFill/>
          <a:miter lim="800000"/>
          <a:headEnd/>
          <a:tailEnd/>
        </a:ln>
      </xdr:spPr>
    </xdr:pic>
    <xdr:clientData/>
  </xdr:twoCellAnchor>
  <xdr:twoCellAnchor editAs="oneCell">
    <xdr:from>
      <xdr:col>1</xdr:col>
      <xdr:colOff>219075</xdr:colOff>
      <xdr:row>127</xdr:row>
      <xdr:rowOff>47625</xdr:rowOff>
    </xdr:from>
    <xdr:to>
      <xdr:col>1</xdr:col>
      <xdr:colOff>1743075</xdr:colOff>
      <xdr:row>127</xdr:row>
      <xdr:rowOff>1066800</xdr:rowOff>
    </xdr:to>
    <xdr:pic>
      <xdr:nvPicPr>
        <xdr:cNvPr id="2889324" name="Рисунок 116"/>
        <xdr:cNvPicPr>
          <a:picLocks noChangeAspect="1"/>
        </xdr:cNvPicPr>
      </xdr:nvPicPr>
      <xdr:blipFill>
        <a:blip xmlns:r="http://schemas.openxmlformats.org/officeDocument/2006/relationships" r:embed="rId26" cstate="print"/>
        <a:srcRect b="32828"/>
        <a:stretch>
          <a:fillRect/>
        </a:stretch>
      </xdr:blipFill>
      <xdr:spPr bwMode="auto">
        <a:xfrm>
          <a:off x="1314450" y="47263050"/>
          <a:ext cx="1524000" cy="1019175"/>
        </a:xfrm>
        <a:prstGeom prst="rect">
          <a:avLst/>
        </a:prstGeom>
        <a:noFill/>
        <a:ln w="9525">
          <a:noFill/>
          <a:miter lim="800000"/>
          <a:headEnd/>
          <a:tailEnd/>
        </a:ln>
      </xdr:spPr>
    </xdr:pic>
    <xdr:clientData/>
  </xdr:twoCellAnchor>
  <xdr:twoCellAnchor editAs="oneCell">
    <xdr:from>
      <xdr:col>1</xdr:col>
      <xdr:colOff>47625</xdr:colOff>
      <xdr:row>128</xdr:row>
      <xdr:rowOff>57150</xdr:rowOff>
    </xdr:from>
    <xdr:to>
      <xdr:col>1</xdr:col>
      <xdr:colOff>1733550</xdr:colOff>
      <xdr:row>129</xdr:row>
      <xdr:rowOff>314324</xdr:rowOff>
    </xdr:to>
    <xdr:pic>
      <xdr:nvPicPr>
        <xdr:cNvPr id="2889325" name="Рисунок 27"/>
        <xdr:cNvPicPr>
          <a:picLocks noChangeAspect="1"/>
        </xdr:cNvPicPr>
      </xdr:nvPicPr>
      <xdr:blipFill>
        <a:blip xmlns:r="http://schemas.openxmlformats.org/officeDocument/2006/relationships" r:embed="rId27" cstate="print"/>
        <a:srcRect/>
        <a:stretch>
          <a:fillRect/>
        </a:stretch>
      </xdr:blipFill>
      <xdr:spPr bwMode="auto">
        <a:xfrm>
          <a:off x="1143000" y="48415575"/>
          <a:ext cx="1685925" cy="771525"/>
        </a:xfrm>
        <a:prstGeom prst="rect">
          <a:avLst/>
        </a:prstGeom>
        <a:noFill/>
        <a:ln w="9525">
          <a:noFill/>
          <a:miter lim="800000"/>
          <a:headEnd/>
          <a:tailEnd/>
        </a:ln>
      </xdr:spPr>
    </xdr:pic>
    <xdr:clientData/>
  </xdr:twoCellAnchor>
  <xdr:twoCellAnchor editAs="oneCell">
    <xdr:from>
      <xdr:col>1</xdr:col>
      <xdr:colOff>142875</xdr:colOff>
      <xdr:row>130</xdr:row>
      <xdr:rowOff>47625</xdr:rowOff>
    </xdr:from>
    <xdr:to>
      <xdr:col>1</xdr:col>
      <xdr:colOff>1524000</xdr:colOff>
      <xdr:row>131</xdr:row>
      <xdr:rowOff>495300</xdr:rowOff>
    </xdr:to>
    <xdr:pic>
      <xdr:nvPicPr>
        <xdr:cNvPr id="2889326" name="Рисунок 29"/>
        <xdr:cNvPicPr>
          <a:picLocks noChangeAspect="1"/>
        </xdr:cNvPicPr>
      </xdr:nvPicPr>
      <xdr:blipFill>
        <a:blip xmlns:r="http://schemas.openxmlformats.org/officeDocument/2006/relationships" r:embed="rId28" cstate="print"/>
        <a:srcRect l="17215" t="32205" r="24313" b="30536"/>
        <a:stretch>
          <a:fillRect/>
        </a:stretch>
      </xdr:blipFill>
      <xdr:spPr bwMode="auto">
        <a:xfrm>
          <a:off x="1238250" y="49434750"/>
          <a:ext cx="1381125" cy="876300"/>
        </a:xfrm>
        <a:prstGeom prst="rect">
          <a:avLst/>
        </a:prstGeom>
        <a:noFill/>
        <a:ln w="9525">
          <a:noFill/>
          <a:miter lim="800000"/>
          <a:headEnd/>
          <a:tailEnd/>
        </a:ln>
      </xdr:spPr>
    </xdr:pic>
    <xdr:clientData/>
  </xdr:twoCellAnchor>
  <xdr:twoCellAnchor editAs="oneCell">
    <xdr:from>
      <xdr:col>1</xdr:col>
      <xdr:colOff>104775</xdr:colOff>
      <xdr:row>134</xdr:row>
      <xdr:rowOff>47625</xdr:rowOff>
    </xdr:from>
    <xdr:to>
      <xdr:col>1</xdr:col>
      <xdr:colOff>1628775</xdr:colOff>
      <xdr:row>134</xdr:row>
      <xdr:rowOff>933450</xdr:rowOff>
    </xdr:to>
    <xdr:pic>
      <xdr:nvPicPr>
        <xdr:cNvPr id="2889327" name="Рисунок 30"/>
        <xdr:cNvPicPr>
          <a:picLocks noChangeAspect="1"/>
        </xdr:cNvPicPr>
      </xdr:nvPicPr>
      <xdr:blipFill>
        <a:blip xmlns:r="http://schemas.openxmlformats.org/officeDocument/2006/relationships" r:embed="rId29" cstate="print"/>
        <a:srcRect t="18922" b="22421"/>
        <a:stretch>
          <a:fillRect/>
        </a:stretch>
      </xdr:blipFill>
      <xdr:spPr bwMode="auto">
        <a:xfrm>
          <a:off x="1200150" y="51120675"/>
          <a:ext cx="1524000" cy="885825"/>
        </a:xfrm>
        <a:prstGeom prst="rect">
          <a:avLst/>
        </a:prstGeom>
        <a:noFill/>
        <a:ln w="9525">
          <a:noFill/>
          <a:miter lim="800000"/>
          <a:headEnd/>
          <a:tailEnd/>
        </a:ln>
      </xdr:spPr>
    </xdr:pic>
    <xdr:clientData/>
  </xdr:twoCellAnchor>
  <xdr:twoCellAnchor editAs="oneCell">
    <xdr:from>
      <xdr:col>1</xdr:col>
      <xdr:colOff>107496</xdr:colOff>
      <xdr:row>139</xdr:row>
      <xdr:rowOff>167368</xdr:rowOff>
    </xdr:from>
    <xdr:to>
      <xdr:col>1</xdr:col>
      <xdr:colOff>1717221</xdr:colOff>
      <xdr:row>139</xdr:row>
      <xdr:rowOff>996043</xdr:rowOff>
    </xdr:to>
    <xdr:pic>
      <xdr:nvPicPr>
        <xdr:cNvPr id="2889328" name="Рисунок 135"/>
        <xdr:cNvPicPr>
          <a:picLocks noChangeAspect="1"/>
        </xdr:cNvPicPr>
      </xdr:nvPicPr>
      <xdr:blipFill>
        <a:blip xmlns:r="http://schemas.openxmlformats.org/officeDocument/2006/relationships" r:embed="rId30" cstate="print"/>
        <a:srcRect l="14142" t="29292" r="9343" b="30807"/>
        <a:stretch>
          <a:fillRect/>
        </a:stretch>
      </xdr:blipFill>
      <xdr:spPr bwMode="auto">
        <a:xfrm>
          <a:off x="1209675" y="54677582"/>
          <a:ext cx="1609725" cy="828675"/>
        </a:xfrm>
        <a:prstGeom prst="rect">
          <a:avLst/>
        </a:prstGeom>
        <a:noFill/>
        <a:ln w="9525">
          <a:noFill/>
          <a:miter lim="800000"/>
          <a:headEnd/>
          <a:tailEnd/>
        </a:ln>
      </xdr:spPr>
    </xdr:pic>
    <xdr:clientData/>
  </xdr:twoCellAnchor>
  <xdr:twoCellAnchor editAs="oneCell">
    <xdr:from>
      <xdr:col>1</xdr:col>
      <xdr:colOff>325211</xdr:colOff>
      <xdr:row>160</xdr:row>
      <xdr:rowOff>586468</xdr:rowOff>
    </xdr:from>
    <xdr:to>
      <xdr:col>1</xdr:col>
      <xdr:colOff>1620611</xdr:colOff>
      <xdr:row>161</xdr:row>
      <xdr:rowOff>514350</xdr:rowOff>
    </xdr:to>
    <xdr:pic>
      <xdr:nvPicPr>
        <xdr:cNvPr id="2889329" name="Рисунок 137"/>
        <xdr:cNvPicPr>
          <a:picLocks noChangeAspect="1"/>
        </xdr:cNvPicPr>
      </xdr:nvPicPr>
      <xdr:blipFill>
        <a:blip xmlns:r="http://schemas.openxmlformats.org/officeDocument/2006/relationships" r:embed="rId31" cstate="print"/>
        <a:srcRect t="8801" b="8771"/>
        <a:stretch>
          <a:fillRect/>
        </a:stretch>
      </xdr:blipFill>
      <xdr:spPr bwMode="auto">
        <a:xfrm>
          <a:off x="1427390" y="57409897"/>
          <a:ext cx="1295400" cy="1057275"/>
        </a:xfrm>
        <a:prstGeom prst="rect">
          <a:avLst/>
        </a:prstGeom>
        <a:noFill/>
        <a:ln w="9525">
          <a:noFill/>
          <a:miter lim="800000"/>
          <a:headEnd/>
          <a:tailEnd/>
        </a:ln>
      </xdr:spPr>
    </xdr:pic>
    <xdr:clientData/>
  </xdr:twoCellAnchor>
  <xdr:twoCellAnchor editAs="oneCell">
    <xdr:from>
      <xdr:col>1</xdr:col>
      <xdr:colOff>152400</xdr:colOff>
      <xdr:row>203</xdr:row>
      <xdr:rowOff>28575</xdr:rowOff>
    </xdr:from>
    <xdr:to>
      <xdr:col>1</xdr:col>
      <xdr:colOff>1666875</xdr:colOff>
      <xdr:row>203</xdr:row>
      <xdr:rowOff>1038225</xdr:rowOff>
    </xdr:to>
    <xdr:pic>
      <xdr:nvPicPr>
        <xdr:cNvPr id="2889332" name="Рисунок 107"/>
        <xdr:cNvPicPr>
          <a:picLocks noChangeAspect="1"/>
        </xdr:cNvPicPr>
      </xdr:nvPicPr>
      <xdr:blipFill>
        <a:blip xmlns:r="http://schemas.openxmlformats.org/officeDocument/2006/relationships" r:embed="rId32" cstate="print"/>
        <a:srcRect l="16414" t="28409" r="17297" b="27399"/>
        <a:stretch>
          <a:fillRect/>
        </a:stretch>
      </xdr:blipFill>
      <xdr:spPr bwMode="auto">
        <a:xfrm>
          <a:off x="1247775" y="72980550"/>
          <a:ext cx="1514475" cy="1009650"/>
        </a:xfrm>
        <a:prstGeom prst="rect">
          <a:avLst/>
        </a:prstGeom>
        <a:noFill/>
        <a:ln w="9525">
          <a:noFill/>
          <a:miter lim="800000"/>
          <a:headEnd/>
          <a:tailEnd/>
        </a:ln>
      </xdr:spPr>
    </xdr:pic>
    <xdr:clientData/>
  </xdr:twoCellAnchor>
  <xdr:twoCellAnchor editAs="oneCell">
    <xdr:from>
      <xdr:col>1</xdr:col>
      <xdr:colOff>89807</xdr:colOff>
      <xdr:row>204</xdr:row>
      <xdr:rowOff>666750</xdr:rowOff>
    </xdr:from>
    <xdr:to>
      <xdr:col>1</xdr:col>
      <xdr:colOff>1699532</xdr:colOff>
      <xdr:row>205</xdr:row>
      <xdr:rowOff>472169</xdr:rowOff>
    </xdr:to>
    <xdr:pic>
      <xdr:nvPicPr>
        <xdr:cNvPr id="2889333" name="Рисунок 6"/>
        <xdr:cNvPicPr>
          <a:picLocks noChangeAspect="1"/>
        </xdr:cNvPicPr>
      </xdr:nvPicPr>
      <xdr:blipFill>
        <a:blip xmlns:r="http://schemas.openxmlformats.org/officeDocument/2006/relationships" r:embed="rId33" cstate="print"/>
        <a:srcRect l="5142" t="27161" r="19019" b="31686"/>
        <a:stretch>
          <a:fillRect/>
        </a:stretch>
      </xdr:blipFill>
      <xdr:spPr bwMode="auto">
        <a:xfrm>
          <a:off x="1191986" y="89330893"/>
          <a:ext cx="1609725" cy="866775"/>
        </a:xfrm>
        <a:prstGeom prst="rect">
          <a:avLst/>
        </a:prstGeom>
        <a:noFill/>
        <a:ln w="9525">
          <a:noFill/>
          <a:miter lim="800000"/>
          <a:headEnd/>
          <a:tailEnd/>
        </a:ln>
      </xdr:spPr>
    </xdr:pic>
    <xdr:clientData/>
  </xdr:twoCellAnchor>
  <xdr:twoCellAnchor editAs="oneCell">
    <xdr:from>
      <xdr:col>1</xdr:col>
      <xdr:colOff>200025</xdr:colOff>
      <xdr:row>208</xdr:row>
      <xdr:rowOff>123825</xdr:rowOff>
    </xdr:from>
    <xdr:to>
      <xdr:col>1</xdr:col>
      <xdr:colOff>1609725</xdr:colOff>
      <xdr:row>208</xdr:row>
      <xdr:rowOff>1019175</xdr:rowOff>
    </xdr:to>
    <xdr:pic>
      <xdr:nvPicPr>
        <xdr:cNvPr id="2889334" name="Рисунок 111"/>
        <xdr:cNvPicPr>
          <a:picLocks noChangeAspect="1"/>
        </xdr:cNvPicPr>
      </xdr:nvPicPr>
      <xdr:blipFill>
        <a:blip xmlns:r="http://schemas.openxmlformats.org/officeDocument/2006/relationships" r:embed="rId34" cstate="print"/>
        <a:srcRect t="16969" b="19090"/>
        <a:stretch>
          <a:fillRect/>
        </a:stretch>
      </xdr:blipFill>
      <xdr:spPr bwMode="auto">
        <a:xfrm>
          <a:off x="1295400" y="76057125"/>
          <a:ext cx="1409700" cy="895350"/>
        </a:xfrm>
        <a:prstGeom prst="rect">
          <a:avLst/>
        </a:prstGeom>
        <a:noFill/>
        <a:ln w="9525">
          <a:noFill/>
          <a:miter lim="800000"/>
          <a:headEnd/>
          <a:tailEnd/>
        </a:ln>
      </xdr:spPr>
    </xdr:pic>
    <xdr:clientData/>
  </xdr:twoCellAnchor>
  <xdr:twoCellAnchor editAs="oneCell">
    <xdr:from>
      <xdr:col>1</xdr:col>
      <xdr:colOff>76201</xdr:colOff>
      <xdr:row>209</xdr:row>
      <xdr:rowOff>480333</xdr:rowOff>
    </xdr:from>
    <xdr:to>
      <xdr:col>1</xdr:col>
      <xdr:colOff>1695451</xdr:colOff>
      <xdr:row>210</xdr:row>
      <xdr:rowOff>526597</xdr:rowOff>
    </xdr:to>
    <xdr:pic>
      <xdr:nvPicPr>
        <xdr:cNvPr id="2889335" name="Рисунок 113"/>
        <xdr:cNvPicPr>
          <a:picLocks noChangeAspect="1"/>
        </xdr:cNvPicPr>
      </xdr:nvPicPr>
      <xdr:blipFill>
        <a:blip xmlns:r="http://schemas.openxmlformats.org/officeDocument/2006/relationships" r:embed="rId35" cstate="print"/>
        <a:srcRect t="19090" b="20909"/>
        <a:stretch>
          <a:fillRect/>
        </a:stretch>
      </xdr:blipFill>
      <xdr:spPr bwMode="auto">
        <a:xfrm>
          <a:off x="1178380" y="94492083"/>
          <a:ext cx="1619250" cy="971550"/>
        </a:xfrm>
        <a:prstGeom prst="rect">
          <a:avLst/>
        </a:prstGeom>
        <a:noFill/>
        <a:ln w="9525">
          <a:noFill/>
          <a:miter lim="800000"/>
          <a:headEnd/>
          <a:tailEnd/>
        </a:ln>
      </xdr:spPr>
    </xdr:pic>
    <xdr:clientData/>
  </xdr:twoCellAnchor>
  <xdr:twoCellAnchor editAs="oneCell">
    <xdr:from>
      <xdr:col>1</xdr:col>
      <xdr:colOff>66675</xdr:colOff>
      <xdr:row>214</xdr:row>
      <xdr:rowOff>85725</xdr:rowOff>
    </xdr:from>
    <xdr:to>
      <xdr:col>1</xdr:col>
      <xdr:colOff>1638300</xdr:colOff>
      <xdr:row>214</xdr:row>
      <xdr:rowOff>1219200</xdr:rowOff>
    </xdr:to>
    <xdr:pic>
      <xdr:nvPicPr>
        <xdr:cNvPr id="2889336" name="Рисунок 9"/>
        <xdr:cNvPicPr>
          <a:picLocks noChangeAspect="1"/>
        </xdr:cNvPicPr>
      </xdr:nvPicPr>
      <xdr:blipFill>
        <a:blip xmlns:r="http://schemas.openxmlformats.org/officeDocument/2006/relationships" r:embed="rId36" cstate="print"/>
        <a:srcRect l="13029" t="25153" r="8485" b="18484"/>
        <a:stretch>
          <a:fillRect/>
        </a:stretch>
      </xdr:blipFill>
      <xdr:spPr bwMode="auto">
        <a:xfrm>
          <a:off x="1162050" y="78447900"/>
          <a:ext cx="1571625" cy="1133475"/>
        </a:xfrm>
        <a:prstGeom prst="rect">
          <a:avLst/>
        </a:prstGeom>
        <a:noFill/>
        <a:ln w="9525">
          <a:noFill/>
          <a:miter lim="800000"/>
          <a:headEnd/>
          <a:tailEnd/>
        </a:ln>
      </xdr:spPr>
    </xdr:pic>
    <xdr:clientData/>
  </xdr:twoCellAnchor>
  <xdr:twoCellAnchor editAs="oneCell">
    <xdr:from>
      <xdr:col>1</xdr:col>
      <xdr:colOff>104775</xdr:colOff>
      <xdr:row>217</xdr:row>
      <xdr:rowOff>66675</xdr:rowOff>
    </xdr:from>
    <xdr:to>
      <xdr:col>1</xdr:col>
      <xdr:colOff>1581150</xdr:colOff>
      <xdr:row>217</xdr:row>
      <xdr:rowOff>1257300</xdr:rowOff>
    </xdr:to>
    <xdr:pic>
      <xdr:nvPicPr>
        <xdr:cNvPr id="2889337" name="Рисунок 117"/>
        <xdr:cNvPicPr>
          <a:picLocks noChangeAspect="1"/>
        </xdr:cNvPicPr>
      </xdr:nvPicPr>
      <xdr:blipFill>
        <a:blip xmlns:r="http://schemas.openxmlformats.org/officeDocument/2006/relationships" r:embed="rId37" cstate="print"/>
        <a:srcRect t="7500" b="11818"/>
        <a:stretch>
          <a:fillRect/>
        </a:stretch>
      </xdr:blipFill>
      <xdr:spPr bwMode="auto">
        <a:xfrm>
          <a:off x="1200150" y="80476725"/>
          <a:ext cx="1476375" cy="1190625"/>
        </a:xfrm>
        <a:prstGeom prst="rect">
          <a:avLst/>
        </a:prstGeom>
        <a:noFill/>
        <a:ln w="9525">
          <a:noFill/>
          <a:miter lim="800000"/>
          <a:headEnd/>
          <a:tailEnd/>
        </a:ln>
      </xdr:spPr>
    </xdr:pic>
    <xdr:clientData/>
  </xdr:twoCellAnchor>
  <xdr:twoCellAnchor editAs="oneCell">
    <xdr:from>
      <xdr:col>1</xdr:col>
      <xdr:colOff>57150</xdr:colOff>
      <xdr:row>218</xdr:row>
      <xdr:rowOff>47625</xdr:rowOff>
    </xdr:from>
    <xdr:to>
      <xdr:col>1</xdr:col>
      <xdr:colOff>1685925</xdr:colOff>
      <xdr:row>218</xdr:row>
      <xdr:rowOff>1047750</xdr:rowOff>
    </xdr:to>
    <xdr:pic>
      <xdr:nvPicPr>
        <xdr:cNvPr id="2889338" name="Рисунок 11"/>
        <xdr:cNvPicPr>
          <a:picLocks noChangeAspect="1"/>
        </xdr:cNvPicPr>
      </xdr:nvPicPr>
      <xdr:blipFill>
        <a:blip xmlns:r="http://schemas.openxmlformats.org/officeDocument/2006/relationships" r:embed="rId38" cstate="print"/>
        <a:srcRect l="2884" t="18269" r="1923" b="23076"/>
        <a:stretch>
          <a:fillRect/>
        </a:stretch>
      </xdr:blipFill>
      <xdr:spPr bwMode="auto">
        <a:xfrm>
          <a:off x="1152525" y="81781650"/>
          <a:ext cx="1628775" cy="1000125"/>
        </a:xfrm>
        <a:prstGeom prst="rect">
          <a:avLst/>
        </a:prstGeom>
        <a:noFill/>
        <a:ln w="9525">
          <a:noFill/>
          <a:miter lim="800000"/>
          <a:headEnd/>
          <a:tailEnd/>
        </a:ln>
      </xdr:spPr>
    </xdr:pic>
    <xdr:clientData/>
  </xdr:twoCellAnchor>
  <xdr:twoCellAnchor editAs="oneCell">
    <xdr:from>
      <xdr:col>1</xdr:col>
      <xdr:colOff>38100</xdr:colOff>
      <xdr:row>221</xdr:row>
      <xdr:rowOff>114300</xdr:rowOff>
    </xdr:from>
    <xdr:to>
      <xdr:col>1</xdr:col>
      <xdr:colOff>1733550</xdr:colOff>
      <xdr:row>221</xdr:row>
      <xdr:rowOff>1019175</xdr:rowOff>
    </xdr:to>
    <xdr:pic>
      <xdr:nvPicPr>
        <xdr:cNvPr id="2889339" name="Рисунок 13"/>
        <xdr:cNvPicPr>
          <a:picLocks noChangeAspect="1"/>
        </xdr:cNvPicPr>
      </xdr:nvPicPr>
      <xdr:blipFill>
        <a:blip xmlns:r="http://schemas.openxmlformats.org/officeDocument/2006/relationships" r:embed="rId39" cstate="print"/>
        <a:srcRect t="23674" b="22980"/>
        <a:stretch>
          <a:fillRect/>
        </a:stretch>
      </xdr:blipFill>
      <xdr:spPr bwMode="auto">
        <a:xfrm>
          <a:off x="1133475" y="83753325"/>
          <a:ext cx="1695450" cy="904875"/>
        </a:xfrm>
        <a:prstGeom prst="rect">
          <a:avLst/>
        </a:prstGeom>
        <a:noFill/>
        <a:ln w="9525">
          <a:noFill/>
          <a:miter lim="800000"/>
          <a:headEnd/>
          <a:tailEnd/>
        </a:ln>
      </xdr:spPr>
    </xdr:pic>
    <xdr:clientData/>
  </xdr:twoCellAnchor>
  <xdr:twoCellAnchor editAs="oneCell">
    <xdr:from>
      <xdr:col>1</xdr:col>
      <xdr:colOff>76200</xdr:colOff>
      <xdr:row>224</xdr:row>
      <xdr:rowOff>57150</xdr:rowOff>
    </xdr:from>
    <xdr:to>
      <xdr:col>1</xdr:col>
      <xdr:colOff>1628775</xdr:colOff>
      <xdr:row>226</xdr:row>
      <xdr:rowOff>28575</xdr:rowOff>
    </xdr:to>
    <xdr:pic>
      <xdr:nvPicPr>
        <xdr:cNvPr id="2889340" name="Рисунок 14"/>
        <xdr:cNvPicPr>
          <a:picLocks noChangeAspect="1"/>
        </xdr:cNvPicPr>
      </xdr:nvPicPr>
      <xdr:blipFill>
        <a:blip xmlns:r="http://schemas.openxmlformats.org/officeDocument/2006/relationships" r:embed="rId40" cstate="print">
          <a:clrChange>
            <a:clrFrom>
              <a:srgbClr val="FFFFFF"/>
            </a:clrFrom>
            <a:clrTo>
              <a:srgbClr val="FFFFFF">
                <a:alpha val="0"/>
              </a:srgbClr>
            </a:clrTo>
          </a:clrChange>
        </a:blip>
        <a:srcRect l="12627" t="23990" r="10985" b="26135"/>
        <a:stretch>
          <a:fillRect/>
        </a:stretch>
      </xdr:blipFill>
      <xdr:spPr bwMode="auto">
        <a:xfrm>
          <a:off x="1171575" y="85601175"/>
          <a:ext cx="1552575" cy="1000125"/>
        </a:xfrm>
        <a:prstGeom prst="rect">
          <a:avLst/>
        </a:prstGeom>
        <a:noFill/>
        <a:ln w="9525">
          <a:noFill/>
          <a:miter lim="800000"/>
          <a:headEnd/>
          <a:tailEnd/>
        </a:ln>
      </xdr:spPr>
    </xdr:pic>
    <xdr:clientData/>
  </xdr:twoCellAnchor>
  <xdr:twoCellAnchor editAs="oneCell">
    <xdr:from>
      <xdr:col>1</xdr:col>
      <xdr:colOff>95250</xdr:colOff>
      <xdr:row>226</xdr:row>
      <xdr:rowOff>28575</xdr:rowOff>
    </xdr:from>
    <xdr:to>
      <xdr:col>1</xdr:col>
      <xdr:colOff>1581150</xdr:colOff>
      <xdr:row>227</xdr:row>
      <xdr:rowOff>0</xdr:rowOff>
    </xdr:to>
    <xdr:pic>
      <xdr:nvPicPr>
        <xdr:cNvPr id="2889341" name="Рисунок 127"/>
        <xdr:cNvPicPr>
          <a:picLocks noChangeAspect="1"/>
        </xdr:cNvPicPr>
      </xdr:nvPicPr>
      <xdr:blipFill>
        <a:blip xmlns:r="http://schemas.openxmlformats.org/officeDocument/2006/relationships" r:embed="rId41" cstate="print">
          <a:clrChange>
            <a:clrFrom>
              <a:srgbClr val="FFFFFF"/>
            </a:clrFrom>
            <a:clrTo>
              <a:srgbClr val="FFFFFF">
                <a:alpha val="0"/>
              </a:srgbClr>
            </a:clrTo>
          </a:clrChange>
        </a:blip>
        <a:srcRect l="17677" t="25252" r="17297" b="24873"/>
        <a:stretch>
          <a:fillRect/>
        </a:stretch>
      </xdr:blipFill>
      <xdr:spPr bwMode="auto">
        <a:xfrm>
          <a:off x="1190625" y="86601300"/>
          <a:ext cx="1485900" cy="1143000"/>
        </a:xfrm>
        <a:prstGeom prst="rect">
          <a:avLst/>
        </a:prstGeom>
        <a:noFill/>
        <a:ln w="9525">
          <a:noFill/>
          <a:miter lim="800000"/>
          <a:headEnd/>
          <a:tailEnd/>
        </a:ln>
      </xdr:spPr>
    </xdr:pic>
    <xdr:clientData/>
  </xdr:twoCellAnchor>
  <xdr:twoCellAnchor editAs="oneCell">
    <xdr:from>
      <xdr:col>1</xdr:col>
      <xdr:colOff>76200</xdr:colOff>
      <xdr:row>227</xdr:row>
      <xdr:rowOff>171450</xdr:rowOff>
    </xdr:from>
    <xdr:to>
      <xdr:col>1</xdr:col>
      <xdr:colOff>1638300</xdr:colOff>
      <xdr:row>227</xdr:row>
      <xdr:rowOff>828675</xdr:rowOff>
    </xdr:to>
    <xdr:pic>
      <xdr:nvPicPr>
        <xdr:cNvPr id="2889342" name="Рисунок 132"/>
        <xdr:cNvPicPr>
          <a:picLocks noChangeAspect="1"/>
        </xdr:cNvPicPr>
      </xdr:nvPicPr>
      <xdr:blipFill>
        <a:blip xmlns:r="http://schemas.openxmlformats.org/officeDocument/2006/relationships" r:embed="rId42" cstate="print"/>
        <a:srcRect l="2841" t="29988" r="1515" b="29292"/>
        <a:stretch>
          <a:fillRect/>
        </a:stretch>
      </xdr:blipFill>
      <xdr:spPr bwMode="auto">
        <a:xfrm>
          <a:off x="1171575" y="87915750"/>
          <a:ext cx="1562100" cy="657225"/>
        </a:xfrm>
        <a:prstGeom prst="rect">
          <a:avLst/>
        </a:prstGeom>
        <a:noFill/>
        <a:ln w="9525">
          <a:noFill/>
          <a:miter lim="800000"/>
          <a:headEnd/>
          <a:tailEnd/>
        </a:ln>
      </xdr:spPr>
    </xdr:pic>
    <xdr:clientData/>
  </xdr:twoCellAnchor>
  <xdr:twoCellAnchor editAs="oneCell">
    <xdr:from>
      <xdr:col>1</xdr:col>
      <xdr:colOff>9525</xdr:colOff>
      <xdr:row>228</xdr:row>
      <xdr:rowOff>57150</xdr:rowOff>
    </xdr:from>
    <xdr:to>
      <xdr:col>1</xdr:col>
      <xdr:colOff>1619250</xdr:colOff>
      <xdr:row>228</xdr:row>
      <xdr:rowOff>1209675</xdr:rowOff>
    </xdr:to>
    <xdr:pic>
      <xdr:nvPicPr>
        <xdr:cNvPr id="2889343" name="Рисунок 136"/>
        <xdr:cNvPicPr>
          <a:picLocks noChangeAspect="1"/>
        </xdr:cNvPicPr>
      </xdr:nvPicPr>
      <xdr:blipFill>
        <a:blip xmlns:r="http://schemas.openxmlformats.org/officeDocument/2006/relationships" r:embed="rId43" cstate="print"/>
        <a:srcRect l="14204" t="24306" r="15720" b="25507"/>
        <a:stretch>
          <a:fillRect/>
        </a:stretch>
      </xdr:blipFill>
      <xdr:spPr bwMode="auto">
        <a:xfrm>
          <a:off x="1104900" y="88973025"/>
          <a:ext cx="1609725" cy="1152525"/>
        </a:xfrm>
        <a:prstGeom prst="rect">
          <a:avLst/>
        </a:prstGeom>
        <a:noFill/>
        <a:ln w="9525">
          <a:noFill/>
          <a:miter lim="800000"/>
          <a:headEnd/>
          <a:tailEnd/>
        </a:ln>
      </xdr:spPr>
    </xdr:pic>
    <xdr:clientData/>
  </xdr:twoCellAnchor>
  <xdr:twoCellAnchor editAs="oneCell">
    <xdr:from>
      <xdr:col>1</xdr:col>
      <xdr:colOff>47625</xdr:colOff>
      <xdr:row>229</xdr:row>
      <xdr:rowOff>47625</xdr:rowOff>
    </xdr:from>
    <xdr:to>
      <xdr:col>1</xdr:col>
      <xdr:colOff>1619250</xdr:colOff>
      <xdr:row>229</xdr:row>
      <xdr:rowOff>1219200</xdr:rowOff>
    </xdr:to>
    <xdr:pic>
      <xdr:nvPicPr>
        <xdr:cNvPr id="2889344" name="Рисунок 21"/>
        <xdr:cNvPicPr>
          <a:picLocks noChangeAspect="1"/>
        </xdr:cNvPicPr>
      </xdr:nvPicPr>
      <xdr:blipFill>
        <a:blip xmlns:r="http://schemas.openxmlformats.org/officeDocument/2006/relationships" r:embed="rId44" cstate="print"/>
        <a:srcRect l="20909" t="13675" r="682" b="26207"/>
        <a:stretch>
          <a:fillRect/>
        </a:stretch>
      </xdr:blipFill>
      <xdr:spPr bwMode="auto">
        <a:xfrm>
          <a:off x="1143000" y="90220800"/>
          <a:ext cx="1571625" cy="1171575"/>
        </a:xfrm>
        <a:prstGeom prst="rect">
          <a:avLst/>
        </a:prstGeom>
        <a:noFill/>
        <a:ln w="9525">
          <a:noFill/>
          <a:miter lim="800000"/>
          <a:headEnd/>
          <a:tailEnd/>
        </a:ln>
      </xdr:spPr>
    </xdr:pic>
    <xdr:clientData/>
  </xdr:twoCellAnchor>
  <xdr:twoCellAnchor editAs="oneCell">
    <xdr:from>
      <xdr:col>1</xdr:col>
      <xdr:colOff>114300</xdr:colOff>
      <xdr:row>230</xdr:row>
      <xdr:rowOff>28575</xdr:rowOff>
    </xdr:from>
    <xdr:to>
      <xdr:col>1</xdr:col>
      <xdr:colOff>1628775</xdr:colOff>
      <xdr:row>230</xdr:row>
      <xdr:rowOff>1038225</xdr:rowOff>
    </xdr:to>
    <xdr:pic>
      <xdr:nvPicPr>
        <xdr:cNvPr id="2889345" name="Рисунок 138"/>
        <xdr:cNvPicPr>
          <a:picLocks noChangeAspect="1"/>
        </xdr:cNvPicPr>
      </xdr:nvPicPr>
      <xdr:blipFill>
        <a:blip xmlns:r="http://schemas.openxmlformats.org/officeDocument/2006/relationships" r:embed="rId32" cstate="print"/>
        <a:srcRect l="16414" t="28409" r="17297" b="27399"/>
        <a:stretch>
          <a:fillRect/>
        </a:stretch>
      </xdr:blipFill>
      <xdr:spPr bwMode="auto">
        <a:xfrm>
          <a:off x="1209675" y="91449525"/>
          <a:ext cx="1514475" cy="1009650"/>
        </a:xfrm>
        <a:prstGeom prst="rect">
          <a:avLst/>
        </a:prstGeom>
        <a:noFill/>
        <a:ln w="9525">
          <a:noFill/>
          <a:miter lim="800000"/>
          <a:headEnd/>
          <a:tailEnd/>
        </a:ln>
      </xdr:spPr>
    </xdr:pic>
    <xdr:clientData/>
  </xdr:twoCellAnchor>
  <xdr:twoCellAnchor editAs="oneCell">
    <xdr:from>
      <xdr:col>1</xdr:col>
      <xdr:colOff>85725</xdr:colOff>
      <xdr:row>234</xdr:row>
      <xdr:rowOff>190500</xdr:rowOff>
    </xdr:from>
    <xdr:to>
      <xdr:col>1</xdr:col>
      <xdr:colOff>1666875</xdr:colOff>
      <xdr:row>237</xdr:row>
      <xdr:rowOff>228601</xdr:rowOff>
    </xdr:to>
    <xdr:pic>
      <xdr:nvPicPr>
        <xdr:cNvPr id="2889346" name="Рисунок 22"/>
        <xdr:cNvPicPr>
          <a:picLocks noChangeAspect="1"/>
        </xdr:cNvPicPr>
      </xdr:nvPicPr>
      <xdr:blipFill>
        <a:blip xmlns:r="http://schemas.openxmlformats.org/officeDocument/2006/relationships" r:embed="rId45" cstate="print"/>
        <a:srcRect t="16145" b="17204"/>
        <a:stretch>
          <a:fillRect/>
        </a:stretch>
      </xdr:blipFill>
      <xdr:spPr bwMode="auto">
        <a:xfrm>
          <a:off x="1181100" y="93897450"/>
          <a:ext cx="1581150" cy="971550"/>
        </a:xfrm>
        <a:prstGeom prst="rect">
          <a:avLst/>
        </a:prstGeom>
        <a:noFill/>
        <a:ln w="9525">
          <a:noFill/>
          <a:miter lim="800000"/>
          <a:headEnd/>
          <a:tailEnd/>
        </a:ln>
      </xdr:spPr>
    </xdr:pic>
    <xdr:clientData/>
  </xdr:twoCellAnchor>
  <xdr:twoCellAnchor editAs="oneCell">
    <xdr:from>
      <xdr:col>1</xdr:col>
      <xdr:colOff>47625</xdr:colOff>
      <xdr:row>239</xdr:row>
      <xdr:rowOff>190500</xdr:rowOff>
    </xdr:from>
    <xdr:to>
      <xdr:col>1</xdr:col>
      <xdr:colOff>1685925</xdr:colOff>
      <xdr:row>242</xdr:row>
      <xdr:rowOff>178254</xdr:rowOff>
    </xdr:to>
    <xdr:pic>
      <xdr:nvPicPr>
        <xdr:cNvPr id="2889347" name="Рисунок 140"/>
        <xdr:cNvPicPr>
          <a:picLocks noChangeAspect="1"/>
        </xdr:cNvPicPr>
      </xdr:nvPicPr>
      <xdr:blipFill>
        <a:blip xmlns:r="http://schemas.openxmlformats.org/officeDocument/2006/relationships" r:embed="rId46" cstate="print"/>
        <a:srcRect t="16145" b="17204"/>
        <a:stretch>
          <a:fillRect/>
        </a:stretch>
      </xdr:blipFill>
      <xdr:spPr bwMode="auto">
        <a:xfrm>
          <a:off x="1143000" y="95326200"/>
          <a:ext cx="1638300" cy="1028700"/>
        </a:xfrm>
        <a:prstGeom prst="rect">
          <a:avLst/>
        </a:prstGeom>
        <a:noFill/>
        <a:ln w="9525">
          <a:noFill/>
          <a:miter lim="800000"/>
          <a:headEnd/>
          <a:tailEnd/>
        </a:ln>
      </xdr:spPr>
    </xdr:pic>
    <xdr:clientData/>
  </xdr:twoCellAnchor>
  <xdr:twoCellAnchor editAs="oneCell">
    <xdr:from>
      <xdr:col>1</xdr:col>
      <xdr:colOff>314325</xdr:colOff>
      <xdr:row>255</xdr:row>
      <xdr:rowOff>19050</xdr:rowOff>
    </xdr:from>
    <xdr:to>
      <xdr:col>1</xdr:col>
      <xdr:colOff>1495425</xdr:colOff>
      <xdr:row>255</xdr:row>
      <xdr:rowOff>1028700</xdr:rowOff>
    </xdr:to>
    <xdr:pic>
      <xdr:nvPicPr>
        <xdr:cNvPr id="2889348" name="Рисунок 23"/>
        <xdr:cNvPicPr>
          <a:picLocks noChangeAspect="1"/>
        </xdr:cNvPicPr>
      </xdr:nvPicPr>
      <xdr:blipFill>
        <a:blip xmlns:r="http://schemas.openxmlformats.org/officeDocument/2006/relationships" r:embed="rId47" cstate="print"/>
        <a:srcRect b="13905"/>
        <a:stretch>
          <a:fillRect/>
        </a:stretch>
      </xdr:blipFill>
      <xdr:spPr bwMode="auto">
        <a:xfrm>
          <a:off x="1409700" y="102565200"/>
          <a:ext cx="1181100" cy="1009650"/>
        </a:xfrm>
        <a:prstGeom prst="rect">
          <a:avLst/>
        </a:prstGeom>
        <a:noFill/>
        <a:ln w="9525">
          <a:noFill/>
          <a:miter lim="800000"/>
          <a:headEnd/>
          <a:tailEnd/>
        </a:ln>
      </xdr:spPr>
    </xdr:pic>
    <xdr:clientData/>
  </xdr:twoCellAnchor>
  <xdr:twoCellAnchor editAs="oneCell">
    <xdr:from>
      <xdr:col>1</xdr:col>
      <xdr:colOff>257175</xdr:colOff>
      <xdr:row>253</xdr:row>
      <xdr:rowOff>28575</xdr:rowOff>
    </xdr:from>
    <xdr:to>
      <xdr:col>1</xdr:col>
      <xdr:colOff>1438275</xdr:colOff>
      <xdr:row>253</xdr:row>
      <xdr:rowOff>1038225</xdr:rowOff>
    </xdr:to>
    <xdr:pic>
      <xdr:nvPicPr>
        <xdr:cNvPr id="2889349" name="Рисунок 143"/>
        <xdr:cNvPicPr>
          <a:picLocks noChangeAspect="1"/>
        </xdr:cNvPicPr>
      </xdr:nvPicPr>
      <xdr:blipFill>
        <a:blip xmlns:r="http://schemas.openxmlformats.org/officeDocument/2006/relationships" r:embed="rId47" cstate="print"/>
        <a:srcRect b="13905"/>
        <a:stretch>
          <a:fillRect/>
        </a:stretch>
      </xdr:blipFill>
      <xdr:spPr bwMode="auto">
        <a:xfrm>
          <a:off x="1352550" y="100203000"/>
          <a:ext cx="1181100" cy="1009650"/>
        </a:xfrm>
        <a:prstGeom prst="rect">
          <a:avLst/>
        </a:prstGeom>
        <a:noFill/>
        <a:ln w="9525">
          <a:noFill/>
          <a:miter lim="800000"/>
          <a:headEnd/>
          <a:tailEnd/>
        </a:ln>
      </xdr:spPr>
    </xdr:pic>
    <xdr:clientData/>
  </xdr:twoCellAnchor>
  <xdr:twoCellAnchor editAs="oneCell">
    <xdr:from>
      <xdr:col>1</xdr:col>
      <xdr:colOff>161925</xdr:colOff>
      <xdr:row>247</xdr:row>
      <xdr:rowOff>152400</xdr:rowOff>
    </xdr:from>
    <xdr:to>
      <xdr:col>1</xdr:col>
      <xdr:colOff>1666875</xdr:colOff>
      <xdr:row>250</xdr:row>
      <xdr:rowOff>142875</xdr:rowOff>
    </xdr:to>
    <xdr:pic>
      <xdr:nvPicPr>
        <xdr:cNvPr id="2889350" name="Рисунок 24"/>
        <xdr:cNvPicPr>
          <a:picLocks noChangeAspect="1"/>
        </xdr:cNvPicPr>
      </xdr:nvPicPr>
      <xdr:blipFill>
        <a:blip xmlns:r="http://schemas.openxmlformats.org/officeDocument/2006/relationships" r:embed="rId48" cstate="print"/>
        <a:srcRect t="16083" b="16743"/>
        <a:stretch>
          <a:fillRect/>
        </a:stretch>
      </xdr:blipFill>
      <xdr:spPr bwMode="auto">
        <a:xfrm>
          <a:off x="1257300" y="97526475"/>
          <a:ext cx="1504950" cy="1009650"/>
        </a:xfrm>
        <a:prstGeom prst="rect">
          <a:avLst/>
        </a:prstGeom>
        <a:noFill/>
        <a:ln w="9525">
          <a:noFill/>
          <a:miter lim="800000"/>
          <a:headEnd/>
          <a:tailEnd/>
        </a:ln>
      </xdr:spPr>
    </xdr:pic>
    <xdr:clientData/>
  </xdr:twoCellAnchor>
  <xdr:twoCellAnchor editAs="oneCell">
    <xdr:from>
      <xdr:col>1</xdr:col>
      <xdr:colOff>409575</xdr:colOff>
      <xdr:row>124</xdr:row>
      <xdr:rowOff>200025</xdr:rowOff>
    </xdr:from>
    <xdr:to>
      <xdr:col>1</xdr:col>
      <xdr:colOff>1524000</xdr:colOff>
      <xdr:row>124</xdr:row>
      <xdr:rowOff>904875</xdr:rowOff>
    </xdr:to>
    <xdr:pic>
      <xdr:nvPicPr>
        <xdr:cNvPr id="2889351" name="Рисунок 1"/>
        <xdr:cNvPicPr>
          <a:picLocks noChangeAspect="1"/>
        </xdr:cNvPicPr>
      </xdr:nvPicPr>
      <xdr:blipFill>
        <a:blip xmlns:r="http://schemas.openxmlformats.org/officeDocument/2006/relationships" r:embed="rId49" cstate="print"/>
        <a:srcRect l="15585" t="27274" r="6688" b="24220"/>
        <a:stretch>
          <a:fillRect/>
        </a:stretch>
      </xdr:blipFill>
      <xdr:spPr bwMode="auto">
        <a:xfrm>
          <a:off x="1504950" y="45567600"/>
          <a:ext cx="1114425" cy="704850"/>
        </a:xfrm>
        <a:prstGeom prst="rect">
          <a:avLst/>
        </a:prstGeom>
        <a:noFill/>
        <a:ln w="9525">
          <a:noFill/>
          <a:miter lim="800000"/>
          <a:headEnd/>
          <a:tailEnd/>
        </a:ln>
      </xdr:spPr>
    </xdr:pic>
    <xdr:clientData/>
  </xdr:twoCellAnchor>
  <xdr:twoCellAnchor editAs="oneCell">
    <xdr:from>
      <xdr:col>0</xdr:col>
      <xdr:colOff>1038225</xdr:colOff>
      <xdr:row>76</xdr:row>
      <xdr:rowOff>57150</xdr:rowOff>
    </xdr:from>
    <xdr:to>
      <xdr:col>2</xdr:col>
      <xdr:colOff>76200</xdr:colOff>
      <xdr:row>77</xdr:row>
      <xdr:rowOff>581025</xdr:rowOff>
    </xdr:to>
    <xdr:pic>
      <xdr:nvPicPr>
        <xdr:cNvPr id="2889352" name="Рисунок 32"/>
        <xdr:cNvPicPr>
          <a:picLocks noChangeAspect="1"/>
        </xdr:cNvPicPr>
      </xdr:nvPicPr>
      <xdr:blipFill>
        <a:blip xmlns:r="http://schemas.openxmlformats.org/officeDocument/2006/relationships" r:embed="rId50" cstate="print"/>
        <a:srcRect t="16341" b="19041"/>
        <a:stretch>
          <a:fillRect/>
        </a:stretch>
      </xdr:blipFill>
      <xdr:spPr bwMode="auto">
        <a:xfrm>
          <a:off x="1038225" y="27546300"/>
          <a:ext cx="1885950" cy="1219200"/>
        </a:xfrm>
        <a:prstGeom prst="rect">
          <a:avLst/>
        </a:prstGeom>
        <a:noFill/>
        <a:ln w="9525">
          <a:noFill/>
          <a:miter lim="800000"/>
          <a:headEnd/>
          <a:tailEnd/>
        </a:ln>
      </xdr:spPr>
    </xdr:pic>
    <xdr:clientData/>
  </xdr:twoCellAnchor>
  <xdr:twoCellAnchor editAs="oneCell">
    <xdr:from>
      <xdr:col>1</xdr:col>
      <xdr:colOff>200025</xdr:colOff>
      <xdr:row>78</xdr:row>
      <xdr:rowOff>76200</xdr:rowOff>
    </xdr:from>
    <xdr:to>
      <xdr:col>1</xdr:col>
      <xdr:colOff>1524000</xdr:colOff>
      <xdr:row>79</xdr:row>
      <xdr:rowOff>571501</xdr:rowOff>
    </xdr:to>
    <xdr:pic>
      <xdr:nvPicPr>
        <xdr:cNvPr id="2889353" name="Рисунок 33"/>
        <xdr:cNvPicPr>
          <a:picLocks noChangeAspect="1"/>
        </xdr:cNvPicPr>
      </xdr:nvPicPr>
      <xdr:blipFill>
        <a:blip xmlns:r="http://schemas.openxmlformats.org/officeDocument/2006/relationships" r:embed="rId51" cstate="print"/>
        <a:srcRect t="6128" b="6789"/>
        <a:stretch>
          <a:fillRect/>
        </a:stretch>
      </xdr:blipFill>
      <xdr:spPr bwMode="auto">
        <a:xfrm>
          <a:off x="1295400" y="28917900"/>
          <a:ext cx="1323975" cy="1152525"/>
        </a:xfrm>
        <a:prstGeom prst="rect">
          <a:avLst/>
        </a:prstGeom>
        <a:noFill/>
        <a:ln w="9525">
          <a:noFill/>
          <a:miter lim="800000"/>
          <a:headEnd/>
          <a:tailEnd/>
        </a:ln>
      </xdr:spPr>
    </xdr:pic>
    <xdr:clientData/>
  </xdr:twoCellAnchor>
  <xdr:twoCellAnchor editAs="oneCell">
    <xdr:from>
      <xdr:col>1</xdr:col>
      <xdr:colOff>171450</xdr:colOff>
      <xdr:row>81</xdr:row>
      <xdr:rowOff>581025</xdr:rowOff>
    </xdr:from>
    <xdr:to>
      <xdr:col>1</xdr:col>
      <xdr:colOff>1685925</xdr:colOff>
      <xdr:row>83</xdr:row>
      <xdr:rowOff>657226</xdr:rowOff>
    </xdr:to>
    <xdr:pic>
      <xdr:nvPicPr>
        <xdr:cNvPr id="2889354" name="Рисунок 36"/>
        <xdr:cNvPicPr>
          <a:picLocks noChangeAspect="1"/>
        </xdr:cNvPicPr>
      </xdr:nvPicPr>
      <xdr:blipFill>
        <a:blip xmlns:r="http://schemas.openxmlformats.org/officeDocument/2006/relationships" r:embed="rId52" cstate="print"/>
        <a:srcRect l="24695" t="20425" r="21086" b="32413"/>
        <a:stretch>
          <a:fillRect/>
        </a:stretch>
      </xdr:blipFill>
      <xdr:spPr bwMode="auto">
        <a:xfrm>
          <a:off x="1266825" y="31261050"/>
          <a:ext cx="1514475" cy="1295400"/>
        </a:xfrm>
        <a:prstGeom prst="rect">
          <a:avLst/>
        </a:prstGeom>
        <a:noFill/>
        <a:ln w="9525">
          <a:noFill/>
          <a:miter lim="800000"/>
          <a:headEnd/>
          <a:tailEnd/>
        </a:ln>
      </xdr:spPr>
    </xdr:pic>
    <xdr:clientData/>
  </xdr:twoCellAnchor>
  <xdr:twoCellAnchor editAs="oneCell">
    <xdr:from>
      <xdr:col>1</xdr:col>
      <xdr:colOff>104775</xdr:colOff>
      <xdr:row>84</xdr:row>
      <xdr:rowOff>47625</xdr:rowOff>
    </xdr:from>
    <xdr:to>
      <xdr:col>1</xdr:col>
      <xdr:colOff>1714500</xdr:colOff>
      <xdr:row>85</xdr:row>
      <xdr:rowOff>561975</xdr:rowOff>
    </xdr:to>
    <xdr:pic>
      <xdr:nvPicPr>
        <xdr:cNvPr id="2889355" name="Рисунок 37"/>
        <xdr:cNvPicPr>
          <a:picLocks noChangeAspect="1"/>
        </xdr:cNvPicPr>
      </xdr:nvPicPr>
      <xdr:blipFill>
        <a:blip xmlns:r="http://schemas.openxmlformats.org/officeDocument/2006/relationships" r:embed="rId53" cstate="print"/>
        <a:srcRect l="21539" t="35835" r="22014" b="26100"/>
        <a:stretch>
          <a:fillRect/>
        </a:stretch>
      </xdr:blipFill>
      <xdr:spPr bwMode="auto">
        <a:xfrm>
          <a:off x="1200150" y="32642175"/>
          <a:ext cx="1609725" cy="1066800"/>
        </a:xfrm>
        <a:prstGeom prst="rect">
          <a:avLst/>
        </a:prstGeom>
        <a:noFill/>
        <a:ln w="9525">
          <a:noFill/>
          <a:miter lim="800000"/>
          <a:headEnd/>
          <a:tailEnd/>
        </a:ln>
      </xdr:spPr>
    </xdr:pic>
    <xdr:clientData/>
  </xdr:twoCellAnchor>
  <xdr:twoCellAnchor editAs="oneCell">
    <xdr:from>
      <xdr:col>1</xdr:col>
      <xdr:colOff>200025</xdr:colOff>
      <xdr:row>187</xdr:row>
      <xdr:rowOff>47625</xdr:rowOff>
    </xdr:from>
    <xdr:to>
      <xdr:col>1</xdr:col>
      <xdr:colOff>1485900</xdr:colOff>
      <xdr:row>187</xdr:row>
      <xdr:rowOff>1104900</xdr:rowOff>
    </xdr:to>
    <xdr:pic>
      <xdr:nvPicPr>
        <xdr:cNvPr id="2889356" name="Рисунок 78"/>
        <xdr:cNvPicPr>
          <a:picLocks noChangeAspect="1"/>
        </xdr:cNvPicPr>
      </xdr:nvPicPr>
      <xdr:blipFill>
        <a:blip xmlns:r="http://schemas.openxmlformats.org/officeDocument/2006/relationships" r:embed="rId54" cstate="print"/>
        <a:srcRect/>
        <a:stretch>
          <a:fillRect/>
        </a:stretch>
      </xdr:blipFill>
      <xdr:spPr bwMode="auto">
        <a:xfrm>
          <a:off x="1295400" y="62988825"/>
          <a:ext cx="1285875" cy="1057275"/>
        </a:xfrm>
        <a:prstGeom prst="rect">
          <a:avLst/>
        </a:prstGeom>
        <a:noFill/>
        <a:ln w="9525">
          <a:noFill/>
          <a:miter lim="800000"/>
          <a:headEnd/>
          <a:tailEnd/>
        </a:ln>
      </xdr:spPr>
    </xdr:pic>
    <xdr:clientData/>
  </xdr:twoCellAnchor>
  <xdr:twoCellAnchor editAs="oneCell">
    <xdr:from>
      <xdr:col>1</xdr:col>
      <xdr:colOff>200025</xdr:colOff>
      <xdr:row>188</xdr:row>
      <xdr:rowOff>28575</xdr:rowOff>
    </xdr:from>
    <xdr:to>
      <xdr:col>1</xdr:col>
      <xdr:colOff>1504950</xdr:colOff>
      <xdr:row>188</xdr:row>
      <xdr:rowOff>1019175</xdr:rowOff>
    </xdr:to>
    <xdr:pic>
      <xdr:nvPicPr>
        <xdr:cNvPr id="2889357" name="Рисунок 3"/>
        <xdr:cNvPicPr>
          <a:picLocks noChangeAspect="1"/>
        </xdr:cNvPicPr>
      </xdr:nvPicPr>
      <xdr:blipFill>
        <a:blip xmlns:r="http://schemas.openxmlformats.org/officeDocument/2006/relationships" r:embed="rId55" cstate="print"/>
        <a:srcRect b="16667"/>
        <a:stretch>
          <a:fillRect/>
        </a:stretch>
      </xdr:blipFill>
      <xdr:spPr bwMode="auto">
        <a:xfrm>
          <a:off x="1295400" y="64122300"/>
          <a:ext cx="1304925" cy="990600"/>
        </a:xfrm>
        <a:prstGeom prst="rect">
          <a:avLst/>
        </a:prstGeom>
        <a:noFill/>
        <a:ln w="9525">
          <a:noFill/>
          <a:miter lim="800000"/>
          <a:headEnd/>
          <a:tailEnd/>
        </a:ln>
      </xdr:spPr>
    </xdr:pic>
    <xdr:clientData/>
  </xdr:twoCellAnchor>
  <xdr:twoCellAnchor editAs="oneCell">
    <xdr:from>
      <xdr:col>1</xdr:col>
      <xdr:colOff>200025</xdr:colOff>
      <xdr:row>189</xdr:row>
      <xdr:rowOff>38100</xdr:rowOff>
    </xdr:from>
    <xdr:to>
      <xdr:col>1</xdr:col>
      <xdr:colOff>1409700</xdr:colOff>
      <xdr:row>189</xdr:row>
      <xdr:rowOff>1095375</xdr:rowOff>
    </xdr:to>
    <xdr:pic>
      <xdr:nvPicPr>
        <xdr:cNvPr id="2889358" name="Рисунок 82"/>
        <xdr:cNvPicPr>
          <a:picLocks noChangeAspect="1"/>
        </xdr:cNvPicPr>
      </xdr:nvPicPr>
      <xdr:blipFill>
        <a:blip xmlns:r="http://schemas.openxmlformats.org/officeDocument/2006/relationships" r:embed="rId56" cstate="print"/>
        <a:srcRect b="13208"/>
        <a:stretch>
          <a:fillRect/>
        </a:stretch>
      </xdr:blipFill>
      <xdr:spPr bwMode="auto">
        <a:xfrm>
          <a:off x="1295400" y="65208150"/>
          <a:ext cx="1209675" cy="1057275"/>
        </a:xfrm>
        <a:prstGeom prst="rect">
          <a:avLst/>
        </a:prstGeom>
        <a:noFill/>
        <a:ln w="9525">
          <a:noFill/>
          <a:miter lim="800000"/>
          <a:headEnd/>
          <a:tailEnd/>
        </a:ln>
      </xdr:spPr>
    </xdr:pic>
    <xdr:clientData/>
  </xdr:twoCellAnchor>
  <xdr:twoCellAnchor editAs="oneCell">
    <xdr:from>
      <xdr:col>1</xdr:col>
      <xdr:colOff>200025</xdr:colOff>
      <xdr:row>190</xdr:row>
      <xdr:rowOff>66675</xdr:rowOff>
    </xdr:from>
    <xdr:to>
      <xdr:col>1</xdr:col>
      <xdr:colOff>1400175</xdr:colOff>
      <xdr:row>190</xdr:row>
      <xdr:rowOff>1028700</xdr:rowOff>
    </xdr:to>
    <xdr:pic>
      <xdr:nvPicPr>
        <xdr:cNvPr id="2889359" name="Рисунок 5"/>
        <xdr:cNvPicPr>
          <a:picLocks noChangeAspect="1"/>
        </xdr:cNvPicPr>
      </xdr:nvPicPr>
      <xdr:blipFill>
        <a:blip xmlns:r="http://schemas.openxmlformats.org/officeDocument/2006/relationships" r:embed="rId57" cstate="print"/>
        <a:srcRect t="5608" b="14018"/>
        <a:stretch>
          <a:fillRect/>
        </a:stretch>
      </xdr:blipFill>
      <xdr:spPr bwMode="auto">
        <a:xfrm>
          <a:off x="1295400" y="66360675"/>
          <a:ext cx="1200150" cy="962025"/>
        </a:xfrm>
        <a:prstGeom prst="rect">
          <a:avLst/>
        </a:prstGeom>
        <a:noFill/>
        <a:ln w="9525">
          <a:noFill/>
          <a:miter lim="800000"/>
          <a:headEnd/>
          <a:tailEnd/>
        </a:ln>
      </xdr:spPr>
    </xdr:pic>
    <xdr:clientData/>
  </xdr:twoCellAnchor>
  <xdr:twoCellAnchor editAs="oneCell">
    <xdr:from>
      <xdr:col>1</xdr:col>
      <xdr:colOff>95250</xdr:colOff>
      <xdr:row>162</xdr:row>
      <xdr:rowOff>9525</xdr:rowOff>
    </xdr:from>
    <xdr:to>
      <xdr:col>1</xdr:col>
      <xdr:colOff>1628775</xdr:colOff>
      <xdr:row>162</xdr:row>
      <xdr:rowOff>1057275</xdr:rowOff>
    </xdr:to>
    <xdr:pic>
      <xdr:nvPicPr>
        <xdr:cNvPr id="2889360" name="Рисунок 6"/>
        <xdr:cNvPicPr>
          <a:picLocks noChangeAspect="1"/>
        </xdr:cNvPicPr>
      </xdr:nvPicPr>
      <xdr:blipFill>
        <a:blip xmlns:r="http://schemas.openxmlformats.org/officeDocument/2006/relationships" r:embed="rId58" cstate="print"/>
        <a:srcRect t="12872" b="18811"/>
        <a:stretch>
          <a:fillRect/>
        </a:stretch>
      </xdr:blipFill>
      <xdr:spPr bwMode="auto">
        <a:xfrm>
          <a:off x="1190625" y="55654575"/>
          <a:ext cx="1533525" cy="1047750"/>
        </a:xfrm>
        <a:prstGeom prst="rect">
          <a:avLst/>
        </a:prstGeom>
        <a:noFill/>
        <a:ln w="9525">
          <a:noFill/>
          <a:miter lim="800000"/>
          <a:headEnd/>
          <a:tailEnd/>
        </a:ln>
      </xdr:spPr>
    </xdr:pic>
    <xdr:clientData/>
  </xdr:twoCellAnchor>
  <xdr:twoCellAnchor editAs="oneCell">
    <xdr:from>
      <xdr:col>1</xdr:col>
      <xdr:colOff>123825</xdr:colOff>
      <xdr:row>163</xdr:row>
      <xdr:rowOff>9525</xdr:rowOff>
    </xdr:from>
    <xdr:to>
      <xdr:col>1</xdr:col>
      <xdr:colOff>1619250</xdr:colOff>
      <xdr:row>163</xdr:row>
      <xdr:rowOff>1009650</xdr:rowOff>
    </xdr:to>
    <xdr:pic>
      <xdr:nvPicPr>
        <xdr:cNvPr id="2889361" name="Рисунок 7"/>
        <xdr:cNvPicPr>
          <a:picLocks noChangeAspect="1"/>
        </xdr:cNvPicPr>
      </xdr:nvPicPr>
      <xdr:blipFill>
        <a:blip xmlns:r="http://schemas.openxmlformats.org/officeDocument/2006/relationships" r:embed="rId59" cstate="print"/>
        <a:srcRect t="13248" b="19936"/>
        <a:stretch>
          <a:fillRect/>
        </a:stretch>
      </xdr:blipFill>
      <xdr:spPr bwMode="auto">
        <a:xfrm>
          <a:off x="1219200" y="56797575"/>
          <a:ext cx="1495425" cy="1000125"/>
        </a:xfrm>
        <a:prstGeom prst="rect">
          <a:avLst/>
        </a:prstGeom>
        <a:noFill/>
        <a:ln w="9525">
          <a:noFill/>
          <a:miter lim="800000"/>
          <a:headEnd/>
          <a:tailEnd/>
        </a:ln>
      </xdr:spPr>
    </xdr:pic>
    <xdr:clientData/>
  </xdr:twoCellAnchor>
  <xdr:twoCellAnchor editAs="oneCell">
    <xdr:from>
      <xdr:col>1</xdr:col>
      <xdr:colOff>123825</xdr:colOff>
      <xdr:row>164</xdr:row>
      <xdr:rowOff>47625</xdr:rowOff>
    </xdr:from>
    <xdr:to>
      <xdr:col>1</xdr:col>
      <xdr:colOff>1704975</xdr:colOff>
      <xdr:row>164</xdr:row>
      <xdr:rowOff>923925</xdr:rowOff>
    </xdr:to>
    <xdr:pic>
      <xdr:nvPicPr>
        <xdr:cNvPr id="2889362" name="Рисунок 8"/>
        <xdr:cNvPicPr>
          <a:picLocks noChangeAspect="1"/>
        </xdr:cNvPicPr>
      </xdr:nvPicPr>
      <xdr:blipFill>
        <a:blip xmlns:r="http://schemas.openxmlformats.org/officeDocument/2006/relationships" r:embed="rId60" cstate="print"/>
        <a:srcRect t="23183" b="21298"/>
        <a:stretch>
          <a:fillRect/>
        </a:stretch>
      </xdr:blipFill>
      <xdr:spPr bwMode="auto">
        <a:xfrm>
          <a:off x="1219200" y="57873900"/>
          <a:ext cx="1581150" cy="876300"/>
        </a:xfrm>
        <a:prstGeom prst="rect">
          <a:avLst/>
        </a:prstGeom>
        <a:noFill/>
        <a:ln w="9525">
          <a:noFill/>
          <a:miter lim="800000"/>
          <a:headEnd/>
          <a:tailEnd/>
        </a:ln>
      </xdr:spPr>
    </xdr:pic>
    <xdr:clientData/>
  </xdr:twoCellAnchor>
  <xdr:twoCellAnchor editAs="oneCell">
    <xdr:from>
      <xdr:col>1</xdr:col>
      <xdr:colOff>57150</xdr:colOff>
      <xdr:row>165</xdr:row>
      <xdr:rowOff>38100</xdr:rowOff>
    </xdr:from>
    <xdr:to>
      <xdr:col>1</xdr:col>
      <xdr:colOff>1609725</xdr:colOff>
      <xdr:row>165</xdr:row>
      <xdr:rowOff>1019175</xdr:rowOff>
    </xdr:to>
    <xdr:pic>
      <xdr:nvPicPr>
        <xdr:cNvPr id="2889363" name="Рисунок 9"/>
        <xdr:cNvPicPr>
          <a:picLocks noChangeAspect="1"/>
        </xdr:cNvPicPr>
      </xdr:nvPicPr>
      <xdr:blipFill>
        <a:blip xmlns:r="http://schemas.openxmlformats.org/officeDocument/2006/relationships" r:embed="rId61" cstate="print"/>
        <a:srcRect t="12273" b="24416"/>
        <a:stretch>
          <a:fillRect/>
        </a:stretch>
      </xdr:blipFill>
      <xdr:spPr bwMode="auto">
        <a:xfrm>
          <a:off x="1152525" y="58816875"/>
          <a:ext cx="1552575" cy="981075"/>
        </a:xfrm>
        <a:prstGeom prst="rect">
          <a:avLst/>
        </a:prstGeom>
        <a:noFill/>
        <a:ln w="9525">
          <a:noFill/>
          <a:miter lim="800000"/>
          <a:headEnd/>
          <a:tailEnd/>
        </a:ln>
      </xdr:spPr>
    </xdr:pic>
    <xdr:clientData/>
  </xdr:twoCellAnchor>
  <xdr:twoCellAnchor editAs="oneCell">
    <xdr:from>
      <xdr:col>1</xdr:col>
      <xdr:colOff>95250</xdr:colOff>
      <xdr:row>186</xdr:row>
      <xdr:rowOff>28575</xdr:rowOff>
    </xdr:from>
    <xdr:to>
      <xdr:col>1</xdr:col>
      <xdr:colOff>1600200</xdr:colOff>
      <xdr:row>186</xdr:row>
      <xdr:rowOff>1152525</xdr:rowOff>
    </xdr:to>
    <xdr:pic>
      <xdr:nvPicPr>
        <xdr:cNvPr id="2889364" name="Рисунок 10"/>
        <xdr:cNvPicPr>
          <a:picLocks noChangeAspect="1"/>
        </xdr:cNvPicPr>
      </xdr:nvPicPr>
      <xdr:blipFill>
        <a:blip xmlns:r="http://schemas.openxmlformats.org/officeDocument/2006/relationships" r:embed="rId62" cstate="print"/>
        <a:srcRect t="12038" b="12962"/>
        <a:stretch>
          <a:fillRect/>
        </a:stretch>
      </xdr:blipFill>
      <xdr:spPr bwMode="auto">
        <a:xfrm>
          <a:off x="1190625" y="61779150"/>
          <a:ext cx="1504950" cy="1123950"/>
        </a:xfrm>
        <a:prstGeom prst="rect">
          <a:avLst/>
        </a:prstGeom>
        <a:noFill/>
        <a:ln w="9525">
          <a:noFill/>
          <a:miter lim="800000"/>
          <a:headEnd/>
          <a:tailEnd/>
        </a:ln>
      </xdr:spPr>
    </xdr:pic>
    <xdr:clientData/>
  </xdr:twoCellAnchor>
  <xdr:twoCellAnchor editAs="oneCell">
    <xdr:from>
      <xdr:col>1</xdr:col>
      <xdr:colOff>155121</xdr:colOff>
      <xdr:row>199</xdr:row>
      <xdr:rowOff>714376</xdr:rowOff>
    </xdr:from>
    <xdr:to>
      <xdr:col>1</xdr:col>
      <xdr:colOff>1669596</xdr:colOff>
      <xdr:row>200</xdr:row>
      <xdr:rowOff>518432</xdr:rowOff>
    </xdr:to>
    <xdr:pic>
      <xdr:nvPicPr>
        <xdr:cNvPr id="2889365" name="Рисунок 90"/>
        <xdr:cNvPicPr>
          <a:picLocks noChangeAspect="1"/>
        </xdr:cNvPicPr>
      </xdr:nvPicPr>
      <xdr:blipFill>
        <a:blip xmlns:r="http://schemas.openxmlformats.org/officeDocument/2006/relationships" r:embed="rId63" cstate="print"/>
        <a:srcRect t="9351" b="22272"/>
        <a:stretch>
          <a:fillRect/>
        </a:stretch>
      </xdr:blipFill>
      <xdr:spPr bwMode="auto">
        <a:xfrm>
          <a:off x="1257300" y="83867626"/>
          <a:ext cx="1514475" cy="1028700"/>
        </a:xfrm>
        <a:prstGeom prst="rect">
          <a:avLst/>
        </a:prstGeom>
        <a:noFill/>
        <a:ln w="9525">
          <a:noFill/>
          <a:miter lim="800000"/>
          <a:headEnd/>
          <a:tailEnd/>
        </a:ln>
      </xdr:spPr>
    </xdr:pic>
    <xdr:clientData/>
  </xdr:twoCellAnchor>
  <xdr:twoCellAnchor editAs="oneCell">
    <xdr:from>
      <xdr:col>1</xdr:col>
      <xdr:colOff>114300</xdr:colOff>
      <xdr:row>201</xdr:row>
      <xdr:rowOff>57150</xdr:rowOff>
    </xdr:from>
    <xdr:to>
      <xdr:col>1</xdr:col>
      <xdr:colOff>1647825</xdr:colOff>
      <xdr:row>201</xdr:row>
      <xdr:rowOff>1019175</xdr:rowOff>
    </xdr:to>
    <xdr:pic>
      <xdr:nvPicPr>
        <xdr:cNvPr id="2889366" name="Рисунок 13"/>
        <xdr:cNvPicPr>
          <a:picLocks noChangeAspect="1"/>
        </xdr:cNvPicPr>
      </xdr:nvPicPr>
      <xdr:blipFill>
        <a:blip xmlns:r="http://schemas.openxmlformats.org/officeDocument/2006/relationships" r:embed="rId64" cstate="print"/>
        <a:srcRect l="6233" t="21039" r="9221" b="26169"/>
        <a:stretch>
          <a:fillRect/>
        </a:stretch>
      </xdr:blipFill>
      <xdr:spPr bwMode="auto">
        <a:xfrm>
          <a:off x="1209675" y="70894575"/>
          <a:ext cx="1533525" cy="962025"/>
        </a:xfrm>
        <a:prstGeom prst="rect">
          <a:avLst/>
        </a:prstGeom>
        <a:noFill/>
        <a:ln w="9525">
          <a:noFill/>
          <a:miter lim="800000"/>
          <a:headEnd/>
          <a:tailEnd/>
        </a:ln>
      </xdr:spPr>
    </xdr:pic>
    <xdr:clientData/>
  </xdr:twoCellAnchor>
  <xdr:twoCellAnchor editAs="oneCell">
    <xdr:from>
      <xdr:col>1</xdr:col>
      <xdr:colOff>190500</xdr:colOff>
      <xdr:row>202</xdr:row>
      <xdr:rowOff>47625</xdr:rowOff>
    </xdr:from>
    <xdr:to>
      <xdr:col>1</xdr:col>
      <xdr:colOff>1619250</xdr:colOff>
      <xdr:row>202</xdr:row>
      <xdr:rowOff>1000125</xdr:rowOff>
    </xdr:to>
    <xdr:pic>
      <xdr:nvPicPr>
        <xdr:cNvPr id="2889367" name="Рисунок 14"/>
        <xdr:cNvPicPr>
          <a:picLocks noChangeAspect="1"/>
        </xdr:cNvPicPr>
      </xdr:nvPicPr>
      <xdr:blipFill>
        <a:blip xmlns:r="http://schemas.openxmlformats.org/officeDocument/2006/relationships" r:embed="rId65" cstate="print"/>
        <a:srcRect t="6429" b="26753"/>
        <a:stretch>
          <a:fillRect/>
        </a:stretch>
      </xdr:blipFill>
      <xdr:spPr bwMode="auto">
        <a:xfrm>
          <a:off x="1285875" y="71942325"/>
          <a:ext cx="1428750" cy="952500"/>
        </a:xfrm>
        <a:prstGeom prst="rect">
          <a:avLst/>
        </a:prstGeom>
        <a:noFill/>
        <a:ln w="9525">
          <a:noFill/>
          <a:miter lim="800000"/>
          <a:headEnd/>
          <a:tailEnd/>
        </a:ln>
      </xdr:spPr>
    </xdr:pic>
    <xdr:clientData/>
  </xdr:twoCellAnchor>
  <xdr:twoCellAnchor editAs="oneCell">
    <xdr:from>
      <xdr:col>1</xdr:col>
      <xdr:colOff>257175</xdr:colOff>
      <xdr:row>80</xdr:row>
      <xdr:rowOff>66675</xdr:rowOff>
    </xdr:from>
    <xdr:to>
      <xdr:col>1</xdr:col>
      <xdr:colOff>1266825</xdr:colOff>
      <xdr:row>81</xdr:row>
      <xdr:rowOff>523875</xdr:rowOff>
    </xdr:to>
    <xdr:pic>
      <xdr:nvPicPr>
        <xdr:cNvPr id="2889368" name="Рисунок 74" descr="IMG_6141.JPG"/>
        <xdr:cNvPicPr>
          <a:picLocks noChangeAspect="1"/>
        </xdr:cNvPicPr>
      </xdr:nvPicPr>
      <xdr:blipFill>
        <a:blip xmlns:r="http://schemas.openxmlformats.org/officeDocument/2006/relationships" r:embed="rId66" cstate="print">
          <a:clrChange>
            <a:clrFrom>
              <a:srgbClr val="EAF0F0"/>
            </a:clrFrom>
            <a:clrTo>
              <a:srgbClr val="EAF0F0">
                <a:alpha val="0"/>
              </a:srgbClr>
            </a:clrTo>
          </a:clrChange>
        </a:blip>
        <a:srcRect l="13248" t="20512" r="31624" b="24359"/>
        <a:stretch>
          <a:fillRect/>
        </a:stretch>
      </xdr:blipFill>
      <xdr:spPr bwMode="auto">
        <a:xfrm>
          <a:off x="1352550" y="30184725"/>
          <a:ext cx="1009650" cy="1019175"/>
        </a:xfrm>
        <a:prstGeom prst="rect">
          <a:avLst/>
        </a:prstGeom>
        <a:noFill/>
        <a:ln w="9525">
          <a:noFill/>
          <a:miter lim="800000"/>
          <a:headEnd/>
          <a:tailEnd/>
        </a:ln>
      </xdr:spPr>
    </xdr:pic>
    <xdr:clientData/>
  </xdr:twoCellAnchor>
  <xdr:twoCellAnchor editAs="oneCell">
    <xdr:from>
      <xdr:col>1</xdr:col>
      <xdr:colOff>76200</xdr:colOff>
      <xdr:row>191</xdr:row>
      <xdr:rowOff>76200</xdr:rowOff>
    </xdr:from>
    <xdr:to>
      <xdr:col>1</xdr:col>
      <xdr:colOff>1647825</xdr:colOff>
      <xdr:row>192</xdr:row>
      <xdr:rowOff>523876</xdr:rowOff>
    </xdr:to>
    <xdr:pic>
      <xdr:nvPicPr>
        <xdr:cNvPr id="2889369" name="Рисунок 1"/>
        <xdr:cNvPicPr>
          <a:picLocks noChangeAspect="1"/>
        </xdr:cNvPicPr>
      </xdr:nvPicPr>
      <xdr:blipFill>
        <a:blip xmlns:r="http://schemas.openxmlformats.org/officeDocument/2006/relationships" r:embed="rId67" cstate="print"/>
        <a:srcRect t="21465" b="22348"/>
        <a:stretch>
          <a:fillRect/>
        </a:stretch>
      </xdr:blipFill>
      <xdr:spPr bwMode="auto">
        <a:xfrm>
          <a:off x="1171575" y="67437000"/>
          <a:ext cx="1571625" cy="885825"/>
        </a:xfrm>
        <a:prstGeom prst="rect">
          <a:avLst/>
        </a:prstGeom>
        <a:noFill/>
        <a:ln w="9525">
          <a:noFill/>
          <a:miter lim="800000"/>
          <a:headEnd/>
          <a:tailEnd/>
        </a:ln>
      </xdr:spPr>
    </xdr:pic>
    <xdr:clientData/>
  </xdr:twoCellAnchor>
  <xdr:twoCellAnchor editAs="oneCell">
    <xdr:from>
      <xdr:col>1</xdr:col>
      <xdr:colOff>85725</xdr:colOff>
      <xdr:row>193</xdr:row>
      <xdr:rowOff>9525</xdr:rowOff>
    </xdr:from>
    <xdr:to>
      <xdr:col>1</xdr:col>
      <xdr:colOff>1724025</xdr:colOff>
      <xdr:row>193</xdr:row>
      <xdr:rowOff>1133475</xdr:rowOff>
    </xdr:to>
    <xdr:pic>
      <xdr:nvPicPr>
        <xdr:cNvPr id="2889370" name="Рисунок 77" descr="Светодиодный модуль LS с линзой PREMIUM SMD 28353LED 73165мм 1,5W 180 Lm IP65 170°.jpg"/>
        <xdr:cNvPicPr>
          <a:picLocks noChangeAspect="1"/>
        </xdr:cNvPicPr>
      </xdr:nvPicPr>
      <xdr:blipFill>
        <a:blip xmlns:r="http://schemas.openxmlformats.org/officeDocument/2006/relationships" r:embed="rId68" cstate="print">
          <a:clrChange>
            <a:clrFrom>
              <a:srgbClr val="FFFFFF"/>
            </a:clrFrom>
            <a:clrTo>
              <a:srgbClr val="FFFFFF">
                <a:alpha val="0"/>
              </a:srgbClr>
            </a:clrTo>
          </a:clrChange>
        </a:blip>
        <a:srcRect l="12585" t="22093" r="5882" b="18024"/>
        <a:stretch>
          <a:fillRect/>
        </a:stretch>
      </xdr:blipFill>
      <xdr:spPr bwMode="auto">
        <a:xfrm>
          <a:off x="1181100" y="68532375"/>
          <a:ext cx="1638300" cy="1123950"/>
        </a:xfrm>
        <a:prstGeom prst="rect">
          <a:avLst/>
        </a:prstGeom>
        <a:noFill/>
        <a:ln w="9525">
          <a:noFill/>
          <a:miter lim="800000"/>
          <a:headEnd/>
          <a:tailEnd/>
        </a:ln>
      </xdr:spPr>
    </xdr:pic>
    <xdr:clientData/>
  </xdr:twoCellAnchor>
  <xdr:twoCellAnchor editAs="oneCell">
    <xdr:from>
      <xdr:col>1</xdr:col>
      <xdr:colOff>276225</xdr:colOff>
      <xdr:row>252</xdr:row>
      <xdr:rowOff>57150</xdr:rowOff>
    </xdr:from>
    <xdr:to>
      <xdr:col>1</xdr:col>
      <xdr:colOff>1514475</xdr:colOff>
      <xdr:row>252</xdr:row>
      <xdr:rowOff>1114425</xdr:rowOff>
    </xdr:to>
    <xdr:pic>
      <xdr:nvPicPr>
        <xdr:cNvPr id="2889371" name="Рисунок 143"/>
        <xdr:cNvPicPr>
          <a:picLocks noChangeAspect="1"/>
        </xdr:cNvPicPr>
      </xdr:nvPicPr>
      <xdr:blipFill>
        <a:blip xmlns:r="http://schemas.openxmlformats.org/officeDocument/2006/relationships" r:embed="rId69" cstate="print"/>
        <a:srcRect b="13905"/>
        <a:stretch>
          <a:fillRect/>
        </a:stretch>
      </xdr:blipFill>
      <xdr:spPr bwMode="auto">
        <a:xfrm>
          <a:off x="1371600" y="99079050"/>
          <a:ext cx="1238250" cy="1057275"/>
        </a:xfrm>
        <a:prstGeom prst="rect">
          <a:avLst/>
        </a:prstGeom>
        <a:noFill/>
        <a:ln w="9525">
          <a:noFill/>
          <a:miter lim="800000"/>
          <a:headEnd/>
          <a:tailEnd/>
        </a:ln>
      </xdr:spPr>
    </xdr:pic>
    <xdr:clientData/>
  </xdr:twoCellAnchor>
  <xdr:twoCellAnchor editAs="oneCell">
    <xdr:from>
      <xdr:col>1</xdr:col>
      <xdr:colOff>333375</xdr:colOff>
      <xdr:row>254</xdr:row>
      <xdr:rowOff>85725</xdr:rowOff>
    </xdr:from>
    <xdr:to>
      <xdr:col>1</xdr:col>
      <xdr:colOff>1504950</xdr:colOff>
      <xdr:row>254</xdr:row>
      <xdr:rowOff>1095375</xdr:rowOff>
    </xdr:to>
    <xdr:pic>
      <xdr:nvPicPr>
        <xdr:cNvPr id="2889372" name="Рисунок 23"/>
        <xdr:cNvPicPr>
          <a:picLocks noChangeAspect="1"/>
        </xdr:cNvPicPr>
      </xdr:nvPicPr>
      <xdr:blipFill>
        <a:blip xmlns:r="http://schemas.openxmlformats.org/officeDocument/2006/relationships" r:embed="rId70" cstate="print"/>
        <a:srcRect b="13905"/>
        <a:stretch>
          <a:fillRect/>
        </a:stretch>
      </xdr:blipFill>
      <xdr:spPr bwMode="auto">
        <a:xfrm>
          <a:off x="1428750" y="101412675"/>
          <a:ext cx="1171575" cy="1009650"/>
        </a:xfrm>
        <a:prstGeom prst="rect">
          <a:avLst/>
        </a:prstGeom>
        <a:noFill/>
        <a:ln w="9525">
          <a:noFill/>
          <a:miter lim="800000"/>
          <a:headEnd/>
          <a:tailEnd/>
        </a:ln>
      </xdr:spPr>
    </xdr:pic>
    <xdr:clientData/>
  </xdr:twoCellAnchor>
  <xdr:oneCellAnchor>
    <xdr:from>
      <xdr:col>1</xdr:col>
      <xdr:colOff>59872</xdr:colOff>
      <xdr:row>174</xdr:row>
      <xdr:rowOff>424543</xdr:rowOff>
    </xdr:from>
    <xdr:ext cx="1685925" cy="619125"/>
    <xdr:pic>
      <xdr:nvPicPr>
        <xdr:cNvPr id="76" name="Рисунок 3"/>
        <xdr:cNvPicPr>
          <a:picLocks noChangeAspect="1"/>
        </xdr:cNvPicPr>
      </xdr:nvPicPr>
      <xdr:blipFill>
        <a:blip xmlns:r="http://schemas.openxmlformats.org/officeDocument/2006/relationships" r:embed="rId71" cstate="print"/>
        <a:srcRect l="10733" t="35983" r="9721" b="34975"/>
        <a:stretch>
          <a:fillRect/>
        </a:stretch>
      </xdr:blipFill>
      <xdr:spPr bwMode="auto">
        <a:xfrm>
          <a:off x="1162051" y="63697757"/>
          <a:ext cx="1685925" cy="619125"/>
        </a:xfrm>
        <a:prstGeom prst="rect">
          <a:avLst/>
        </a:prstGeom>
        <a:noFill/>
        <a:ln w="9525">
          <a:noFill/>
          <a:miter lim="800000"/>
          <a:headEnd/>
          <a:tailEnd/>
        </a:ln>
      </xdr:spPr>
    </xdr:pic>
    <xdr:clientData/>
  </xdr:oneCellAnchor>
  <xdr:oneCellAnchor>
    <xdr:from>
      <xdr:col>1</xdr:col>
      <xdr:colOff>53068</xdr:colOff>
      <xdr:row>168</xdr:row>
      <xdr:rowOff>1038225</xdr:rowOff>
    </xdr:from>
    <xdr:ext cx="1619250" cy="1019175"/>
    <xdr:pic>
      <xdr:nvPicPr>
        <xdr:cNvPr id="77" name="Рисунок 2"/>
        <xdr:cNvPicPr>
          <a:picLocks noChangeAspect="1"/>
        </xdr:cNvPicPr>
      </xdr:nvPicPr>
      <xdr:blipFill>
        <a:blip xmlns:r="http://schemas.openxmlformats.org/officeDocument/2006/relationships" r:embed="rId72" cstate="print"/>
        <a:srcRect t="22096" b="14458"/>
        <a:stretch>
          <a:fillRect/>
        </a:stretch>
      </xdr:blipFill>
      <xdr:spPr bwMode="auto">
        <a:xfrm>
          <a:off x="1155247" y="60841618"/>
          <a:ext cx="1619250" cy="1019175"/>
        </a:xfrm>
        <a:prstGeom prst="rect">
          <a:avLst/>
        </a:prstGeom>
        <a:noFill/>
        <a:ln w="9525">
          <a:noFill/>
          <a:miter lim="800000"/>
          <a:headEnd/>
          <a:tailEnd/>
        </a:ln>
      </xdr:spPr>
    </xdr:pic>
    <xdr:clientData/>
  </xdr:oneCellAnchor>
  <xdr:twoCellAnchor editAs="oneCell">
    <xdr:from>
      <xdr:col>1</xdr:col>
      <xdr:colOff>40821</xdr:colOff>
      <xdr:row>179</xdr:row>
      <xdr:rowOff>272143</xdr:rowOff>
    </xdr:from>
    <xdr:to>
      <xdr:col>1</xdr:col>
      <xdr:colOff>1741713</xdr:colOff>
      <xdr:row>180</xdr:row>
      <xdr:rowOff>816428</xdr:rowOff>
    </xdr:to>
    <xdr:pic>
      <xdr:nvPicPr>
        <xdr:cNvPr id="2" name="Рисунок 1"/>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43000" y="66253179"/>
          <a:ext cx="1700892" cy="1700892"/>
        </a:xfrm>
        <a:prstGeom prst="rect">
          <a:avLst/>
        </a:prstGeom>
      </xdr:spPr>
    </xdr:pic>
    <xdr:clientData/>
  </xdr:twoCellAnchor>
  <xdr:twoCellAnchor editAs="oneCell">
    <xdr:from>
      <xdr:col>1</xdr:col>
      <xdr:colOff>54429</xdr:colOff>
      <xdr:row>166</xdr:row>
      <xdr:rowOff>204106</xdr:rowOff>
    </xdr:from>
    <xdr:to>
      <xdr:col>1</xdr:col>
      <xdr:colOff>1728109</xdr:colOff>
      <xdr:row>167</xdr:row>
      <xdr:rowOff>748393</xdr:rowOff>
    </xdr:to>
    <xdr:pic>
      <xdr:nvPicPr>
        <xdr:cNvPr id="3" name="Рисунок 2"/>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156608" y="63450106"/>
          <a:ext cx="1673680" cy="1673680"/>
        </a:xfrm>
        <a:prstGeom prst="rect">
          <a:avLst/>
        </a:prstGeom>
      </xdr:spPr>
    </xdr:pic>
    <xdr:clientData/>
  </xdr:twoCellAnchor>
  <xdr:twoCellAnchor editAs="oneCell">
    <xdr:from>
      <xdr:col>1</xdr:col>
      <xdr:colOff>40821</xdr:colOff>
      <xdr:row>149</xdr:row>
      <xdr:rowOff>408214</xdr:rowOff>
    </xdr:from>
    <xdr:to>
      <xdr:col>1</xdr:col>
      <xdr:colOff>1741714</xdr:colOff>
      <xdr:row>152</xdr:row>
      <xdr:rowOff>163286</xdr:rowOff>
    </xdr:to>
    <xdr:pic>
      <xdr:nvPicPr>
        <xdr:cNvPr id="6" name="Рисунок 5"/>
        <xdr:cNvPicPr>
          <a:picLocks noChangeAspect="1"/>
        </xdr:cNvPicPr>
      </xdr:nvPicPr>
      <xdr:blipFill>
        <a:blip xmlns:r="http://schemas.openxmlformats.org/officeDocument/2006/relationships" r:embed="rId75"/>
        <a:stretch>
          <a:fillRect/>
        </a:stretch>
      </xdr:blipFill>
      <xdr:spPr>
        <a:xfrm>
          <a:off x="1143000" y="62606464"/>
          <a:ext cx="1700893" cy="1700893"/>
        </a:xfrm>
        <a:prstGeom prst="rect">
          <a:avLst/>
        </a:prstGeom>
      </xdr:spPr>
    </xdr:pic>
    <xdr:clientData/>
  </xdr:twoCellAnchor>
  <xdr:twoCellAnchor editAs="oneCell">
    <xdr:from>
      <xdr:col>1</xdr:col>
      <xdr:colOff>40821</xdr:colOff>
      <xdr:row>173</xdr:row>
      <xdr:rowOff>108858</xdr:rowOff>
    </xdr:from>
    <xdr:to>
      <xdr:col>1</xdr:col>
      <xdr:colOff>1714499</xdr:colOff>
      <xdr:row>173</xdr:row>
      <xdr:rowOff>652128</xdr:rowOff>
    </xdr:to>
    <xdr:pic>
      <xdr:nvPicPr>
        <xdr:cNvPr id="8" name="Рисунок 7"/>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43000" y="75451608"/>
          <a:ext cx="1673678" cy="543270"/>
        </a:xfrm>
        <a:prstGeom prst="rect">
          <a:avLst/>
        </a:prstGeom>
      </xdr:spPr>
    </xdr:pic>
    <xdr:clientData/>
  </xdr:twoCellAnchor>
  <xdr:twoCellAnchor editAs="oneCell">
    <xdr:from>
      <xdr:col>1</xdr:col>
      <xdr:colOff>13607</xdr:colOff>
      <xdr:row>177</xdr:row>
      <xdr:rowOff>136073</xdr:rowOff>
    </xdr:from>
    <xdr:to>
      <xdr:col>1</xdr:col>
      <xdr:colOff>1733691</xdr:colOff>
      <xdr:row>177</xdr:row>
      <xdr:rowOff>816431</xdr:rowOff>
    </xdr:to>
    <xdr:pic>
      <xdr:nvPicPr>
        <xdr:cNvPr id="9" name="Рисунок 8"/>
        <xdr:cNvPicPr>
          <a:picLocks noChangeAspect="1"/>
        </xdr:cNvPicPr>
      </xdr:nvPicPr>
      <xdr:blipFill>
        <a:blip xmlns:r="http://schemas.openxmlformats.org/officeDocument/2006/relationships" r:embed="rId77"/>
        <a:stretch>
          <a:fillRect/>
        </a:stretch>
      </xdr:blipFill>
      <xdr:spPr>
        <a:xfrm>
          <a:off x="1115786" y="86187644"/>
          <a:ext cx="1720084" cy="680358"/>
        </a:xfrm>
        <a:prstGeom prst="rect">
          <a:avLst/>
        </a:prstGeom>
      </xdr:spPr>
    </xdr:pic>
    <xdr:clientData/>
  </xdr:twoCellAnchor>
  <xdr:twoCellAnchor editAs="oneCell">
    <xdr:from>
      <xdr:col>1</xdr:col>
      <xdr:colOff>244929</xdr:colOff>
      <xdr:row>104</xdr:row>
      <xdr:rowOff>190500</xdr:rowOff>
    </xdr:from>
    <xdr:to>
      <xdr:col>1</xdr:col>
      <xdr:colOff>1469571</xdr:colOff>
      <xdr:row>105</xdr:row>
      <xdr:rowOff>612322</xdr:rowOff>
    </xdr:to>
    <xdr:pic>
      <xdr:nvPicPr>
        <xdr:cNvPr id="10" name="Рисунок 9"/>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347108" y="41447357"/>
          <a:ext cx="1224642" cy="1034143"/>
        </a:xfrm>
        <a:prstGeom prst="rect">
          <a:avLst/>
        </a:prstGeom>
      </xdr:spPr>
    </xdr:pic>
    <xdr:clientData/>
  </xdr:twoCellAnchor>
  <xdr:twoCellAnchor editAs="oneCell">
    <xdr:from>
      <xdr:col>1</xdr:col>
      <xdr:colOff>312963</xdr:colOff>
      <xdr:row>106</xdr:row>
      <xdr:rowOff>95251</xdr:rowOff>
    </xdr:from>
    <xdr:to>
      <xdr:col>1</xdr:col>
      <xdr:colOff>1469570</xdr:colOff>
      <xdr:row>107</xdr:row>
      <xdr:rowOff>408216</xdr:rowOff>
    </xdr:to>
    <xdr:pic>
      <xdr:nvPicPr>
        <xdr:cNvPr id="11" name="Рисунок 10"/>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1415142" y="42603965"/>
          <a:ext cx="1156607" cy="993322"/>
        </a:xfrm>
        <a:prstGeom prst="rect">
          <a:avLst/>
        </a:prstGeom>
      </xdr:spPr>
    </xdr:pic>
    <xdr:clientData/>
  </xdr:twoCellAnchor>
  <xdr:twoCellAnchor editAs="oneCell">
    <xdr:from>
      <xdr:col>1</xdr:col>
      <xdr:colOff>312964</xdr:colOff>
      <xdr:row>108</xdr:row>
      <xdr:rowOff>27215</xdr:rowOff>
    </xdr:from>
    <xdr:to>
      <xdr:col>1</xdr:col>
      <xdr:colOff>1510392</xdr:colOff>
      <xdr:row>109</xdr:row>
      <xdr:rowOff>503465</xdr:rowOff>
    </xdr:to>
    <xdr:pic>
      <xdr:nvPicPr>
        <xdr:cNvPr id="12" name="Рисунок 11"/>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415143" y="37310786"/>
          <a:ext cx="1197428" cy="1183821"/>
        </a:xfrm>
        <a:prstGeom prst="rect">
          <a:avLst/>
        </a:prstGeom>
      </xdr:spPr>
    </xdr:pic>
    <xdr:clientData/>
  </xdr:twoCellAnchor>
  <xdr:twoCellAnchor editAs="oneCell">
    <xdr:from>
      <xdr:col>1</xdr:col>
      <xdr:colOff>40821</xdr:colOff>
      <xdr:row>154</xdr:row>
      <xdr:rowOff>666751</xdr:rowOff>
    </xdr:from>
    <xdr:to>
      <xdr:col>1</xdr:col>
      <xdr:colOff>1741713</xdr:colOff>
      <xdr:row>158</xdr:row>
      <xdr:rowOff>201386</xdr:rowOff>
    </xdr:to>
    <xdr:pic>
      <xdr:nvPicPr>
        <xdr:cNvPr id="88" name="Рисунок 87"/>
        <xdr:cNvPicPr>
          <a:picLocks noChangeAspect="1"/>
        </xdr:cNvPicPr>
      </xdr:nvPicPr>
      <xdr:blipFill>
        <a:blip xmlns:r="http://schemas.openxmlformats.org/officeDocument/2006/relationships" r:embed="rId75"/>
        <a:stretch>
          <a:fillRect/>
        </a:stretch>
      </xdr:blipFill>
      <xdr:spPr>
        <a:xfrm>
          <a:off x="1136196" y="65941576"/>
          <a:ext cx="1700892" cy="1687285"/>
        </a:xfrm>
        <a:prstGeom prst="rect">
          <a:avLst/>
        </a:prstGeom>
      </xdr:spPr>
    </xdr:pic>
    <xdr:clientData/>
  </xdr:twoCellAnchor>
  <xdr:oneCellAnchor>
    <xdr:from>
      <xdr:col>1</xdr:col>
      <xdr:colOff>54429</xdr:colOff>
      <xdr:row>176</xdr:row>
      <xdr:rowOff>163286</xdr:rowOff>
    </xdr:from>
    <xdr:ext cx="1685925" cy="619125"/>
    <xdr:pic>
      <xdr:nvPicPr>
        <xdr:cNvPr id="89" name="Рисунок 3"/>
        <xdr:cNvPicPr>
          <a:picLocks noChangeAspect="1"/>
        </xdr:cNvPicPr>
      </xdr:nvPicPr>
      <xdr:blipFill>
        <a:blip xmlns:r="http://schemas.openxmlformats.org/officeDocument/2006/relationships" r:embed="rId71" cstate="print"/>
        <a:srcRect l="10733" t="35983" r="9721" b="34975"/>
        <a:stretch>
          <a:fillRect/>
        </a:stretch>
      </xdr:blipFill>
      <xdr:spPr bwMode="auto">
        <a:xfrm>
          <a:off x="1156608" y="85248750"/>
          <a:ext cx="1685925" cy="619125"/>
        </a:xfrm>
        <a:prstGeom prst="rect">
          <a:avLst/>
        </a:prstGeom>
        <a:noFill/>
        <a:ln w="9525">
          <a:noFill/>
          <a:miter lim="800000"/>
          <a:headEnd/>
          <a:tailEnd/>
        </a:ln>
      </xdr:spPr>
    </xdr:pic>
    <xdr:clientData/>
  </xdr:oneCellAnchor>
  <xdr:oneCellAnchor>
    <xdr:from>
      <xdr:col>0</xdr:col>
      <xdr:colOff>1038225</xdr:colOff>
      <xdr:row>86</xdr:row>
      <xdr:rowOff>57150</xdr:rowOff>
    </xdr:from>
    <xdr:ext cx="1895475" cy="1217839"/>
    <xdr:pic>
      <xdr:nvPicPr>
        <xdr:cNvPr id="90" name="Рисунок 32"/>
        <xdr:cNvPicPr>
          <a:picLocks noChangeAspect="1"/>
        </xdr:cNvPicPr>
      </xdr:nvPicPr>
      <xdr:blipFill>
        <a:blip xmlns:r="http://schemas.openxmlformats.org/officeDocument/2006/relationships" r:embed="rId50" cstate="print"/>
        <a:srcRect t="16341" b="19041"/>
        <a:stretch>
          <a:fillRect/>
        </a:stretch>
      </xdr:blipFill>
      <xdr:spPr bwMode="auto">
        <a:xfrm>
          <a:off x="1038225" y="27557186"/>
          <a:ext cx="1895475" cy="1217839"/>
        </a:xfrm>
        <a:prstGeom prst="rect">
          <a:avLst/>
        </a:prstGeom>
        <a:noFill/>
        <a:ln w="9525">
          <a:noFill/>
          <a:miter lim="800000"/>
          <a:headEnd/>
          <a:tailEnd/>
        </a:ln>
      </xdr:spPr>
    </xdr:pic>
    <xdr:clientData/>
  </xdr:oneCellAnchor>
  <xdr:oneCellAnchor>
    <xdr:from>
      <xdr:col>1</xdr:col>
      <xdr:colOff>200025</xdr:colOff>
      <xdr:row>88</xdr:row>
      <xdr:rowOff>76200</xdr:rowOff>
    </xdr:from>
    <xdr:ext cx="1323975" cy="1148443"/>
    <xdr:pic>
      <xdr:nvPicPr>
        <xdr:cNvPr id="91" name="Рисунок 33"/>
        <xdr:cNvPicPr>
          <a:picLocks noChangeAspect="1"/>
        </xdr:cNvPicPr>
      </xdr:nvPicPr>
      <xdr:blipFill>
        <a:blip xmlns:r="http://schemas.openxmlformats.org/officeDocument/2006/relationships" r:embed="rId51" cstate="print"/>
        <a:srcRect t="6128" b="6789"/>
        <a:stretch>
          <a:fillRect/>
        </a:stretch>
      </xdr:blipFill>
      <xdr:spPr bwMode="auto">
        <a:xfrm>
          <a:off x="1302204" y="28923343"/>
          <a:ext cx="1323975" cy="1148443"/>
        </a:xfrm>
        <a:prstGeom prst="rect">
          <a:avLst/>
        </a:prstGeom>
        <a:noFill/>
        <a:ln w="9525">
          <a:noFill/>
          <a:miter lim="800000"/>
          <a:headEnd/>
          <a:tailEnd/>
        </a:ln>
      </xdr:spPr>
    </xdr:pic>
    <xdr:clientData/>
  </xdr:oneCellAnchor>
  <xdr:oneCellAnchor>
    <xdr:from>
      <xdr:col>1</xdr:col>
      <xdr:colOff>171450</xdr:colOff>
      <xdr:row>91</xdr:row>
      <xdr:rowOff>581025</xdr:rowOff>
    </xdr:from>
    <xdr:ext cx="1514475" cy="1300843"/>
    <xdr:pic>
      <xdr:nvPicPr>
        <xdr:cNvPr id="92" name="Рисунок 36"/>
        <xdr:cNvPicPr>
          <a:picLocks noChangeAspect="1"/>
        </xdr:cNvPicPr>
      </xdr:nvPicPr>
      <xdr:blipFill>
        <a:blip xmlns:r="http://schemas.openxmlformats.org/officeDocument/2006/relationships" r:embed="rId52" cstate="print"/>
        <a:srcRect l="24695" t="20425" r="21086" b="32413"/>
        <a:stretch>
          <a:fillRect/>
        </a:stretch>
      </xdr:blipFill>
      <xdr:spPr bwMode="auto">
        <a:xfrm>
          <a:off x="1273629" y="31265132"/>
          <a:ext cx="1514475" cy="1300843"/>
        </a:xfrm>
        <a:prstGeom prst="rect">
          <a:avLst/>
        </a:prstGeom>
        <a:noFill/>
        <a:ln w="9525">
          <a:noFill/>
          <a:miter lim="800000"/>
          <a:headEnd/>
          <a:tailEnd/>
        </a:ln>
      </xdr:spPr>
    </xdr:pic>
    <xdr:clientData/>
  </xdr:oneCellAnchor>
  <xdr:oneCellAnchor>
    <xdr:from>
      <xdr:col>1</xdr:col>
      <xdr:colOff>257175</xdr:colOff>
      <xdr:row>90</xdr:row>
      <xdr:rowOff>66675</xdr:rowOff>
    </xdr:from>
    <xdr:ext cx="1009650" cy="1015093"/>
    <xdr:pic>
      <xdr:nvPicPr>
        <xdr:cNvPr id="94" name="Рисунок 74" descr="IMG_6141.JPG"/>
        <xdr:cNvPicPr>
          <a:picLocks noChangeAspect="1"/>
        </xdr:cNvPicPr>
      </xdr:nvPicPr>
      <xdr:blipFill>
        <a:blip xmlns:r="http://schemas.openxmlformats.org/officeDocument/2006/relationships" r:embed="rId66" cstate="print">
          <a:clrChange>
            <a:clrFrom>
              <a:srgbClr val="EAF0F0"/>
            </a:clrFrom>
            <a:clrTo>
              <a:srgbClr val="EAF0F0">
                <a:alpha val="0"/>
              </a:srgbClr>
            </a:clrTo>
          </a:clrChange>
        </a:blip>
        <a:srcRect l="13248" t="20512" r="31624" b="24359"/>
        <a:stretch>
          <a:fillRect/>
        </a:stretch>
      </xdr:blipFill>
      <xdr:spPr bwMode="auto">
        <a:xfrm>
          <a:off x="1359354" y="30192889"/>
          <a:ext cx="1009650" cy="1015093"/>
        </a:xfrm>
        <a:prstGeom prst="rect">
          <a:avLst/>
        </a:prstGeom>
        <a:noFill/>
        <a:ln w="9525">
          <a:noFill/>
          <a:miter lim="800000"/>
          <a:headEnd/>
          <a:tailEnd/>
        </a:ln>
      </xdr:spPr>
    </xdr:pic>
    <xdr:clientData/>
  </xdr:oneCellAnchor>
  <xdr:twoCellAnchor editAs="oneCell">
    <xdr:from>
      <xdr:col>1</xdr:col>
      <xdr:colOff>244928</xdr:colOff>
      <xdr:row>70</xdr:row>
      <xdr:rowOff>27214</xdr:rowOff>
    </xdr:from>
    <xdr:to>
      <xdr:col>1</xdr:col>
      <xdr:colOff>1523999</xdr:colOff>
      <xdr:row>71</xdr:row>
      <xdr:rowOff>612321</xdr:rowOff>
    </xdr:to>
    <xdr:pic>
      <xdr:nvPicPr>
        <xdr:cNvPr id="4" name="Рисунок 3"/>
        <xdr:cNvPicPr>
          <a:picLocks noChangeAspect="1"/>
        </xdr:cNvPicPr>
      </xdr:nvPicPr>
      <xdr:blipFill>
        <a:blip xmlns:r="http://schemas.openxmlformats.org/officeDocument/2006/relationships" r:embed="rId81"/>
        <a:stretch>
          <a:fillRect/>
        </a:stretch>
      </xdr:blipFill>
      <xdr:spPr>
        <a:xfrm>
          <a:off x="1347107" y="27527250"/>
          <a:ext cx="1279071" cy="1279071"/>
        </a:xfrm>
        <a:prstGeom prst="rect">
          <a:avLst/>
        </a:prstGeom>
      </xdr:spPr>
    </xdr:pic>
    <xdr:clientData/>
  </xdr:twoCellAnchor>
  <xdr:twoCellAnchor editAs="oneCell">
    <xdr:from>
      <xdr:col>1</xdr:col>
      <xdr:colOff>258537</xdr:colOff>
      <xdr:row>72</xdr:row>
      <xdr:rowOff>13608</xdr:rowOff>
    </xdr:from>
    <xdr:to>
      <xdr:col>1</xdr:col>
      <xdr:colOff>1469571</xdr:colOff>
      <xdr:row>73</xdr:row>
      <xdr:rowOff>571499</xdr:rowOff>
    </xdr:to>
    <xdr:pic>
      <xdr:nvPicPr>
        <xdr:cNvPr id="5" name="Рисунок 4"/>
        <xdr:cNvPicPr>
          <a:picLocks noChangeAspect="1"/>
        </xdr:cNvPicPr>
      </xdr:nvPicPr>
      <xdr:blipFill>
        <a:blip xmlns:r="http://schemas.openxmlformats.org/officeDocument/2006/relationships" r:embed="rId82"/>
        <a:stretch>
          <a:fillRect/>
        </a:stretch>
      </xdr:blipFill>
      <xdr:spPr>
        <a:xfrm>
          <a:off x="1360716" y="28860751"/>
          <a:ext cx="1211034" cy="1211034"/>
        </a:xfrm>
        <a:prstGeom prst="rect">
          <a:avLst/>
        </a:prstGeom>
      </xdr:spPr>
    </xdr:pic>
    <xdr:clientData/>
  </xdr:twoCellAnchor>
  <xdr:twoCellAnchor editAs="oneCell">
    <xdr:from>
      <xdr:col>1</xdr:col>
      <xdr:colOff>326572</xdr:colOff>
      <xdr:row>74</xdr:row>
      <xdr:rowOff>40822</xdr:rowOff>
    </xdr:from>
    <xdr:to>
      <xdr:col>1</xdr:col>
      <xdr:colOff>1360714</xdr:colOff>
      <xdr:row>75</xdr:row>
      <xdr:rowOff>517071</xdr:rowOff>
    </xdr:to>
    <xdr:pic>
      <xdr:nvPicPr>
        <xdr:cNvPr id="13" name="Рисунок 12"/>
        <xdr:cNvPicPr>
          <a:picLocks noChangeAspect="1"/>
        </xdr:cNvPicPr>
      </xdr:nvPicPr>
      <xdr:blipFill>
        <a:blip xmlns:r="http://schemas.openxmlformats.org/officeDocument/2006/relationships" r:embed="rId83"/>
        <a:stretch>
          <a:fillRect/>
        </a:stretch>
      </xdr:blipFill>
      <xdr:spPr>
        <a:xfrm>
          <a:off x="1428751" y="30167036"/>
          <a:ext cx="1034142" cy="1034142"/>
        </a:xfrm>
        <a:prstGeom prst="rect">
          <a:avLst/>
        </a:prstGeom>
      </xdr:spPr>
    </xdr:pic>
    <xdr:clientData/>
  </xdr:twoCellAnchor>
  <xdr:twoCellAnchor editAs="oneCell">
    <xdr:from>
      <xdr:col>1</xdr:col>
      <xdr:colOff>95251</xdr:colOff>
      <xdr:row>142</xdr:row>
      <xdr:rowOff>598715</xdr:rowOff>
    </xdr:from>
    <xdr:to>
      <xdr:col>1</xdr:col>
      <xdr:colOff>1700894</xdr:colOff>
      <xdr:row>144</xdr:row>
      <xdr:rowOff>421823</xdr:rowOff>
    </xdr:to>
    <xdr:pic>
      <xdr:nvPicPr>
        <xdr:cNvPr id="14" name="Рисунок 13"/>
        <xdr:cNvPicPr>
          <a:picLocks noChangeAspect="1"/>
        </xdr:cNvPicPr>
      </xdr:nvPicPr>
      <xdr:blipFill>
        <a:blip xmlns:r="http://schemas.openxmlformats.org/officeDocument/2006/relationships" r:embed="rId84"/>
        <a:stretch>
          <a:fillRect/>
        </a:stretch>
      </xdr:blipFill>
      <xdr:spPr>
        <a:xfrm>
          <a:off x="1197430" y="73696286"/>
          <a:ext cx="1605643" cy="1605643"/>
        </a:xfrm>
        <a:prstGeom prst="rect">
          <a:avLst/>
        </a:prstGeom>
      </xdr:spPr>
    </xdr:pic>
    <xdr:clientData/>
  </xdr:twoCellAnchor>
  <xdr:twoCellAnchor editAs="oneCell">
    <xdr:from>
      <xdr:col>1</xdr:col>
      <xdr:colOff>95249</xdr:colOff>
      <xdr:row>266</xdr:row>
      <xdr:rowOff>27214</xdr:rowOff>
    </xdr:from>
    <xdr:to>
      <xdr:col>1</xdr:col>
      <xdr:colOff>1564820</xdr:colOff>
      <xdr:row>266</xdr:row>
      <xdr:rowOff>1551215</xdr:rowOff>
    </xdr:to>
    <xdr:pic>
      <xdr:nvPicPr>
        <xdr:cNvPr id="97" name="Рисунок 96"/>
        <xdr:cNvPicPr>
          <a:picLocks noChangeAspect="1"/>
        </xdr:cNvPicPr>
      </xdr:nvPicPr>
      <xdr:blipFill>
        <a:blip xmlns:r="http://schemas.openxmlformats.org/officeDocument/2006/relationships" r:embed="rId85"/>
        <a:stretch>
          <a:fillRect/>
        </a:stretch>
      </xdr:blipFill>
      <xdr:spPr>
        <a:xfrm>
          <a:off x="1197428" y="160836428"/>
          <a:ext cx="1469571" cy="1524001"/>
        </a:xfrm>
        <a:prstGeom prst="rect">
          <a:avLst/>
        </a:prstGeom>
      </xdr:spPr>
    </xdr:pic>
    <xdr:clientData/>
  </xdr:twoCellAnchor>
  <xdr:twoCellAnchor editAs="oneCell">
    <xdr:from>
      <xdr:col>1</xdr:col>
      <xdr:colOff>136072</xdr:colOff>
      <xdr:row>195</xdr:row>
      <xdr:rowOff>843643</xdr:rowOff>
    </xdr:from>
    <xdr:to>
      <xdr:col>1</xdr:col>
      <xdr:colOff>1650547</xdr:colOff>
      <xdr:row>196</xdr:row>
      <xdr:rowOff>647700</xdr:rowOff>
    </xdr:to>
    <xdr:pic>
      <xdr:nvPicPr>
        <xdr:cNvPr id="98" name="Рисунок 90"/>
        <xdr:cNvPicPr>
          <a:picLocks noChangeAspect="1"/>
        </xdr:cNvPicPr>
      </xdr:nvPicPr>
      <xdr:blipFill>
        <a:blip xmlns:r="http://schemas.openxmlformats.org/officeDocument/2006/relationships" r:embed="rId63" cstate="print"/>
        <a:srcRect t="9351" b="22272"/>
        <a:stretch>
          <a:fillRect/>
        </a:stretch>
      </xdr:blipFill>
      <xdr:spPr bwMode="auto">
        <a:xfrm>
          <a:off x="1231447" y="121353943"/>
          <a:ext cx="1514475" cy="1023257"/>
        </a:xfrm>
        <a:prstGeom prst="rect">
          <a:avLst/>
        </a:prstGeom>
        <a:noFill/>
        <a:ln w="9525">
          <a:noFill/>
          <a:miter lim="800000"/>
          <a:headEnd/>
          <a:tailEnd/>
        </a:ln>
      </xdr:spPr>
    </xdr:pic>
    <xdr:clientData/>
  </xdr:twoCellAnchor>
  <xdr:oneCellAnchor>
    <xdr:from>
      <xdr:col>1</xdr:col>
      <xdr:colOff>91168</xdr:colOff>
      <xdr:row>96</xdr:row>
      <xdr:rowOff>455839</xdr:rowOff>
    </xdr:from>
    <xdr:ext cx="1609725" cy="1072243"/>
    <xdr:pic>
      <xdr:nvPicPr>
        <xdr:cNvPr id="101" name="Рисунок 37"/>
        <xdr:cNvPicPr>
          <a:picLocks noChangeAspect="1"/>
        </xdr:cNvPicPr>
      </xdr:nvPicPr>
      <xdr:blipFill>
        <a:blip xmlns:r="http://schemas.openxmlformats.org/officeDocument/2006/relationships" r:embed="rId53" cstate="print"/>
        <a:srcRect l="21539" t="35835" r="22014" b="26100"/>
        <a:stretch>
          <a:fillRect/>
        </a:stretch>
      </xdr:blipFill>
      <xdr:spPr bwMode="auto">
        <a:xfrm>
          <a:off x="1186543" y="44613739"/>
          <a:ext cx="1609725" cy="1072243"/>
        </a:xfrm>
        <a:prstGeom prst="rect">
          <a:avLst/>
        </a:prstGeom>
        <a:noFill/>
        <a:ln w="9525">
          <a:noFill/>
          <a:miter lim="800000"/>
          <a:headEnd/>
          <a:tailEnd/>
        </a:ln>
      </xdr:spPr>
    </xdr:pic>
    <xdr:clientData/>
  </xdr:oneCellAnchor>
  <xdr:twoCellAnchor editAs="oneCell">
    <xdr:from>
      <xdr:col>1</xdr:col>
      <xdr:colOff>93889</xdr:colOff>
      <xdr:row>212</xdr:row>
      <xdr:rowOff>58510</xdr:rowOff>
    </xdr:from>
    <xdr:to>
      <xdr:col>1</xdr:col>
      <xdr:colOff>1665514</xdr:colOff>
      <xdr:row>213</xdr:row>
      <xdr:rowOff>311603</xdr:rowOff>
    </xdr:to>
    <xdr:pic>
      <xdr:nvPicPr>
        <xdr:cNvPr id="99" name="Рисунок 9"/>
        <xdr:cNvPicPr>
          <a:picLocks noChangeAspect="1"/>
        </xdr:cNvPicPr>
      </xdr:nvPicPr>
      <xdr:blipFill>
        <a:blip xmlns:r="http://schemas.openxmlformats.org/officeDocument/2006/relationships" r:embed="rId36" cstate="print"/>
        <a:srcRect l="13029" t="25153" r="8485" b="18484"/>
        <a:stretch>
          <a:fillRect/>
        </a:stretch>
      </xdr:blipFill>
      <xdr:spPr bwMode="auto">
        <a:xfrm>
          <a:off x="1189264" y="143304985"/>
          <a:ext cx="1571625" cy="1138918"/>
        </a:xfrm>
        <a:prstGeom prst="rect">
          <a:avLst/>
        </a:prstGeom>
        <a:noFill/>
        <a:ln w="9525">
          <a:noFill/>
          <a:miter lim="800000"/>
          <a:headEnd/>
          <a:tailEnd/>
        </a:ln>
      </xdr:spPr>
    </xdr:pic>
    <xdr:clientData/>
  </xdr:twoCellAnchor>
  <xdr:twoCellAnchor editAs="oneCell">
    <xdr:from>
      <xdr:col>1</xdr:col>
      <xdr:colOff>312965</xdr:colOff>
      <xdr:row>172</xdr:row>
      <xdr:rowOff>81643</xdr:rowOff>
    </xdr:from>
    <xdr:to>
      <xdr:col>1</xdr:col>
      <xdr:colOff>1360714</xdr:colOff>
      <xdr:row>172</xdr:row>
      <xdr:rowOff>1129392</xdr:rowOff>
    </xdr:to>
    <xdr:pic>
      <xdr:nvPicPr>
        <xdr:cNvPr id="15" name="Рисунок 14"/>
        <xdr:cNvPicPr>
          <a:picLocks noChangeAspect="1"/>
        </xdr:cNvPicPr>
      </xdr:nvPicPr>
      <xdr:blipFill>
        <a:blip xmlns:r="http://schemas.openxmlformats.org/officeDocument/2006/relationships" r:embed="rId86"/>
        <a:stretch>
          <a:fillRect/>
        </a:stretch>
      </xdr:blipFill>
      <xdr:spPr>
        <a:xfrm>
          <a:off x="1415144" y="105251250"/>
          <a:ext cx="1047749" cy="1047749"/>
        </a:xfrm>
        <a:prstGeom prst="rect">
          <a:avLst/>
        </a:prstGeom>
      </xdr:spPr>
    </xdr:pic>
    <xdr:clientData/>
  </xdr:twoCellAnchor>
  <xdr:twoCellAnchor editAs="oneCell">
    <xdr:from>
      <xdr:col>1</xdr:col>
      <xdr:colOff>27214</xdr:colOff>
      <xdr:row>64</xdr:row>
      <xdr:rowOff>27214</xdr:rowOff>
    </xdr:from>
    <xdr:to>
      <xdr:col>1</xdr:col>
      <xdr:colOff>1687286</xdr:colOff>
      <xdr:row>66</xdr:row>
      <xdr:rowOff>462643</xdr:rowOff>
    </xdr:to>
    <xdr:pic>
      <xdr:nvPicPr>
        <xdr:cNvPr id="100" name="Рисунок 99"/>
        <xdr:cNvPicPr>
          <a:picLocks noChangeAspect="1"/>
        </xdr:cNvPicPr>
      </xdr:nvPicPr>
      <xdr:blipFill>
        <a:blip xmlns:r="http://schemas.openxmlformats.org/officeDocument/2006/relationships" r:embed="rId87"/>
        <a:stretch>
          <a:fillRect/>
        </a:stretch>
      </xdr:blipFill>
      <xdr:spPr>
        <a:xfrm>
          <a:off x="1129393" y="32248928"/>
          <a:ext cx="1660072" cy="1823358"/>
        </a:xfrm>
        <a:prstGeom prst="rect">
          <a:avLst/>
        </a:prstGeom>
      </xdr:spPr>
    </xdr:pic>
    <xdr:clientData/>
  </xdr:twoCellAnchor>
  <xdr:twoCellAnchor editAs="oneCell">
    <xdr:from>
      <xdr:col>1</xdr:col>
      <xdr:colOff>13607</xdr:colOff>
      <xdr:row>61</xdr:row>
      <xdr:rowOff>54428</xdr:rowOff>
    </xdr:from>
    <xdr:to>
      <xdr:col>2</xdr:col>
      <xdr:colOff>0</xdr:colOff>
      <xdr:row>63</xdr:row>
      <xdr:rowOff>625929</xdr:rowOff>
    </xdr:to>
    <xdr:pic>
      <xdr:nvPicPr>
        <xdr:cNvPr id="102" name="Рисунок 101"/>
        <xdr:cNvPicPr>
          <a:picLocks noChangeAspect="1"/>
        </xdr:cNvPicPr>
      </xdr:nvPicPr>
      <xdr:blipFill>
        <a:blip xmlns:r="http://schemas.openxmlformats.org/officeDocument/2006/relationships" r:embed="rId88"/>
        <a:stretch>
          <a:fillRect/>
        </a:stretch>
      </xdr:blipFill>
      <xdr:spPr>
        <a:xfrm>
          <a:off x="1115786" y="30235071"/>
          <a:ext cx="1741714" cy="1959429"/>
        </a:xfrm>
        <a:prstGeom prst="rect">
          <a:avLst/>
        </a:prstGeom>
      </xdr:spPr>
    </xdr:pic>
    <xdr:clientData/>
  </xdr:twoCellAnchor>
  <xdr:twoCellAnchor editAs="oneCell">
    <xdr:from>
      <xdr:col>1</xdr:col>
      <xdr:colOff>190498</xdr:colOff>
      <xdr:row>60</xdr:row>
      <xdr:rowOff>27214</xdr:rowOff>
    </xdr:from>
    <xdr:to>
      <xdr:col>1</xdr:col>
      <xdr:colOff>1455962</xdr:colOff>
      <xdr:row>60</xdr:row>
      <xdr:rowOff>1006929</xdr:rowOff>
    </xdr:to>
    <xdr:pic>
      <xdr:nvPicPr>
        <xdr:cNvPr id="103" name="Рисунок 102"/>
        <xdr:cNvPicPr>
          <a:picLocks noChangeAspect="1"/>
        </xdr:cNvPicPr>
      </xdr:nvPicPr>
      <xdr:blipFill>
        <a:blip xmlns:r="http://schemas.openxmlformats.org/officeDocument/2006/relationships" r:embed="rId89"/>
        <a:stretch>
          <a:fillRect/>
        </a:stretch>
      </xdr:blipFill>
      <xdr:spPr>
        <a:xfrm>
          <a:off x="1292677" y="29173714"/>
          <a:ext cx="1265464" cy="979715"/>
        </a:xfrm>
        <a:prstGeom prst="rect">
          <a:avLst/>
        </a:prstGeom>
      </xdr:spPr>
    </xdr:pic>
    <xdr:clientData/>
  </xdr:twoCellAnchor>
  <xdr:twoCellAnchor editAs="oneCell">
    <xdr:from>
      <xdr:col>1</xdr:col>
      <xdr:colOff>285750</xdr:colOff>
      <xdr:row>58</xdr:row>
      <xdr:rowOff>54430</xdr:rowOff>
    </xdr:from>
    <xdr:to>
      <xdr:col>1</xdr:col>
      <xdr:colOff>1469571</xdr:colOff>
      <xdr:row>58</xdr:row>
      <xdr:rowOff>925286</xdr:rowOff>
    </xdr:to>
    <xdr:pic>
      <xdr:nvPicPr>
        <xdr:cNvPr id="104" name="Рисунок 103"/>
        <xdr:cNvPicPr>
          <a:picLocks noChangeAspect="1"/>
        </xdr:cNvPicPr>
      </xdr:nvPicPr>
      <xdr:blipFill>
        <a:blip xmlns:r="http://schemas.openxmlformats.org/officeDocument/2006/relationships" r:embed="rId90"/>
        <a:stretch>
          <a:fillRect/>
        </a:stretch>
      </xdr:blipFill>
      <xdr:spPr>
        <a:xfrm>
          <a:off x="1387929" y="27187073"/>
          <a:ext cx="1183821" cy="870856"/>
        </a:xfrm>
        <a:prstGeom prst="rect">
          <a:avLst/>
        </a:prstGeom>
      </xdr:spPr>
    </xdr:pic>
    <xdr:clientData/>
  </xdr:twoCellAnchor>
  <xdr:twoCellAnchor editAs="oneCell">
    <xdr:from>
      <xdr:col>1</xdr:col>
      <xdr:colOff>136071</xdr:colOff>
      <xdr:row>59</xdr:row>
      <xdr:rowOff>68037</xdr:rowOff>
    </xdr:from>
    <xdr:to>
      <xdr:col>1</xdr:col>
      <xdr:colOff>1510392</xdr:colOff>
      <xdr:row>59</xdr:row>
      <xdr:rowOff>1006929</xdr:rowOff>
    </xdr:to>
    <xdr:pic>
      <xdr:nvPicPr>
        <xdr:cNvPr id="105" name="Рисунок 104"/>
        <xdr:cNvPicPr>
          <a:picLocks noChangeAspect="1"/>
        </xdr:cNvPicPr>
      </xdr:nvPicPr>
      <xdr:blipFill>
        <a:blip xmlns:r="http://schemas.openxmlformats.org/officeDocument/2006/relationships" r:embed="rId91"/>
        <a:stretch>
          <a:fillRect/>
        </a:stretch>
      </xdr:blipFill>
      <xdr:spPr>
        <a:xfrm>
          <a:off x="1238250" y="28180394"/>
          <a:ext cx="1374321" cy="93889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0</xdr:col>
      <xdr:colOff>19050</xdr:colOff>
      <xdr:row>1</xdr:row>
      <xdr:rowOff>28575</xdr:rowOff>
    </xdr:to>
    <xdr:pic>
      <xdr:nvPicPr>
        <xdr:cNvPr id="289605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7"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0</xdr:col>
      <xdr:colOff>0</xdr:colOff>
      <xdr:row>1</xdr:row>
      <xdr:rowOff>0</xdr:rowOff>
    </xdr:from>
    <xdr:to>
      <xdr:col>0</xdr:col>
      <xdr:colOff>19050</xdr:colOff>
      <xdr:row>1</xdr:row>
      <xdr:rowOff>28575</xdr:rowOff>
    </xdr:to>
    <xdr:pic>
      <xdr:nvPicPr>
        <xdr:cNvPr id="2896058"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419100"/>
          <a:ext cx="19050" cy="28575"/>
        </a:xfrm>
        <a:prstGeom prst="rect">
          <a:avLst/>
        </a:prstGeom>
        <a:noFill/>
        <a:ln w="9525">
          <a:noFill/>
          <a:miter lim="800000"/>
          <a:headEnd/>
          <a:tailEnd/>
        </a:ln>
      </xdr:spPr>
    </xdr:pic>
    <xdr:clientData/>
  </xdr:twoCellAnchor>
  <xdr:twoCellAnchor editAs="oneCell">
    <xdr:from>
      <xdr:col>1</xdr:col>
      <xdr:colOff>38100</xdr:colOff>
      <xdr:row>72</xdr:row>
      <xdr:rowOff>371475</xdr:rowOff>
    </xdr:from>
    <xdr:to>
      <xdr:col>1</xdr:col>
      <xdr:colOff>1628775</xdr:colOff>
      <xdr:row>74</xdr:row>
      <xdr:rowOff>76201</xdr:rowOff>
    </xdr:to>
    <xdr:pic>
      <xdr:nvPicPr>
        <xdr:cNvPr id="2896059" name="Рисунок 1"/>
        <xdr:cNvPicPr>
          <a:picLocks noChangeAspect="1"/>
        </xdr:cNvPicPr>
      </xdr:nvPicPr>
      <xdr:blipFill>
        <a:blip xmlns:r="http://schemas.openxmlformats.org/officeDocument/2006/relationships" r:embed="rId2" cstate="print"/>
        <a:srcRect t="21107" b="18210"/>
        <a:stretch>
          <a:fillRect/>
        </a:stretch>
      </xdr:blipFill>
      <xdr:spPr bwMode="auto">
        <a:xfrm>
          <a:off x="1047750" y="9982200"/>
          <a:ext cx="1590675" cy="923925"/>
        </a:xfrm>
        <a:prstGeom prst="rect">
          <a:avLst/>
        </a:prstGeom>
        <a:noFill/>
        <a:ln w="9525">
          <a:noFill/>
          <a:miter lim="800000"/>
          <a:headEnd/>
          <a:tailEnd/>
        </a:ln>
      </xdr:spPr>
    </xdr:pic>
    <xdr:clientData/>
  </xdr:twoCellAnchor>
  <xdr:twoCellAnchor editAs="oneCell">
    <xdr:from>
      <xdr:col>1</xdr:col>
      <xdr:colOff>133350</xdr:colOff>
      <xdr:row>78</xdr:row>
      <xdr:rowOff>38100</xdr:rowOff>
    </xdr:from>
    <xdr:to>
      <xdr:col>1</xdr:col>
      <xdr:colOff>1552575</xdr:colOff>
      <xdr:row>78</xdr:row>
      <xdr:rowOff>904875</xdr:rowOff>
    </xdr:to>
    <xdr:pic>
      <xdr:nvPicPr>
        <xdr:cNvPr id="2896060" name="Рисунок 13"/>
        <xdr:cNvPicPr>
          <a:picLocks noChangeAspect="1"/>
        </xdr:cNvPicPr>
      </xdr:nvPicPr>
      <xdr:blipFill>
        <a:blip xmlns:r="http://schemas.openxmlformats.org/officeDocument/2006/relationships" r:embed="rId3" cstate="print"/>
        <a:srcRect t="21107" b="18210"/>
        <a:stretch>
          <a:fillRect/>
        </a:stretch>
      </xdr:blipFill>
      <xdr:spPr bwMode="auto">
        <a:xfrm>
          <a:off x="1143000" y="11668125"/>
          <a:ext cx="1419225" cy="866775"/>
        </a:xfrm>
        <a:prstGeom prst="rect">
          <a:avLst/>
        </a:prstGeom>
        <a:noFill/>
        <a:ln w="9525">
          <a:noFill/>
          <a:miter lim="800000"/>
          <a:headEnd/>
          <a:tailEnd/>
        </a:ln>
      </xdr:spPr>
    </xdr:pic>
    <xdr:clientData/>
  </xdr:twoCellAnchor>
  <xdr:twoCellAnchor editAs="oneCell">
    <xdr:from>
      <xdr:col>1</xdr:col>
      <xdr:colOff>66675</xdr:colOff>
      <xdr:row>71</xdr:row>
      <xdr:rowOff>66675</xdr:rowOff>
    </xdr:from>
    <xdr:to>
      <xdr:col>1</xdr:col>
      <xdr:colOff>1590675</xdr:colOff>
      <xdr:row>71</xdr:row>
      <xdr:rowOff>923925</xdr:rowOff>
    </xdr:to>
    <xdr:pic>
      <xdr:nvPicPr>
        <xdr:cNvPr id="2896061" name="Рисунок 2"/>
        <xdr:cNvPicPr>
          <a:picLocks noChangeAspect="1"/>
        </xdr:cNvPicPr>
      </xdr:nvPicPr>
      <xdr:blipFill>
        <a:blip xmlns:r="http://schemas.openxmlformats.org/officeDocument/2006/relationships" r:embed="rId4" cstate="print"/>
        <a:srcRect t="20422" b="23592"/>
        <a:stretch>
          <a:fillRect/>
        </a:stretch>
      </xdr:blipFill>
      <xdr:spPr bwMode="auto">
        <a:xfrm>
          <a:off x="1076325" y="8467725"/>
          <a:ext cx="1524000" cy="857250"/>
        </a:xfrm>
        <a:prstGeom prst="rect">
          <a:avLst/>
        </a:prstGeom>
        <a:noFill/>
        <a:ln w="9525">
          <a:noFill/>
          <a:miter lim="800000"/>
          <a:headEnd/>
          <a:tailEnd/>
        </a:ln>
      </xdr:spPr>
    </xdr:pic>
    <xdr:clientData/>
  </xdr:twoCellAnchor>
  <xdr:twoCellAnchor editAs="oneCell">
    <xdr:from>
      <xdr:col>1</xdr:col>
      <xdr:colOff>104775</xdr:colOff>
      <xdr:row>68</xdr:row>
      <xdr:rowOff>161925</xdr:rowOff>
    </xdr:from>
    <xdr:to>
      <xdr:col>1</xdr:col>
      <xdr:colOff>1543050</xdr:colOff>
      <xdr:row>69</xdr:row>
      <xdr:rowOff>361950</xdr:rowOff>
    </xdr:to>
    <xdr:pic>
      <xdr:nvPicPr>
        <xdr:cNvPr id="2896062" name="Рисунок 4"/>
        <xdr:cNvPicPr>
          <a:picLocks noChangeAspect="1"/>
        </xdr:cNvPicPr>
      </xdr:nvPicPr>
      <xdr:blipFill>
        <a:blip xmlns:r="http://schemas.openxmlformats.org/officeDocument/2006/relationships" r:embed="rId5" cstate="print"/>
        <a:srcRect t="22440" r="9135" b="14734"/>
        <a:stretch>
          <a:fillRect/>
        </a:stretch>
      </xdr:blipFill>
      <xdr:spPr bwMode="auto">
        <a:xfrm>
          <a:off x="1114425" y="7210425"/>
          <a:ext cx="1438275" cy="771525"/>
        </a:xfrm>
        <a:prstGeom prst="rect">
          <a:avLst/>
        </a:prstGeom>
        <a:noFill/>
        <a:ln w="9525">
          <a:noFill/>
          <a:miter lim="800000"/>
          <a:headEnd/>
          <a:tailEnd/>
        </a:ln>
      </xdr:spPr>
    </xdr:pic>
    <xdr:clientData/>
  </xdr:twoCellAnchor>
  <xdr:twoCellAnchor editAs="oneCell">
    <xdr:from>
      <xdr:col>1</xdr:col>
      <xdr:colOff>85725</xdr:colOff>
      <xdr:row>61</xdr:row>
      <xdr:rowOff>485775</xdr:rowOff>
    </xdr:from>
    <xdr:to>
      <xdr:col>1</xdr:col>
      <xdr:colOff>1628775</xdr:colOff>
      <xdr:row>63</xdr:row>
      <xdr:rowOff>523875</xdr:rowOff>
    </xdr:to>
    <xdr:pic>
      <xdr:nvPicPr>
        <xdr:cNvPr id="2896063" name="Рисунок 20"/>
        <xdr:cNvPicPr>
          <a:picLocks noChangeAspect="1"/>
        </xdr:cNvPicPr>
      </xdr:nvPicPr>
      <xdr:blipFill>
        <a:blip xmlns:r="http://schemas.openxmlformats.org/officeDocument/2006/relationships" r:embed="rId6" cstate="print"/>
        <a:srcRect t="22440" r="9135" b="14734"/>
        <a:stretch>
          <a:fillRect/>
        </a:stretch>
      </xdr:blipFill>
      <xdr:spPr bwMode="auto">
        <a:xfrm>
          <a:off x="1095375" y="5381625"/>
          <a:ext cx="1543050" cy="866775"/>
        </a:xfrm>
        <a:prstGeom prst="rect">
          <a:avLst/>
        </a:prstGeom>
        <a:noFill/>
        <a:ln w="9525">
          <a:noFill/>
          <a:miter lim="800000"/>
          <a:headEnd/>
          <a:tailEnd/>
        </a:ln>
      </xdr:spPr>
    </xdr:pic>
    <xdr:clientData/>
  </xdr:twoCellAnchor>
  <xdr:twoCellAnchor editAs="oneCell">
    <xdr:from>
      <xdr:col>1</xdr:col>
      <xdr:colOff>57150</xdr:colOff>
      <xdr:row>55</xdr:row>
      <xdr:rowOff>28575</xdr:rowOff>
    </xdr:from>
    <xdr:to>
      <xdr:col>1</xdr:col>
      <xdr:colOff>1581150</xdr:colOff>
      <xdr:row>55</xdr:row>
      <xdr:rowOff>1257300</xdr:rowOff>
    </xdr:to>
    <xdr:pic>
      <xdr:nvPicPr>
        <xdr:cNvPr id="2896064" name="Рисунок 5"/>
        <xdr:cNvPicPr>
          <a:picLocks noChangeAspect="1"/>
        </xdr:cNvPicPr>
      </xdr:nvPicPr>
      <xdr:blipFill>
        <a:blip xmlns:r="http://schemas.openxmlformats.org/officeDocument/2006/relationships" r:embed="rId7" cstate="print"/>
        <a:srcRect t="9976" b="9624"/>
        <a:stretch>
          <a:fillRect/>
        </a:stretch>
      </xdr:blipFill>
      <xdr:spPr bwMode="auto">
        <a:xfrm>
          <a:off x="1066800" y="2867025"/>
          <a:ext cx="1524000" cy="1228725"/>
        </a:xfrm>
        <a:prstGeom prst="rect">
          <a:avLst/>
        </a:prstGeom>
        <a:noFill/>
        <a:ln w="9525">
          <a:noFill/>
          <a:miter lim="800000"/>
          <a:headEnd/>
          <a:tailEnd/>
        </a:ln>
      </xdr:spPr>
    </xdr:pic>
    <xdr:clientData/>
  </xdr:twoCellAnchor>
  <xdr:twoCellAnchor editAs="oneCell">
    <xdr:from>
      <xdr:col>1</xdr:col>
      <xdr:colOff>161925</xdr:colOff>
      <xdr:row>54</xdr:row>
      <xdr:rowOff>76200</xdr:rowOff>
    </xdr:from>
    <xdr:to>
      <xdr:col>1</xdr:col>
      <xdr:colOff>1485900</xdr:colOff>
      <xdr:row>54</xdr:row>
      <xdr:rowOff>1133475</xdr:rowOff>
    </xdr:to>
    <xdr:pic>
      <xdr:nvPicPr>
        <xdr:cNvPr id="2896065" name="Рисунок 23"/>
        <xdr:cNvPicPr>
          <a:picLocks noChangeAspect="1"/>
        </xdr:cNvPicPr>
      </xdr:nvPicPr>
      <xdr:blipFill>
        <a:blip xmlns:r="http://schemas.openxmlformats.org/officeDocument/2006/relationships" r:embed="rId8" cstate="print"/>
        <a:srcRect t="9976" b="9624"/>
        <a:stretch>
          <a:fillRect/>
        </a:stretch>
      </xdr:blipFill>
      <xdr:spPr bwMode="auto">
        <a:xfrm>
          <a:off x="1171575" y="1628775"/>
          <a:ext cx="1323975" cy="1057275"/>
        </a:xfrm>
        <a:prstGeom prst="rect">
          <a:avLst/>
        </a:prstGeom>
        <a:noFill/>
        <a:ln w="9525">
          <a:noFill/>
          <a:miter lim="800000"/>
          <a:headEnd/>
          <a:tailEnd/>
        </a:ln>
      </xdr:spPr>
    </xdr:pic>
    <xdr:clientData/>
  </xdr:twoCellAnchor>
  <xdr:twoCellAnchor editAs="oneCell">
    <xdr:from>
      <xdr:col>1</xdr:col>
      <xdr:colOff>47625</xdr:colOff>
      <xdr:row>222</xdr:row>
      <xdr:rowOff>57150</xdr:rowOff>
    </xdr:from>
    <xdr:to>
      <xdr:col>1</xdr:col>
      <xdr:colOff>1638300</xdr:colOff>
      <xdr:row>222</xdr:row>
      <xdr:rowOff>904875</xdr:rowOff>
    </xdr:to>
    <xdr:pic>
      <xdr:nvPicPr>
        <xdr:cNvPr id="2896066" name="Рисунок 26"/>
        <xdr:cNvPicPr>
          <a:picLocks noChangeAspect="1"/>
        </xdr:cNvPicPr>
      </xdr:nvPicPr>
      <xdr:blipFill>
        <a:blip xmlns:r="http://schemas.openxmlformats.org/officeDocument/2006/relationships" r:embed="rId9" cstate="print"/>
        <a:srcRect t="20000" b="26479"/>
        <a:stretch>
          <a:fillRect/>
        </a:stretch>
      </xdr:blipFill>
      <xdr:spPr bwMode="auto">
        <a:xfrm>
          <a:off x="1057275" y="60226575"/>
          <a:ext cx="1590675" cy="847725"/>
        </a:xfrm>
        <a:prstGeom prst="rect">
          <a:avLst/>
        </a:prstGeom>
        <a:noFill/>
        <a:ln w="9525">
          <a:noFill/>
          <a:miter lim="800000"/>
          <a:headEnd/>
          <a:tailEnd/>
        </a:ln>
      </xdr:spPr>
    </xdr:pic>
    <xdr:clientData/>
  </xdr:twoCellAnchor>
  <xdr:twoCellAnchor editAs="oneCell">
    <xdr:from>
      <xdr:col>1</xdr:col>
      <xdr:colOff>19050</xdr:colOff>
      <xdr:row>98</xdr:row>
      <xdr:rowOff>38100</xdr:rowOff>
    </xdr:from>
    <xdr:to>
      <xdr:col>1</xdr:col>
      <xdr:colOff>1638300</xdr:colOff>
      <xdr:row>101</xdr:row>
      <xdr:rowOff>171449</xdr:rowOff>
    </xdr:to>
    <xdr:pic>
      <xdr:nvPicPr>
        <xdr:cNvPr id="2896067" name="Рисунок 9"/>
        <xdr:cNvPicPr>
          <a:picLocks noChangeAspect="1"/>
        </xdr:cNvPicPr>
      </xdr:nvPicPr>
      <xdr:blipFill>
        <a:blip xmlns:r="http://schemas.openxmlformats.org/officeDocument/2006/relationships" r:embed="rId10" cstate="print"/>
        <a:srcRect t="28143" b="27003"/>
        <a:stretch>
          <a:fillRect/>
        </a:stretch>
      </xdr:blipFill>
      <xdr:spPr bwMode="auto">
        <a:xfrm>
          <a:off x="1028700" y="18192750"/>
          <a:ext cx="1619250" cy="733425"/>
        </a:xfrm>
        <a:prstGeom prst="rect">
          <a:avLst/>
        </a:prstGeom>
        <a:noFill/>
        <a:ln w="9525">
          <a:noFill/>
          <a:miter lim="800000"/>
          <a:headEnd/>
          <a:tailEnd/>
        </a:ln>
      </xdr:spPr>
    </xdr:pic>
    <xdr:clientData/>
  </xdr:twoCellAnchor>
  <xdr:twoCellAnchor editAs="oneCell">
    <xdr:from>
      <xdr:col>1</xdr:col>
      <xdr:colOff>38100</xdr:colOff>
      <xdr:row>110</xdr:row>
      <xdr:rowOff>28575</xdr:rowOff>
    </xdr:from>
    <xdr:to>
      <xdr:col>1</xdr:col>
      <xdr:colOff>1619250</xdr:colOff>
      <xdr:row>113</xdr:row>
      <xdr:rowOff>142875</xdr:rowOff>
    </xdr:to>
    <xdr:pic>
      <xdr:nvPicPr>
        <xdr:cNvPr id="2896068" name="Рисунок 12"/>
        <xdr:cNvPicPr>
          <a:picLocks noChangeAspect="1"/>
        </xdr:cNvPicPr>
      </xdr:nvPicPr>
      <xdr:blipFill>
        <a:blip xmlns:r="http://schemas.openxmlformats.org/officeDocument/2006/relationships" r:embed="rId11" cstate="print"/>
        <a:srcRect t="21986" b="21729"/>
        <a:stretch>
          <a:fillRect/>
        </a:stretch>
      </xdr:blipFill>
      <xdr:spPr bwMode="auto">
        <a:xfrm>
          <a:off x="1047750" y="22040850"/>
          <a:ext cx="1581150" cy="885825"/>
        </a:xfrm>
        <a:prstGeom prst="rect">
          <a:avLst/>
        </a:prstGeom>
        <a:noFill/>
        <a:ln w="9525">
          <a:noFill/>
          <a:miter lim="800000"/>
          <a:headEnd/>
          <a:tailEnd/>
        </a:ln>
      </xdr:spPr>
    </xdr:pic>
    <xdr:clientData/>
  </xdr:twoCellAnchor>
  <xdr:twoCellAnchor editAs="oneCell">
    <xdr:from>
      <xdr:col>1</xdr:col>
      <xdr:colOff>28575</xdr:colOff>
      <xdr:row>114</xdr:row>
      <xdr:rowOff>28575</xdr:rowOff>
    </xdr:from>
    <xdr:to>
      <xdr:col>1</xdr:col>
      <xdr:colOff>1619250</xdr:colOff>
      <xdr:row>114</xdr:row>
      <xdr:rowOff>923925</xdr:rowOff>
    </xdr:to>
    <xdr:pic>
      <xdr:nvPicPr>
        <xdr:cNvPr id="2896069" name="Рисунок 39"/>
        <xdr:cNvPicPr>
          <a:picLocks noChangeAspect="1"/>
        </xdr:cNvPicPr>
      </xdr:nvPicPr>
      <xdr:blipFill>
        <a:blip xmlns:r="http://schemas.openxmlformats.org/officeDocument/2006/relationships" r:embed="rId11" cstate="print"/>
        <a:srcRect t="21986" b="21729"/>
        <a:stretch>
          <a:fillRect/>
        </a:stretch>
      </xdr:blipFill>
      <xdr:spPr bwMode="auto">
        <a:xfrm>
          <a:off x="1038225" y="23012400"/>
          <a:ext cx="1590675" cy="895350"/>
        </a:xfrm>
        <a:prstGeom prst="rect">
          <a:avLst/>
        </a:prstGeom>
        <a:noFill/>
        <a:ln w="9525">
          <a:noFill/>
          <a:miter lim="800000"/>
          <a:headEnd/>
          <a:tailEnd/>
        </a:ln>
      </xdr:spPr>
    </xdr:pic>
    <xdr:clientData/>
  </xdr:twoCellAnchor>
  <xdr:twoCellAnchor editAs="oneCell">
    <xdr:from>
      <xdr:col>1</xdr:col>
      <xdr:colOff>66675</xdr:colOff>
      <xdr:row>117</xdr:row>
      <xdr:rowOff>66675</xdr:rowOff>
    </xdr:from>
    <xdr:to>
      <xdr:col>1</xdr:col>
      <xdr:colOff>1590675</xdr:colOff>
      <xdr:row>118</xdr:row>
      <xdr:rowOff>419100</xdr:rowOff>
    </xdr:to>
    <xdr:pic>
      <xdr:nvPicPr>
        <xdr:cNvPr id="2896070" name="Рисунок 15"/>
        <xdr:cNvPicPr>
          <a:picLocks noChangeAspect="1"/>
        </xdr:cNvPicPr>
      </xdr:nvPicPr>
      <xdr:blipFill>
        <a:blip xmlns:r="http://schemas.openxmlformats.org/officeDocument/2006/relationships" r:embed="rId12" cstate="print"/>
        <a:srcRect t="20227" b="19090"/>
        <a:stretch>
          <a:fillRect/>
        </a:stretch>
      </xdr:blipFill>
      <xdr:spPr bwMode="auto">
        <a:xfrm>
          <a:off x="1076325" y="24822150"/>
          <a:ext cx="1524000" cy="923925"/>
        </a:xfrm>
        <a:prstGeom prst="rect">
          <a:avLst/>
        </a:prstGeom>
        <a:noFill/>
        <a:ln w="9525">
          <a:noFill/>
          <a:miter lim="800000"/>
          <a:headEnd/>
          <a:tailEnd/>
        </a:ln>
      </xdr:spPr>
    </xdr:pic>
    <xdr:clientData/>
  </xdr:twoCellAnchor>
  <xdr:twoCellAnchor editAs="oneCell">
    <xdr:from>
      <xdr:col>1</xdr:col>
      <xdr:colOff>19050</xdr:colOff>
      <xdr:row>138</xdr:row>
      <xdr:rowOff>28575</xdr:rowOff>
    </xdr:from>
    <xdr:to>
      <xdr:col>1</xdr:col>
      <xdr:colOff>1638300</xdr:colOff>
      <xdr:row>142</xdr:row>
      <xdr:rowOff>142874</xdr:rowOff>
    </xdr:to>
    <xdr:pic>
      <xdr:nvPicPr>
        <xdr:cNvPr id="2896071" name="Рисунок 16"/>
        <xdr:cNvPicPr>
          <a:picLocks noChangeAspect="1"/>
        </xdr:cNvPicPr>
      </xdr:nvPicPr>
      <xdr:blipFill>
        <a:blip xmlns:r="http://schemas.openxmlformats.org/officeDocument/2006/relationships" r:embed="rId13" cstate="print"/>
        <a:srcRect t="23746" b="19089"/>
        <a:stretch>
          <a:fillRect/>
        </a:stretch>
      </xdr:blipFill>
      <xdr:spPr bwMode="auto">
        <a:xfrm>
          <a:off x="1028700" y="33385125"/>
          <a:ext cx="1619250" cy="923925"/>
        </a:xfrm>
        <a:prstGeom prst="rect">
          <a:avLst/>
        </a:prstGeom>
        <a:noFill/>
        <a:ln w="9525">
          <a:noFill/>
          <a:miter lim="800000"/>
          <a:headEnd/>
          <a:tailEnd/>
        </a:ln>
      </xdr:spPr>
    </xdr:pic>
    <xdr:clientData/>
  </xdr:twoCellAnchor>
  <xdr:twoCellAnchor editAs="oneCell">
    <xdr:from>
      <xdr:col>1</xdr:col>
      <xdr:colOff>38100</xdr:colOff>
      <xdr:row>143</xdr:row>
      <xdr:rowOff>314325</xdr:rowOff>
    </xdr:from>
    <xdr:to>
      <xdr:col>1</xdr:col>
      <xdr:colOff>1628775</xdr:colOff>
      <xdr:row>145</xdr:row>
      <xdr:rowOff>76200</xdr:rowOff>
    </xdr:to>
    <xdr:pic>
      <xdr:nvPicPr>
        <xdr:cNvPr id="2896072" name="Рисунок 47"/>
        <xdr:cNvPicPr>
          <a:picLocks noChangeAspect="1"/>
        </xdr:cNvPicPr>
      </xdr:nvPicPr>
      <xdr:blipFill>
        <a:blip xmlns:r="http://schemas.openxmlformats.org/officeDocument/2006/relationships" r:embed="rId13" cstate="print"/>
        <a:srcRect t="23746" b="19089"/>
        <a:stretch>
          <a:fillRect/>
        </a:stretch>
      </xdr:blipFill>
      <xdr:spPr bwMode="auto">
        <a:xfrm>
          <a:off x="1047750" y="34709100"/>
          <a:ext cx="1590675" cy="904875"/>
        </a:xfrm>
        <a:prstGeom prst="rect">
          <a:avLst/>
        </a:prstGeom>
        <a:noFill/>
        <a:ln w="9525">
          <a:noFill/>
          <a:miter lim="800000"/>
          <a:headEnd/>
          <a:tailEnd/>
        </a:ln>
      </xdr:spPr>
    </xdr:pic>
    <xdr:clientData/>
  </xdr:twoCellAnchor>
  <xdr:twoCellAnchor editAs="oneCell">
    <xdr:from>
      <xdr:col>1</xdr:col>
      <xdr:colOff>28575</xdr:colOff>
      <xdr:row>147</xdr:row>
      <xdr:rowOff>257174</xdr:rowOff>
    </xdr:from>
    <xdr:to>
      <xdr:col>1</xdr:col>
      <xdr:colOff>1638300</xdr:colOff>
      <xdr:row>148</xdr:row>
      <xdr:rowOff>326230</xdr:rowOff>
    </xdr:to>
    <xdr:pic>
      <xdr:nvPicPr>
        <xdr:cNvPr id="2896073" name="Рисунок 19"/>
        <xdr:cNvPicPr>
          <a:picLocks noChangeAspect="1"/>
        </xdr:cNvPicPr>
      </xdr:nvPicPr>
      <xdr:blipFill>
        <a:blip xmlns:r="http://schemas.openxmlformats.org/officeDocument/2006/relationships" r:embed="rId14" cstate="print"/>
        <a:srcRect t="23872" b="34718"/>
        <a:stretch>
          <a:fillRect/>
        </a:stretch>
      </xdr:blipFill>
      <xdr:spPr bwMode="auto">
        <a:xfrm>
          <a:off x="1040606" y="37321330"/>
          <a:ext cx="1609725" cy="676275"/>
        </a:xfrm>
        <a:prstGeom prst="rect">
          <a:avLst/>
        </a:prstGeom>
        <a:noFill/>
        <a:ln w="9525">
          <a:noFill/>
          <a:miter lim="800000"/>
          <a:headEnd/>
          <a:tailEnd/>
        </a:ln>
      </xdr:spPr>
    </xdr:pic>
    <xdr:clientData/>
  </xdr:twoCellAnchor>
  <xdr:twoCellAnchor editAs="oneCell">
    <xdr:from>
      <xdr:col>1</xdr:col>
      <xdr:colOff>76200</xdr:colOff>
      <xdr:row>157</xdr:row>
      <xdr:rowOff>66675</xdr:rowOff>
    </xdr:from>
    <xdr:to>
      <xdr:col>1</xdr:col>
      <xdr:colOff>1609725</xdr:colOff>
      <xdr:row>161</xdr:row>
      <xdr:rowOff>104775</xdr:rowOff>
    </xdr:to>
    <xdr:pic>
      <xdr:nvPicPr>
        <xdr:cNvPr id="2896074" name="Рисунок 22"/>
        <xdr:cNvPicPr>
          <a:picLocks noChangeAspect="1"/>
        </xdr:cNvPicPr>
      </xdr:nvPicPr>
      <xdr:blipFill>
        <a:blip xmlns:r="http://schemas.openxmlformats.org/officeDocument/2006/relationships" r:embed="rId15" cstate="print"/>
        <a:srcRect t="22865" b="20848"/>
        <a:stretch>
          <a:fillRect/>
        </a:stretch>
      </xdr:blipFill>
      <xdr:spPr bwMode="auto">
        <a:xfrm>
          <a:off x="1085850" y="38938200"/>
          <a:ext cx="1533525" cy="847725"/>
        </a:xfrm>
        <a:prstGeom prst="rect">
          <a:avLst/>
        </a:prstGeom>
        <a:noFill/>
        <a:ln w="9525">
          <a:noFill/>
          <a:miter lim="800000"/>
          <a:headEnd/>
          <a:tailEnd/>
        </a:ln>
      </xdr:spPr>
    </xdr:pic>
    <xdr:clientData/>
  </xdr:twoCellAnchor>
  <xdr:twoCellAnchor editAs="oneCell">
    <xdr:from>
      <xdr:col>1</xdr:col>
      <xdr:colOff>57150</xdr:colOff>
      <xdr:row>178</xdr:row>
      <xdr:rowOff>257175</xdr:rowOff>
    </xdr:from>
    <xdr:to>
      <xdr:col>1</xdr:col>
      <xdr:colOff>1600200</xdr:colOff>
      <xdr:row>180</xdr:row>
      <xdr:rowOff>171450</xdr:rowOff>
    </xdr:to>
    <xdr:pic>
      <xdr:nvPicPr>
        <xdr:cNvPr id="2896075" name="Рисунок 58"/>
        <xdr:cNvPicPr>
          <a:picLocks noChangeAspect="1"/>
        </xdr:cNvPicPr>
      </xdr:nvPicPr>
      <xdr:blipFill>
        <a:blip xmlns:r="http://schemas.openxmlformats.org/officeDocument/2006/relationships" r:embed="rId15" cstate="print"/>
        <a:srcRect t="22865" b="20848"/>
        <a:stretch>
          <a:fillRect/>
        </a:stretch>
      </xdr:blipFill>
      <xdr:spPr bwMode="auto">
        <a:xfrm>
          <a:off x="1066800" y="43310175"/>
          <a:ext cx="1543050" cy="866775"/>
        </a:xfrm>
        <a:prstGeom prst="rect">
          <a:avLst/>
        </a:prstGeom>
        <a:noFill/>
        <a:ln w="9525">
          <a:noFill/>
          <a:miter lim="800000"/>
          <a:headEnd/>
          <a:tailEnd/>
        </a:ln>
      </xdr:spPr>
    </xdr:pic>
    <xdr:clientData/>
  </xdr:twoCellAnchor>
  <xdr:twoCellAnchor editAs="oneCell">
    <xdr:from>
      <xdr:col>1</xdr:col>
      <xdr:colOff>38100</xdr:colOff>
      <xdr:row>184</xdr:row>
      <xdr:rowOff>57150</xdr:rowOff>
    </xdr:from>
    <xdr:to>
      <xdr:col>2</xdr:col>
      <xdr:colOff>0</xdr:colOff>
      <xdr:row>184</xdr:row>
      <xdr:rowOff>781050</xdr:rowOff>
    </xdr:to>
    <xdr:pic>
      <xdr:nvPicPr>
        <xdr:cNvPr id="2896076" name="Рисунок 29"/>
        <xdr:cNvPicPr>
          <a:picLocks noChangeAspect="1"/>
        </xdr:cNvPicPr>
      </xdr:nvPicPr>
      <xdr:blipFill>
        <a:blip xmlns:r="http://schemas.openxmlformats.org/officeDocument/2006/relationships" r:embed="rId16" cstate="print"/>
        <a:srcRect t="32277" b="33099"/>
        <a:stretch>
          <a:fillRect/>
        </a:stretch>
      </xdr:blipFill>
      <xdr:spPr bwMode="auto">
        <a:xfrm>
          <a:off x="1047750" y="44862750"/>
          <a:ext cx="1628775" cy="723900"/>
        </a:xfrm>
        <a:prstGeom prst="rect">
          <a:avLst/>
        </a:prstGeom>
        <a:noFill/>
        <a:ln w="9525">
          <a:noFill/>
          <a:miter lim="800000"/>
          <a:headEnd/>
          <a:tailEnd/>
        </a:ln>
      </xdr:spPr>
    </xdr:pic>
    <xdr:clientData/>
  </xdr:twoCellAnchor>
  <xdr:twoCellAnchor editAs="oneCell">
    <xdr:from>
      <xdr:col>1</xdr:col>
      <xdr:colOff>57150</xdr:colOff>
      <xdr:row>121</xdr:row>
      <xdr:rowOff>28575</xdr:rowOff>
    </xdr:from>
    <xdr:to>
      <xdr:col>1</xdr:col>
      <xdr:colOff>1647825</xdr:colOff>
      <xdr:row>124</xdr:row>
      <xdr:rowOff>142875</xdr:rowOff>
    </xdr:to>
    <xdr:pic>
      <xdr:nvPicPr>
        <xdr:cNvPr id="2896077" name="Рисунок 32"/>
        <xdr:cNvPicPr>
          <a:picLocks noChangeAspect="1"/>
        </xdr:cNvPicPr>
      </xdr:nvPicPr>
      <xdr:blipFill>
        <a:blip xmlns:r="http://schemas.openxmlformats.org/officeDocument/2006/relationships" r:embed="rId17" cstate="print"/>
        <a:srcRect t="17589" b="20848"/>
        <a:stretch>
          <a:fillRect/>
        </a:stretch>
      </xdr:blipFill>
      <xdr:spPr bwMode="auto">
        <a:xfrm>
          <a:off x="1066800" y="26746200"/>
          <a:ext cx="1590675" cy="981075"/>
        </a:xfrm>
        <a:prstGeom prst="rect">
          <a:avLst/>
        </a:prstGeom>
        <a:noFill/>
        <a:ln w="9525">
          <a:noFill/>
          <a:miter lim="800000"/>
          <a:headEnd/>
          <a:tailEnd/>
        </a:ln>
      </xdr:spPr>
    </xdr:pic>
    <xdr:clientData/>
  </xdr:twoCellAnchor>
  <xdr:twoCellAnchor editAs="oneCell">
    <xdr:from>
      <xdr:col>1</xdr:col>
      <xdr:colOff>66675</xdr:colOff>
      <xdr:row>126</xdr:row>
      <xdr:rowOff>95250</xdr:rowOff>
    </xdr:from>
    <xdr:to>
      <xdr:col>1</xdr:col>
      <xdr:colOff>1619250</xdr:colOff>
      <xdr:row>127</xdr:row>
      <xdr:rowOff>485775</xdr:rowOff>
    </xdr:to>
    <xdr:pic>
      <xdr:nvPicPr>
        <xdr:cNvPr id="2896078" name="Рисунок 64"/>
        <xdr:cNvPicPr>
          <a:picLocks noChangeAspect="1"/>
        </xdr:cNvPicPr>
      </xdr:nvPicPr>
      <xdr:blipFill>
        <a:blip xmlns:r="http://schemas.openxmlformats.org/officeDocument/2006/relationships" r:embed="rId17" cstate="print"/>
        <a:srcRect t="17589" b="20848"/>
        <a:stretch>
          <a:fillRect/>
        </a:stretch>
      </xdr:blipFill>
      <xdr:spPr bwMode="auto">
        <a:xfrm>
          <a:off x="1076325" y="27955875"/>
          <a:ext cx="1552575" cy="962025"/>
        </a:xfrm>
        <a:prstGeom prst="rect">
          <a:avLst/>
        </a:prstGeom>
        <a:noFill/>
        <a:ln w="9525">
          <a:noFill/>
          <a:miter lim="800000"/>
          <a:headEnd/>
          <a:tailEnd/>
        </a:ln>
      </xdr:spPr>
    </xdr:pic>
    <xdr:clientData/>
  </xdr:twoCellAnchor>
  <xdr:twoCellAnchor editAs="oneCell">
    <xdr:from>
      <xdr:col>1</xdr:col>
      <xdr:colOff>57150</xdr:colOff>
      <xdr:row>128</xdr:row>
      <xdr:rowOff>57150</xdr:rowOff>
    </xdr:from>
    <xdr:to>
      <xdr:col>1</xdr:col>
      <xdr:colOff>1619250</xdr:colOff>
      <xdr:row>128</xdr:row>
      <xdr:rowOff>1143000</xdr:rowOff>
    </xdr:to>
    <xdr:pic>
      <xdr:nvPicPr>
        <xdr:cNvPr id="2896079"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29070300"/>
          <a:ext cx="1562100" cy="1085850"/>
        </a:xfrm>
        <a:prstGeom prst="rect">
          <a:avLst/>
        </a:prstGeom>
        <a:noFill/>
        <a:ln w="9525">
          <a:noFill/>
          <a:miter lim="800000"/>
          <a:headEnd/>
          <a:tailEnd/>
        </a:ln>
      </xdr:spPr>
    </xdr:pic>
    <xdr:clientData/>
  </xdr:twoCellAnchor>
  <xdr:twoCellAnchor editAs="oneCell">
    <xdr:from>
      <xdr:col>1</xdr:col>
      <xdr:colOff>19050</xdr:colOff>
      <xdr:row>129</xdr:row>
      <xdr:rowOff>28575</xdr:rowOff>
    </xdr:from>
    <xdr:to>
      <xdr:col>1</xdr:col>
      <xdr:colOff>1638300</xdr:colOff>
      <xdr:row>132</xdr:row>
      <xdr:rowOff>254795</xdr:rowOff>
    </xdr:to>
    <xdr:pic>
      <xdr:nvPicPr>
        <xdr:cNvPr id="2896080" name="Рисунок 36"/>
        <xdr:cNvPicPr>
          <a:picLocks noChangeAspect="1"/>
        </xdr:cNvPicPr>
      </xdr:nvPicPr>
      <xdr:blipFill>
        <a:blip xmlns:r="http://schemas.openxmlformats.org/officeDocument/2006/relationships" r:embed="rId19" cstate="print"/>
        <a:srcRect t="15663" b="16156"/>
        <a:stretch>
          <a:fillRect/>
        </a:stretch>
      </xdr:blipFill>
      <xdr:spPr bwMode="auto">
        <a:xfrm>
          <a:off x="1028700" y="30260925"/>
          <a:ext cx="1619250" cy="1104900"/>
        </a:xfrm>
        <a:prstGeom prst="rect">
          <a:avLst/>
        </a:prstGeom>
        <a:noFill/>
        <a:ln w="9525">
          <a:noFill/>
          <a:miter lim="800000"/>
          <a:headEnd/>
          <a:tailEnd/>
        </a:ln>
      </xdr:spPr>
    </xdr:pic>
    <xdr:clientData/>
  </xdr:twoCellAnchor>
  <xdr:twoCellAnchor editAs="oneCell">
    <xdr:from>
      <xdr:col>1</xdr:col>
      <xdr:colOff>104775</xdr:colOff>
      <xdr:row>134</xdr:row>
      <xdr:rowOff>76200</xdr:rowOff>
    </xdr:from>
    <xdr:to>
      <xdr:col>1</xdr:col>
      <xdr:colOff>1600200</xdr:colOff>
      <xdr:row>135</xdr:row>
      <xdr:rowOff>419100</xdr:rowOff>
    </xdr:to>
    <xdr:pic>
      <xdr:nvPicPr>
        <xdr:cNvPr id="2896081" name="Рисунок 72"/>
        <xdr:cNvPicPr>
          <a:picLocks noChangeAspect="1"/>
        </xdr:cNvPicPr>
      </xdr:nvPicPr>
      <xdr:blipFill>
        <a:blip xmlns:r="http://schemas.openxmlformats.org/officeDocument/2006/relationships" r:embed="rId20" cstate="print"/>
        <a:srcRect t="17589" b="20848"/>
        <a:stretch>
          <a:fillRect/>
        </a:stretch>
      </xdr:blipFill>
      <xdr:spPr bwMode="auto">
        <a:xfrm>
          <a:off x="1114425" y="31451550"/>
          <a:ext cx="1495425" cy="914400"/>
        </a:xfrm>
        <a:prstGeom prst="rect">
          <a:avLst/>
        </a:prstGeom>
        <a:noFill/>
        <a:ln w="9525">
          <a:noFill/>
          <a:miter lim="800000"/>
          <a:headEnd/>
          <a:tailEnd/>
        </a:ln>
      </xdr:spPr>
    </xdr:pic>
    <xdr:clientData/>
  </xdr:twoCellAnchor>
  <xdr:twoCellAnchor editAs="oneCell">
    <xdr:from>
      <xdr:col>1</xdr:col>
      <xdr:colOff>28575</xdr:colOff>
      <xdr:row>187</xdr:row>
      <xdr:rowOff>38100</xdr:rowOff>
    </xdr:from>
    <xdr:to>
      <xdr:col>1</xdr:col>
      <xdr:colOff>1352550</xdr:colOff>
      <xdr:row>188</xdr:row>
      <xdr:rowOff>533400</xdr:rowOff>
    </xdr:to>
    <xdr:pic>
      <xdr:nvPicPr>
        <xdr:cNvPr id="2896082" name="Рисунок 38"/>
        <xdr:cNvPicPr>
          <a:picLocks noChangeAspect="1"/>
        </xdr:cNvPicPr>
      </xdr:nvPicPr>
      <xdr:blipFill>
        <a:blip xmlns:r="http://schemas.openxmlformats.org/officeDocument/2006/relationships" r:embed="rId21" cstate="print"/>
        <a:srcRect b="16057"/>
        <a:stretch>
          <a:fillRect/>
        </a:stretch>
      </xdr:blipFill>
      <xdr:spPr bwMode="auto">
        <a:xfrm>
          <a:off x="1038225" y="46586775"/>
          <a:ext cx="1323975" cy="1114425"/>
        </a:xfrm>
        <a:prstGeom prst="rect">
          <a:avLst/>
        </a:prstGeom>
        <a:noFill/>
        <a:ln w="9525">
          <a:noFill/>
          <a:miter lim="800000"/>
          <a:headEnd/>
          <a:tailEnd/>
        </a:ln>
      </xdr:spPr>
    </xdr:pic>
    <xdr:clientData/>
  </xdr:twoCellAnchor>
  <xdr:twoCellAnchor editAs="oneCell">
    <xdr:from>
      <xdr:col>1</xdr:col>
      <xdr:colOff>76200</xdr:colOff>
      <xdr:row>190</xdr:row>
      <xdr:rowOff>285750</xdr:rowOff>
    </xdr:from>
    <xdr:to>
      <xdr:col>1</xdr:col>
      <xdr:colOff>1628775</xdr:colOff>
      <xdr:row>192</xdr:row>
      <xdr:rowOff>428625</xdr:rowOff>
    </xdr:to>
    <xdr:pic>
      <xdr:nvPicPr>
        <xdr:cNvPr id="2896083" name="Рисунок 40"/>
        <xdr:cNvPicPr>
          <a:picLocks noChangeAspect="1"/>
        </xdr:cNvPicPr>
      </xdr:nvPicPr>
      <xdr:blipFill>
        <a:blip xmlns:r="http://schemas.openxmlformats.org/officeDocument/2006/relationships" r:embed="rId22" cstate="print"/>
        <a:srcRect l="11150" t="21713" r="7277" b="20773"/>
        <a:stretch>
          <a:fillRect/>
        </a:stretch>
      </xdr:blipFill>
      <xdr:spPr bwMode="auto">
        <a:xfrm>
          <a:off x="1085850" y="48253650"/>
          <a:ext cx="1552575" cy="1104900"/>
        </a:xfrm>
        <a:prstGeom prst="rect">
          <a:avLst/>
        </a:prstGeom>
        <a:noFill/>
        <a:ln w="9525">
          <a:noFill/>
          <a:miter lim="800000"/>
          <a:headEnd/>
          <a:tailEnd/>
        </a:ln>
      </xdr:spPr>
    </xdr:pic>
    <xdr:clientData/>
  </xdr:twoCellAnchor>
  <xdr:twoCellAnchor editAs="oneCell">
    <xdr:from>
      <xdr:col>1</xdr:col>
      <xdr:colOff>9525</xdr:colOff>
      <xdr:row>198</xdr:row>
      <xdr:rowOff>123825</xdr:rowOff>
    </xdr:from>
    <xdr:to>
      <xdr:col>1</xdr:col>
      <xdr:colOff>1647825</xdr:colOff>
      <xdr:row>199</xdr:row>
      <xdr:rowOff>552450</xdr:rowOff>
    </xdr:to>
    <xdr:pic>
      <xdr:nvPicPr>
        <xdr:cNvPr id="2896084" name="Рисунок 44"/>
        <xdr:cNvPicPr>
          <a:picLocks noChangeAspect="1"/>
        </xdr:cNvPicPr>
      </xdr:nvPicPr>
      <xdr:blipFill>
        <a:blip xmlns:r="http://schemas.openxmlformats.org/officeDocument/2006/relationships" r:embed="rId23" cstate="print"/>
        <a:srcRect t="22536" b="16338"/>
        <a:stretch>
          <a:fillRect/>
        </a:stretch>
      </xdr:blipFill>
      <xdr:spPr bwMode="auto">
        <a:xfrm>
          <a:off x="1019175" y="52063650"/>
          <a:ext cx="1638300" cy="1000125"/>
        </a:xfrm>
        <a:prstGeom prst="rect">
          <a:avLst/>
        </a:prstGeom>
        <a:noFill/>
        <a:ln w="9525">
          <a:noFill/>
          <a:miter lim="800000"/>
          <a:headEnd/>
          <a:tailEnd/>
        </a:ln>
      </xdr:spPr>
    </xdr:pic>
    <xdr:clientData/>
  </xdr:twoCellAnchor>
  <xdr:twoCellAnchor editAs="oneCell">
    <xdr:from>
      <xdr:col>1</xdr:col>
      <xdr:colOff>38100</xdr:colOff>
      <xdr:row>197</xdr:row>
      <xdr:rowOff>95250</xdr:rowOff>
    </xdr:from>
    <xdr:to>
      <xdr:col>1</xdr:col>
      <xdr:colOff>1647825</xdr:colOff>
      <xdr:row>197</xdr:row>
      <xdr:rowOff>1076325</xdr:rowOff>
    </xdr:to>
    <xdr:pic>
      <xdr:nvPicPr>
        <xdr:cNvPr id="2896085" name="Рисунок 77"/>
        <xdr:cNvPicPr>
          <a:picLocks noChangeAspect="1"/>
        </xdr:cNvPicPr>
      </xdr:nvPicPr>
      <xdr:blipFill>
        <a:blip xmlns:r="http://schemas.openxmlformats.org/officeDocument/2006/relationships" r:embed="rId24" cstate="print"/>
        <a:srcRect t="22536" b="16338"/>
        <a:stretch>
          <a:fillRect/>
        </a:stretch>
      </xdr:blipFill>
      <xdr:spPr bwMode="auto">
        <a:xfrm>
          <a:off x="1047750" y="50901600"/>
          <a:ext cx="1609725" cy="981075"/>
        </a:xfrm>
        <a:prstGeom prst="rect">
          <a:avLst/>
        </a:prstGeom>
        <a:noFill/>
        <a:ln w="9525">
          <a:noFill/>
          <a:miter lim="800000"/>
          <a:headEnd/>
          <a:tailEnd/>
        </a:ln>
      </xdr:spPr>
    </xdr:pic>
    <xdr:clientData/>
  </xdr:twoCellAnchor>
  <xdr:twoCellAnchor editAs="oneCell">
    <xdr:from>
      <xdr:col>1</xdr:col>
      <xdr:colOff>123825</xdr:colOff>
      <xdr:row>208</xdr:row>
      <xdr:rowOff>9525</xdr:rowOff>
    </xdr:from>
    <xdr:to>
      <xdr:col>1</xdr:col>
      <xdr:colOff>1524000</xdr:colOff>
      <xdr:row>208</xdr:row>
      <xdr:rowOff>1104900</xdr:rowOff>
    </xdr:to>
    <xdr:pic>
      <xdr:nvPicPr>
        <xdr:cNvPr id="2896086" name="Рисунок 54"/>
        <xdr:cNvPicPr>
          <a:picLocks noChangeAspect="1"/>
        </xdr:cNvPicPr>
      </xdr:nvPicPr>
      <xdr:blipFill>
        <a:blip xmlns:r="http://schemas.openxmlformats.org/officeDocument/2006/relationships" r:embed="rId25" cstate="print"/>
        <a:srcRect/>
        <a:stretch>
          <a:fillRect/>
        </a:stretch>
      </xdr:blipFill>
      <xdr:spPr bwMode="auto">
        <a:xfrm>
          <a:off x="1133475" y="53901975"/>
          <a:ext cx="1400175" cy="1095375"/>
        </a:xfrm>
        <a:prstGeom prst="rect">
          <a:avLst/>
        </a:prstGeom>
        <a:noFill/>
        <a:ln w="9525">
          <a:noFill/>
          <a:miter lim="800000"/>
          <a:headEnd/>
          <a:tailEnd/>
        </a:ln>
      </xdr:spPr>
    </xdr:pic>
    <xdr:clientData/>
  </xdr:twoCellAnchor>
  <xdr:twoCellAnchor editAs="oneCell">
    <xdr:from>
      <xdr:col>1</xdr:col>
      <xdr:colOff>104775</xdr:colOff>
      <xdr:row>211</xdr:row>
      <xdr:rowOff>85725</xdr:rowOff>
    </xdr:from>
    <xdr:to>
      <xdr:col>1</xdr:col>
      <xdr:colOff>1647825</xdr:colOff>
      <xdr:row>213</xdr:row>
      <xdr:rowOff>92869</xdr:rowOff>
    </xdr:to>
    <xdr:pic>
      <xdr:nvPicPr>
        <xdr:cNvPr id="2896087" name="Рисунок 56"/>
        <xdr:cNvPicPr>
          <a:picLocks noChangeAspect="1"/>
        </xdr:cNvPicPr>
      </xdr:nvPicPr>
      <xdr:blipFill>
        <a:blip xmlns:r="http://schemas.openxmlformats.org/officeDocument/2006/relationships" r:embed="rId26" cstate="print"/>
        <a:srcRect t="5891" b="6718"/>
        <a:stretch>
          <a:fillRect/>
        </a:stretch>
      </xdr:blipFill>
      <xdr:spPr bwMode="auto">
        <a:xfrm>
          <a:off x="1114425" y="55930800"/>
          <a:ext cx="1543050" cy="1143000"/>
        </a:xfrm>
        <a:prstGeom prst="rect">
          <a:avLst/>
        </a:prstGeom>
        <a:noFill/>
        <a:ln w="9525">
          <a:noFill/>
          <a:miter lim="800000"/>
          <a:headEnd/>
          <a:tailEnd/>
        </a:ln>
      </xdr:spPr>
    </xdr:pic>
    <xdr:clientData/>
  </xdr:twoCellAnchor>
  <xdr:twoCellAnchor editAs="oneCell">
    <xdr:from>
      <xdr:col>1</xdr:col>
      <xdr:colOff>123825</xdr:colOff>
      <xdr:row>217</xdr:row>
      <xdr:rowOff>47625</xdr:rowOff>
    </xdr:from>
    <xdr:to>
      <xdr:col>1</xdr:col>
      <xdr:colOff>1524000</xdr:colOff>
      <xdr:row>218</xdr:row>
      <xdr:rowOff>466724</xdr:rowOff>
    </xdr:to>
    <xdr:pic>
      <xdr:nvPicPr>
        <xdr:cNvPr id="2896088" name="Рисунок 59"/>
        <xdr:cNvPicPr>
          <a:picLocks noChangeAspect="1"/>
        </xdr:cNvPicPr>
      </xdr:nvPicPr>
      <xdr:blipFill>
        <a:blip xmlns:r="http://schemas.openxmlformats.org/officeDocument/2006/relationships" r:embed="rId27" cstate="print"/>
        <a:srcRect/>
        <a:stretch>
          <a:fillRect/>
        </a:stretch>
      </xdr:blipFill>
      <xdr:spPr bwMode="auto">
        <a:xfrm>
          <a:off x="1133475" y="57492900"/>
          <a:ext cx="1400175" cy="914400"/>
        </a:xfrm>
        <a:prstGeom prst="rect">
          <a:avLst/>
        </a:prstGeom>
        <a:noFill/>
        <a:ln w="9525">
          <a:noFill/>
          <a:miter lim="800000"/>
          <a:headEnd/>
          <a:tailEnd/>
        </a:ln>
      </xdr:spPr>
    </xdr:pic>
    <xdr:clientData/>
  </xdr:twoCellAnchor>
  <xdr:twoCellAnchor editAs="oneCell">
    <xdr:from>
      <xdr:col>1</xdr:col>
      <xdr:colOff>57150</xdr:colOff>
      <xdr:row>228</xdr:row>
      <xdr:rowOff>66675</xdr:rowOff>
    </xdr:from>
    <xdr:to>
      <xdr:col>1</xdr:col>
      <xdr:colOff>1581150</xdr:colOff>
      <xdr:row>228</xdr:row>
      <xdr:rowOff>1057275</xdr:rowOff>
    </xdr:to>
    <xdr:pic>
      <xdr:nvPicPr>
        <xdr:cNvPr id="2896089" name="Рисунок 90"/>
        <xdr:cNvPicPr>
          <a:picLocks noChangeAspect="1"/>
        </xdr:cNvPicPr>
      </xdr:nvPicPr>
      <xdr:blipFill>
        <a:blip xmlns:r="http://schemas.openxmlformats.org/officeDocument/2006/relationships" r:embed="rId28" cstate="print"/>
        <a:srcRect t="18468" b="16451"/>
        <a:stretch>
          <a:fillRect/>
        </a:stretch>
      </xdr:blipFill>
      <xdr:spPr bwMode="auto">
        <a:xfrm>
          <a:off x="1066800" y="63379350"/>
          <a:ext cx="1524000" cy="990600"/>
        </a:xfrm>
        <a:prstGeom prst="rect">
          <a:avLst/>
        </a:prstGeom>
        <a:noFill/>
        <a:ln w="9525">
          <a:noFill/>
          <a:miter lim="800000"/>
          <a:headEnd/>
          <a:tailEnd/>
        </a:ln>
      </xdr:spPr>
    </xdr:pic>
    <xdr:clientData/>
  </xdr:twoCellAnchor>
  <xdr:twoCellAnchor editAs="oneCell">
    <xdr:from>
      <xdr:col>1</xdr:col>
      <xdr:colOff>85725</xdr:colOff>
      <xdr:row>91</xdr:row>
      <xdr:rowOff>180975</xdr:rowOff>
    </xdr:from>
    <xdr:to>
      <xdr:col>1</xdr:col>
      <xdr:colOff>1647825</xdr:colOff>
      <xdr:row>93</xdr:row>
      <xdr:rowOff>28575</xdr:rowOff>
    </xdr:to>
    <xdr:pic>
      <xdr:nvPicPr>
        <xdr:cNvPr id="2896090" name="Рисунок 93"/>
        <xdr:cNvPicPr>
          <a:picLocks noChangeAspect="1"/>
        </xdr:cNvPicPr>
      </xdr:nvPicPr>
      <xdr:blipFill>
        <a:blip xmlns:r="http://schemas.openxmlformats.org/officeDocument/2006/relationships" r:embed="rId29" cstate="print"/>
        <a:srcRect t="22440" r="9135" b="14734"/>
        <a:stretch>
          <a:fillRect/>
        </a:stretch>
      </xdr:blipFill>
      <xdr:spPr bwMode="auto">
        <a:xfrm>
          <a:off x="1095375" y="15773400"/>
          <a:ext cx="1562100" cy="990600"/>
        </a:xfrm>
        <a:prstGeom prst="rect">
          <a:avLst/>
        </a:prstGeom>
        <a:noFill/>
        <a:ln w="9525">
          <a:noFill/>
          <a:miter lim="800000"/>
          <a:headEnd/>
          <a:tailEnd/>
        </a:ln>
      </xdr:spPr>
    </xdr:pic>
    <xdr:clientData/>
  </xdr:twoCellAnchor>
  <xdr:twoCellAnchor editAs="oneCell">
    <xdr:from>
      <xdr:col>1</xdr:col>
      <xdr:colOff>66675</xdr:colOff>
      <xdr:row>229</xdr:row>
      <xdr:rowOff>57150</xdr:rowOff>
    </xdr:from>
    <xdr:to>
      <xdr:col>1</xdr:col>
      <xdr:colOff>1600200</xdr:colOff>
      <xdr:row>229</xdr:row>
      <xdr:rowOff>1028700</xdr:rowOff>
    </xdr:to>
    <xdr:pic>
      <xdr:nvPicPr>
        <xdr:cNvPr id="2896091" name="Рисунок 96"/>
        <xdr:cNvPicPr>
          <a:picLocks noChangeAspect="1"/>
        </xdr:cNvPicPr>
      </xdr:nvPicPr>
      <xdr:blipFill>
        <a:blip xmlns:r="http://schemas.openxmlformats.org/officeDocument/2006/relationships" r:embed="rId30" cstate="print"/>
        <a:srcRect t="21748" b="14734"/>
        <a:stretch>
          <a:fillRect/>
        </a:stretch>
      </xdr:blipFill>
      <xdr:spPr bwMode="auto">
        <a:xfrm>
          <a:off x="1076325" y="64455675"/>
          <a:ext cx="1533525" cy="971550"/>
        </a:xfrm>
        <a:prstGeom prst="rect">
          <a:avLst/>
        </a:prstGeom>
        <a:noFill/>
        <a:ln w="9525">
          <a:noFill/>
          <a:miter lim="800000"/>
          <a:headEnd/>
          <a:tailEnd/>
        </a:ln>
      </xdr:spPr>
    </xdr:pic>
    <xdr:clientData/>
  </xdr:twoCellAnchor>
  <xdr:twoCellAnchor editAs="oneCell">
    <xdr:from>
      <xdr:col>1</xdr:col>
      <xdr:colOff>95250</xdr:colOff>
      <xdr:row>102</xdr:row>
      <xdr:rowOff>419100</xdr:rowOff>
    </xdr:from>
    <xdr:to>
      <xdr:col>1</xdr:col>
      <xdr:colOff>1628775</xdr:colOff>
      <xdr:row>104</xdr:row>
      <xdr:rowOff>66676</xdr:rowOff>
    </xdr:to>
    <xdr:pic>
      <xdr:nvPicPr>
        <xdr:cNvPr id="2896092" name="Рисунок 97"/>
        <xdr:cNvPicPr>
          <a:picLocks noChangeAspect="1"/>
        </xdr:cNvPicPr>
      </xdr:nvPicPr>
      <xdr:blipFill>
        <a:blip xmlns:r="http://schemas.openxmlformats.org/officeDocument/2006/relationships" r:embed="rId11" cstate="print"/>
        <a:srcRect t="21986" b="21729"/>
        <a:stretch>
          <a:fillRect/>
        </a:stretch>
      </xdr:blipFill>
      <xdr:spPr bwMode="auto">
        <a:xfrm>
          <a:off x="1104900" y="19411950"/>
          <a:ext cx="1533525" cy="857250"/>
        </a:xfrm>
        <a:prstGeom prst="rect">
          <a:avLst/>
        </a:prstGeom>
        <a:noFill/>
        <a:ln w="9525">
          <a:noFill/>
          <a:miter lim="800000"/>
          <a:headEnd/>
          <a:tailEnd/>
        </a:ln>
      </xdr:spPr>
    </xdr:pic>
    <xdr:clientData/>
  </xdr:twoCellAnchor>
  <xdr:twoCellAnchor editAs="oneCell">
    <xdr:from>
      <xdr:col>1</xdr:col>
      <xdr:colOff>57150</xdr:colOff>
      <xdr:row>235</xdr:row>
      <xdr:rowOff>28575</xdr:rowOff>
    </xdr:from>
    <xdr:to>
      <xdr:col>1</xdr:col>
      <xdr:colOff>1581150</xdr:colOff>
      <xdr:row>235</xdr:row>
      <xdr:rowOff>952500</xdr:rowOff>
    </xdr:to>
    <xdr:pic>
      <xdr:nvPicPr>
        <xdr:cNvPr id="2896093" name="Рисунок 98"/>
        <xdr:cNvPicPr>
          <a:picLocks noChangeAspect="1"/>
        </xdr:cNvPicPr>
      </xdr:nvPicPr>
      <xdr:blipFill>
        <a:blip xmlns:r="http://schemas.openxmlformats.org/officeDocument/2006/relationships" r:embed="rId12" cstate="print"/>
        <a:srcRect t="20227" b="19090"/>
        <a:stretch>
          <a:fillRect/>
        </a:stretch>
      </xdr:blipFill>
      <xdr:spPr bwMode="auto">
        <a:xfrm>
          <a:off x="1066800" y="66303525"/>
          <a:ext cx="1524000" cy="923925"/>
        </a:xfrm>
        <a:prstGeom prst="rect">
          <a:avLst/>
        </a:prstGeom>
        <a:noFill/>
        <a:ln w="9525">
          <a:noFill/>
          <a:miter lim="800000"/>
          <a:headEnd/>
          <a:tailEnd/>
        </a:ln>
      </xdr:spPr>
    </xdr:pic>
    <xdr:clientData/>
  </xdr:twoCellAnchor>
  <xdr:twoCellAnchor editAs="oneCell">
    <xdr:from>
      <xdr:col>1</xdr:col>
      <xdr:colOff>38100</xdr:colOff>
      <xdr:row>236</xdr:row>
      <xdr:rowOff>66675</xdr:rowOff>
    </xdr:from>
    <xdr:to>
      <xdr:col>1</xdr:col>
      <xdr:colOff>1628775</xdr:colOff>
      <xdr:row>237</xdr:row>
      <xdr:rowOff>371475</xdr:rowOff>
    </xdr:to>
    <xdr:pic>
      <xdr:nvPicPr>
        <xdr:cNvPr id="2896094" name="Рисунок 99"/>
        <xdr:cNvPicPr>
          <a:picLocks noChangeAspect="1"/>
        </xdr:cNvPicPr>
      </xdr:nvPicPr>
      <xdr:blipFill>
        <a:blip xmlns:r="http://schemas.openxmlformats.org/officeDocument/2006/relationships" r:embed="rId13" cstate="print"/>
        <a:srcRect t="23746" b="19089"/>
        <a:stretch>
          <a:fillRect/>
        </a:stretch>
      </xdr:blipFill>
      <xdr:spPr bwMode="auto">
        <a:xfrm>
          <a:off x="1047750" y="67351275"/>
          <a:ext cx="1590675" cy="923925"/>
        </a:xfrm>
        <a:prstGeom prst="rect">
          <a:avLst/>
        </a:prstGeom>
        <a:noFill/>
        <a:ln w="9525">
          <a:noFill/>
          <a:miter lim="800000"/>
          <a:headEnd/>
          <a:tailEnd/>
        </a:ln>
      </xdr:spPr>
    </xdr:pic>
    <xdr:clientData/>
  </xdr:twoCellAnchor>
  <xdr:twoCellAnchor editAs="oneCell">
    <xdr:from>
      <xdr:col>1</xdr:col>
      <xdr:colOff>38100</xdr:colOff>
      <xdr:row>240</xdr:row>
      <xdr:rowOff>19050</xdr:rowOff>
    </xdr:from>
    <xdr:to>
      <xdr:col>1</xdr:col>
      <xdr:colOff>1657350</xdr:colOff>
      <xdr:row>242</xdr:row>
      <xdr:rowOff>276225</xdr:rowOff>
    </xdr:to>
    <xdr:pic>
      <xdr:nvPicPr>
        <xdr:cNvPr id="2896095" name="Рисунок 101"/>
        <xdr:cNvPicPr>
          <a:picLocks noChangeAspect="1"/>
        </xdr:cNvPicPr>
      </xdr:nvPicPr>
      <xdr:blipFill>
        <a:blip xmlns:r="http://schemas.openxmlformats.org/officeDocument/2006/relationships" r:embed="rId31" cstate="print"/>
        <a:srcRect t="20473" b="11810"/>
        <a:stretch>
          <a:fillRect/>
        </a:stretch>
      </xdr:blipFill>
      <xdr:spPr bwMode="auto">
        <a:xfrm>
          <a:off x="1047750" y="69294375"/>
          <a:ext cx="1619250" cy="1095375"/>
        </a:xfrm>
        <a:prstGeom prst="rect">
          <a:avLst/>
        </a:prstGeom>
        <a:noFill/>
        <a:ln w="9525">
          <a:noFill/>
          <a:miter lim="800000"/>
          <a:headEnd/>
          <a:tailEnd/>
        </a:ln>
      </xdr:spPr>
    </xdr:pic>
    <xdr:clientData/>
  </xdr:twoCellAnchor>
  <xdr:twoCellAnchor editAs="oneCell">
    <xdr:from>
      <xdr:col>1</xdr:col>
      <xdr:colOff>47625</xdr:colOff>
      <xdr:row>244</xdr:row>
      <xdr:rowOff>219075</xdr:rowOff>
    </xdr:from>
    <xdr:to>
      <xdr:col>1</xdr:col>
      <xdr:colOff>1600200</xdr:colOff>
      <xdr:row>248</xdr:row>
      <xdr:rowOff>9525</xdr:rowOff>
    </xdr:to>
    <xdr:pic>
      <xdr:nvPicPr>
        <xdr:cNvPr id="2896096" name="Рисунок 102"/>
        <xdr:cNvPicPr>
          <a:picLocks noChangeAspect="1"/>
        </xdr:cNvPicPr>
      </xdr:nvPicPr>
      <xdr:blipFill>
        <a:blip xmlns:r="http://schemas.openxmlformats.org/officeDocument/2006/relationships" r:embed="rId32" cstate="print"/>
        <a:srcRect t="12325" b="13145"/>
        <a:stretch>
          <a:fillRect/>
        </a:stretch>
      </xdr:blipFill>
      <xdr:spPr bwMode="auto">
        <a:xfrm>
          <a:off x="1057275" y="70846950"/>
          <a:ext cx="1552575" cy="1143000"/>
        </a:xfrm>
        <a:prstGeom prst="rect">
          <a:avLst/>
        </a:prstGeom>
        <a:noFill/>
        <a:ln w="9525">
          <a:noFill/>
          <a:miter lim="800000"/>
          <a:headEnd/>
          <a:tailEnd/>
        </a:ln>
      </xdr:spPr>
    </xdr:pic>
    <xdr:clientData/>
  </xdr:twoCellAnchor>
  <xdr:twoCellAnchor editAs="oneCell">
    <xdr:from>
      <xdr:col>1</xdr:col>
      <xdr:colOff>47625</xdr:colOff>
      <xdr:row>250</xdr:row>
      <xdr:rowOff>57150</xdr:rowOff>
    </xdr:from>
    <xdr:to>
      <xdr:col>1</xdr:col>
      <xdr:colOff>1609725</xdr:colOff>
      <xdr:row>253</xdr:row>
      <xdr:rowOff>161925</xdr:rowOff>
    </xdr:to>
    <xdr:pic>
      <xdr:nvPicPr>
        <xdr:cNvPr id="2896097" name="Рисунок 103"/>
        <xdr:cNvPicPr>
          <a:picLocks noChangeAspect="1"/>
        </xdr:cNvPicPr>
      </xdr:nvPicPr>
      <xdr:blipFill>
        <a:blip xmlns:r="http://schemas.openxmlformats.org/officeDocument/2006/relationships" r:embed="rId33" cstate="print"/>
        <a:srcRect t="15492" b="7324"/>
        <a:stretch>
          <a:fillRect/>
        </a:stretch>
      </xdr:blipFill>
      <xdr:spPr bwMode="auto">
        <a:xfrm>
          <a:off x="1057275" y="72437625"/>
          <a:ext cx="1562100" cy="1209675"/>
        </a:xfrm>
        <a:prstGeom prst="rect">
          <a:avLst/>
        </a:prstGeom>
        <a:noFill/>
        <a:ln w="9525">
          <a:noFill/>
          <a:miter lim="800000"/>
          <a:headEnd/>
          <a:tailEnd/>
        </a:ln>
      </xdr:spPr>
    </xdr:pic>
    <xdr:clientData/>
  </xdr:twoCellAnchor>
  <xdr:twoCellAnchor editAs="oneCell">
    <xdr:from>
      <xdr:col>1</xdr:col>
      <xdr:colOff>47625</xdr:colOff>
      <xdr:row>254</xdr:row>
      <xdr:rowOff>66675</xdr:rowOff>
    </xdr:from>
    <xdr:to>
      <xdr:col>1</xdr:col>
      <xdr:colOff>1638300</xdr:colOff>
      <xdr:row>257</xdr:row>
      <xdr:rowOff>180975</xdr:rowOff>
    </xdr:to>
    <xdr:pic>
      <xdr:nvPicPr>
        <xdr:cNvPr id="2896098" name="Рисунок 104"/>
        <xdr:cNvPicPr>
          <a:picLocks noChangeAspect="1"/>
        </xdr:cNvPicPr>
      </xdr:nvPicPr>
      <xdr:blipFill>
        <a:blip xmlns:r="http://schemas.openxmlformats.org/officeDocument/2006/relationships" r:embed="rId34" cstate="print"/>
        <a:srcRect t="10423" b="12395"/>
        <a:stretch>
          <a:fillRect/>
        </a:stretch>
      </xdr:blipFill>
      <xdr:spPr bwMode="auto">
        <a:xfrm>
          <a:off x="1057275" y="73799700"/>
          <a:ext cx="1590675" cy="1219200"/>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099"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0"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1"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2"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0</xdr:colOff>
      <xdr:row>265</xdr:row>
      <xdr:rowOff>0</xdr:rowOff>
    </xdr:from>
    <xdr:to>
      <xdr:col>0</xdr:col>
      <xdr:colOff>19050</xdr:colOff>
      <xdr:row>265</xdr:row>
      <xdr:rowOff>28575</xdr:rowOff>
    </xdr:to>
    <xdr:pic>
      <xdr:nvPicPr>
        <xdr:cNvPr id="289610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78152625"/>
          <a:ext cx="19050" cy="28575"/>
        </a:xfrm>
        <a:prstGeom prst="rect">
          <a:avLst/>
        </a:prstGeom>
        <a:noFill/>
        <a:ln w="9525">
          <a:noFill/>
          <a:miter lim="800000"/>
          <a:headEnd/>
          <a:tailEnd/>
        </a:ln>
      </xdr:spPr>
    </xdr:pic>
    <xdr:clientData/>
  </xdr:twoCellAnchor>
  <xdr:twoCellAnchor editAs="oneCell">
    <xdr:from>
      <xdr:col>0</xdr:col>
      <xdr:colOff>38100</xdr:colOff>
      <xdr:row>265</xdr:row>
      <xdr:rowOff>66675</xdr:rowOff>
    </xdr:from>
    <xdr:to>
      <xdr:col>0</xdr:col>
      <xdr:colOff>57150</xdr:colOff>
      <xdr:row>265</xdr:row>
      <xdr:rowOff>95250</xdr:rowOff>
    </xdr:to>
    <xdr:pic>
      <xdr:nvPicPr>
        <xdr:cNvPr id="289610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38100" y="78219300"/>
          <a:ext cx="19050" cy="28575"/>
        </a:xfrm>
        <a:prstGeom prst="rect">
          <a:avLst/>
        </a:prstGeom>
        <a:noFill/>
        <a:ln w="9525">
          <a:noFill/>
          <a:miter lim="800000"/>
          <a:headEnd/>
          <a:tailEnd/>
        </a:ln>
      </xdr:spPr>
    </xdr:pic>
    <xdr:clientData/>
  </xdr:twoCellAnchor>
  <xdr:twoCellAnchor editAs="oneCell">
    <xdr:from>
      <xdr:col>1</xdr:col>
      <xdr:colOff>47625</xdr:colOff>
      <xdr:row>290</xdr:row>
      <xdr:rowOff>38100</xdr:rowOff>
    </xdr:from>
    <xdr:to>
      <xdr:col>1</xdr:col>
      <xdr:colOff>1619250</xdr:colOff>
      <xdr:row>290</xdr:row>
      <xdr:rowOff>1143000</xdr:rowOff>
    </xdr:to>
    <xdr:pic>
      <xdr:nvPicPr>
        <xdr:cNvPr id="2896105" name="Рисунок 2413887"/>
        <xdr:cNvPicPr>
          <a:picLocks noChangeAspect="1"/>
        </xdr:cNvPicPr>
      </xdr:nvPicPr>
      <xdr:blipFill>
        <a:blip xmlns:r="http://schemas.openxmlformats.org/officeDocument/2006/relationships" r:embed="rId35" cstate="print"/>
        <a:srcRect t="10701" b="19048"/>
        <a:stretch>
          <a:fillRect/>
        </a:stretch>
      </xdr:blipFill>
      <xdr:spPr bwMode="auto">
        <a:xfrm>
          <a:off x="1057275" y="84248625"/>
          <a:ext cx="1571625" cy="1104900"/>
        </a:xfrm>
        <a:prstGeom prst="rect">
          <a:avLst/>
        </a:prstGeom>
        <a:noFill/>
        <a:ln w="9525">
          <a:noFill/>
          <a:miter lim="800000"/>
          <a:headEnd/>
          <a:tailEnd/>
        </a:ln>
      </xdr:spPr>
    </xdr:pic>
    <xdr:clientData/>
  </xdr:twoCellAnchor>
  <xdr:twoCellAnchor editAs="oneCell">
    <xdr:from>
      <xdr:col>1</xdr:col>
      <xdr:colOff>47625</xdr:colOff>
      <xdr:row>288</xdr:row>
      <xdr:rowOff>0</xdr:rowOff>
    </xdr:from>
    <xdr:to>
      <xdr:col>1</xdr:col>
      <xdr:colOff>1619250</xdr:colOff>
      <xdr:row>289</xdr:row>
      <xdr:rowOff>330994</xdr:rowOff>
    </xdr:to>
    <xdr:pic>
      <xdr:nvPicPr>
        <xdr:cNvPr id="2896106" name="Рисунок 117"/>
        <xdr:cNvPicPr>
          <a:picLocks noChangeAspect="1"/>
        </xdr:cNvPicPr>
      </xdr:nvPicPr>
      <xdr:blipFill>
        <a:blip xmlns:r="http://schemas.openxmlformats.org/officeDocument/2006/relationships" r:embed="rId35" cstate="print"/>
        <a:srcRect t="10701" b="19048"/>
        <a:stretch>
          <a:fillRect/>
        </a:stretch>
      </xdr:blipFill>
      <xdr:spPr bwMode="auto">
        <a:xfrm>
          <a:off x="1057275" y="83077050"/>
          <a:ext cx="1571625" cy="1104900"/>
        </a:xfrm>
        <a:prstGeom prst="rect">
          <a:avLst/>
        </a:prstGeom>
        <a:noFill/>
        <a:ln w="9525">
          <a:noFill/>
          <a:miter lim="800000"/>
          <a:headEnd/>
          <a:tailEnd/>
        </a:ln>
      </xdr:spPr>
    </xdr:pic>
    <xdr:clientData/>
  </xdr:twoCellAnchor>
  <xdr:twoCellAnchor editAs="oneCell">
    <xdr:from>
      <xdr:col>1</xdr:col>
      <xdr:colOff>28575</xdr:colOff>
      <xdr:row>293</xdr:row>
      <xdr:rowOff>76200</xdr:rowOff>
    </xdr:from>
    <xdr:to>
      <xdr:col>1</xdr:col>
      <xdr:colOff>1647825</xdr:colOff>
      <xdr:row>294</xdr:row>
      <xdr:rowOff>457201</xdr:rowOff>
    </xdr:to>
    <xdr:pic>
      <xdr:nvPicPr>
        <xdr:cNvPr id="2896107" name="Рисунок 123"/>
        <xdr:cNvPicPr>
          <a:picLocks noChangeAspect="1"/>
        </xdr:cNvPicPr>
      </xdr:nvPicPr>
      <xdr:blipFill>
        <a:blip xmlns:r="http://schemas.openxmlformats.org/officeDocument/2006/relationships" r:embed="rId36" cstate="print"/>
        <a:srcRect t="15686" b="24510"/>
        <a:stretch>
          <a:fillRect/>
        </a:stretch>
      </xdr:blipFill>
      <xdr:spPr bwMode="auto">
        <a:xfrm>
          <a:off x="1038225" y="86239350"/>
          <a:ext cx="1619250" cy="971550"/>
        </a:xfrm>
        <a:prstGeom prst="rect">
          <a:avLst/>
        </a:prstGeom>
        <a:noFill/>
        <a:ln w="9525">
          <a:noFill/>
          <a:miter lim="800000"/>
          <a:headEnd/>
          <a:tailEnd/>
        </a:ln>
      </xdr:spPr>
    </xdr:pic>
    <xdr:clientData/>
  </xdr:twoCellAnchor>
  <xdr:twoCellAnchor editAs="oneCell">
    <xdr:from>
      <xdr:col>1</xdr:col>
      <xdr:colOff>73819</xdr:colOff>
      <xdr:row>302</xdr:row>
      <xdr:rowOff>130969</xdr:rowOff>
    </xdr:from>
    <xdr:to>
      <xdr:col>1</xdr:col>
      <xdr:colOff>1635919</xdr:colOff>
      <xdr:row>303</xdr:row>
      <xdr:rowOff>383383</xdr:rowOff>
    </xdr:to>
    <xdr:pic>
      <xdr:nvPicPr>
        <xdr:cNvPr id="2896109" name="Рисунок 2413891"/>
        <xdr:cNvPicPr>
          <a:picLocks noChangeAspect="1"/>
        </xdr:cNvPicPr>
      </xdr:nvPicPr>
      <xdr:blipFill>
        <a:blip xmlns:r="http://schemas.openxmlformats.org/officeDocument/2006/relationships" r:embed="rId37" cstate="print"/>
        <a:srcRect l="7922" t="13733" b="35741"/>
        <a:stretch>
          <a:fillRect/>
        </a:stretch>
      </xdr:blipFill>
      <xdr:spPr bwMode="auto">
        <a:xfrm>
          <a:off x="1085850" y="106239469"/>
          <a:ext cx="1562100" cy="84772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1"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2"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0</xdr:col>
      <xdr:colOff>0</xdr:colOff>
      <xdr:row>309</xdr:row>
      <xdr:rowOff>0</xdr:rowOff>
    </xdr:from>
    <xdr:to>
      <xdr:col>0</xdr:col>
      <xdr:colOff>19050</xdr:colOff>
      <xdr:row>309</xdr:row>
      <xdr:rowOff>28575</xdr:rowOff>
    </xdr:to>
    <xdr:pic>
      <xdr:nvPicPr>
        <xdr:cNvPr id="289611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91944825"/>
          <a:ext cx="19050" cy="28575"/>
        </a:xfrm>
        <a:prstGeom prst="rect">
          <a:avLst/>
        </a:prstGeom>
        <a:noFill/>
        <a:ln w="9525">
          <a:noFill/>
          <a:miter lim="800000"/>
          <a:headEnd/>
          <a:tailEnd/>
        </a:ln>
      </xdr:spPr>
    </xdr:pic>
    <xdr:clientData/>
  </xdr:twoCellAnchor>
  <xdr:twoCellAnchor editAs="oneCell">
    <xdr:from>
      <xdr:col>1</xdr:col>
      <xdr:colOff>47625</xdr:colOff>
      <xdr:row>260</xdr:row>
      <xdr:rowOff>38100</xdr:rowOff>
    </xdr:from>
    <xdr:to>
      <xdr:col>1</xdr:col>
      <xdr:colOff>1657350</xdr:colOff>
      <xdr:row>262</xdr:row>
      <xdr:rowOff>323850</xdr:rowOff>
    </xdr:to>
    <xdr:pic>
      <xdr:nvPicPr>
        <xdr:cNvPr id="2896117" name="Рисунок 136"/>
        <xdr:cNvPicPr>
          <a:picLocks noChangeAspect="1"/>
        </xdr:cNvPicPr>
      </xdr:nvPicPr>
      <xdr:blipFill>
        <a:blip xmlns:r="http://schemas.openxmlformats.org/officeDocument/2006/relationships" r:embed="rId38" cstate="print"/>
        <a:srcRect t="16341" b="17647"/>
        <a:stretch>
          <a:fillRect/>
        </a:stretch>
      </xdr:blipFill>
      <xdr:spPr bwMode="auto">
        <a:xfrm>
          <a:off x="1057275" y="75895200"/>
          <a:ext cx="1609725" cy="1057275"/>
        </a:xfrm>
        <a:prstGeom prst="rect">
          <a:avLst/>
        </a:prstGeom>
        <a:noFill/>
        <a:ln w="9525">
          <a:noFill/>
          <a:miter lim="800000"/>
          <a:headEnd/>
          <a:tailEnd/>
        </a:ln>
      </xdr:spPr>
    </xdr:pic>
    <xdr:clientData/>
  </xdr:twoCellAnchor>
  <xdr:twoCellAnchor editAs="oneCell">
    <xdr:from>
      <xdr:col>1</xdr:col>
      <xdr:colOff>9525</xdr:colOff>
      <xdr:row>263</xdr:row>
      <xdr:rowOff>47625</xdr:rowOff>
    </xdr:from>
    <xdr:to>
      <xdr:col>1</xdr:col>
      <xdr:colOff>1619250</xdr:colOff>
      <xdr:row>264</xdr:row>
      <xdr:rowOff>266700</xdr:rowOff>
    </xdr:to>
    <xdr:pic>
      <xdr:nvPicPr>
        <xdr:cNvPr id="2896118" name="Рисунок 137"/>
        <xdr:cNvPicPr>
          <a:picLocks noChangeAspect="1"/>
        </xdr:cNvPicPr>
      </xdr:nvPicPr>
      <xdr:blipFill>
        <a:blip xmlns:r="http://schemas.openxmlformats.org/officeDocument/2006/relationships" r:embed="rId38" cstate="print"/>
        <a:srcRect t="16341" b="17647"/>
        <a:stretch>
          <a:fillRect/>
        </a:stretch>
      </xdr:blipFill>
      <xdr:spPr bwMode="auto">
        <a:xfrm>
          <a:off x="1019175" y="77057250"/>
          <a:ext cx="1609725" cy="790575"/>
        </a:xfrm>
        <a:prstGeom prst="rect">
          <a:avLst/>
        </a:prstGeom>
        <a:noFill/>
        <a:ln w="9525">
          <a:noFill/>
          <a:miter lim="800000"/>
          <a:headEnd/>
          <a:tailEnd/>
        </a:ln>
      </xdr:spPr>
    </xdr:pic>
    <xdr:clientData/>
  </xdr:twoCellAnchor>
  <xdr:twoCellAnchor editAs="oneCell">
    <xdr:from>
      <xdr:col>1</xdr:col>
      <xdr:colOff>76200</xdr:colOff>
      <xdr:row>312</xdr:row>
      <xdr:rowOff>114300</xdr:rowOff>
    </xdr:from>
    <xdr:to>
      <xdr:col>1</xdr:col>
      <xdr:colOff>1524000</xdr:colOff>
      <xdr:row>312</xdr:row>
      <xdr:rowOff>981075</xdr:rowOff>
    </xdr:to>
    <xdr:pic>
      <xdr:nvPicPr>
        <xdr:cNvPr id="2896119" name="Рисунок 2413892"/>
        <xdr:cNvPicPr>
          <a:picLocks noChangeAspect="1"/>
        </xdr:cNvPicPr>
      </xdr:nvPicPr>
      <xdr:blipFill>
        <a:blip xmlns:r="http://schemas.openxmlformats.org/officeDocument/2006/relationships" r:embed="rId39" cstate="print"/>
        <a:srcRect t="20540" b="19014"/>
        <a:stretch>
          <a:fillRect/>
        </a:stretch>
      </xdr:blipFill>
      <xdr:spPr bwMode="auto">
        <a:xfrm>
          <a:off x="1085850" y="93192600"/>
          <a:ext cx="1447800" cy="866775"/>
        </a:xfrm>
        <a:prstGeom prst="rect">
          <a:avLst/>
        </a:prstGeom>
        <a:noFill/>
        <a:ln w="9525">
          <a:noFill/>
          <a:miter lim="800000"/>
          <a:headEnd/>
          <a:tailEnd/>
        </a:ln>
      </xdr:spPr>
    </xdr:pic>
    <xdr:clientData/>
  </xdr:twoCellAnchor>
  <xdr:twoCellAnchor editAs="oneCell">
    <xdr:from>
      <xdr:col>1</xdr:col>
      <xdr:colOff>85725</xdr:colOff>
      <xdr:row>315</xdr:row>
      <xdr:rowOff>76200</xdr:rowOff>
    </xdr:from>
    <xdr:to>
      <xdr:col>1</xdr:col>
      <xdr:colOff>1628775</xdr:colOff>
      <xdr:row>315</xdr:row>
      <xdr:rowOff>1057275</xdr:rowOff>
    </xdr:to>
    <xdr:pic>
      <xdr:nvPicPr>
        <xdr:cNvPr id="2896120" name="Рисунок 2413894"/>
        <xdr:cNvPicPr>
          <a:picLocks noChangeAspect="1"/>
        </xdr:cNvPicPr>
      </xdr:nvPicPr>
      <xdr:blipFill>
        <a:blip xmlns:r="http://schemas.openxmlformats.org/officeDocument/2006/relationships" r:embed="rId40" cstate="print"/>
        <a:srcRect l="15257" t="27582" r="11972" b="26056"/>
        <a:stretch>
          <a:fillRect/>
        </a:stretch>
      </xdr:blipFill>
      <xdr:spPr bwMode="auto">
        <a:xfrm>
          <a:off x="1095375" y="96631125"/>
          <a:ext cx="1543050" cy="981075"/>
        </a:xfrm>
        <a:prstGeom prst="rect">
          <a:avLst/>
        </a:prstGeom>
        <a:noFill/>
        <a:ln w="9525">
          <a:noFill/>
          <a:miter lim="800000"/>
          <a:headEnd/>
          <a:tailEnd/>
        </a:ln>
      </xdr:spPr>
    </xdr:pic>
    <xdr:clientData/>
  </xdr:twoCellAnchor>
  <xdr:twoCellAnchor editAs="oneCell">
    <xdr:from>
      <xdr:col>1</xdr:col>
      <xdr:colOff>28575</xdr:colOff>
      <xdr:row>318</xdr:row>
      <xdr:rowOff>85725</xdr:rowOff>
    </xdr:from>
    <xdr:to>
      <xdr:col>1</xdr:col>
      <xdr:colOff>1571625</xdr:colOff>
      <xdr:row>318</xdr:row>
      <xdr:rowOff>981075</xdr:rowOff>
    </xdr:to>
    <xdr:pic>
      <xdr:nvPicPr>
        <xdr:cNvPr id="2896121" name="Рисунок 2413895"/>
        <xdr:cNvPicPr>
          <a:picLocks noChangeAspect="1"/>
        </xdr:cNvPicPr>
      </xdr:nvPicPr>
      <xdr:blipFill>
        <a:blip xmlns:r="http://schemas.openxmlformats.org/officeDocument/2006/relationships" r:embed="rId41" cstate="print"/>
        <a:srcRect t="21127" b="21361"/>
        <a:stretch>
          <a:fillRect/>
        </a:stretch>
      </xdr:blipFill>
      <xdr:spPr bwMode="auto">
        <a:xfrm>
          <a:off x="1038225" y="98517075"/>
          <a:ext cx="1543050" cy="895350"/>
        </a:xfrm>
        <a:prstGeom prst="rect">
          <a:avLst/>
        </a:prstGeom>
        <a:noFill/>
        <a:ln w="9525">
          <a:noFill/>
          <a:miter lim="800000"/>
          <a:headEnd/>
          <a:tailEnd/>
        </a:ln>
      </xdr:spPr>
    </xdr:pic>
    <xdr:clientData/>
  </xdr:twoCellAnchor>
  <xdr:twoCellAnchor editAs="oneCell">
    <xdr:from>
      <xdr:col>1</xdr:col>
      <xdr:colOff>228600</xdr:colOff>
      <xdr:row>319</xdr:row>
      <xdr:rowOff>85725</xdr:rowOff>
    </xdr:from>
    <xdr:to>
      <xdr:col>1</xdr:col>
      <xdr:colOff>1571625</xdr:colOff>
      <xdr:row>319</xdr:row>
      <xdr:rowOff>990600</xdr:rowOff>
    </xdr:to>
    <xdr:pic>
      <xdr:nvPicPr>
        <xdr:cNvPr id="2896122" name="Рисунок 146"/>
        <xdr:cNvPicPr>
          <a:picLocks noChangeAspect="1"/>
        </xdr:cNvPicPr>
      </xdr:nvPicPr>
      <xdr:blipFill>
        <a:blip xmlns:r="http://schemas.openxmlformats.org/officeDocument/2006/relationships" r:embed="rId42" cstate="print"/>
        <a:srcRect l="12675" t="25072" r="10986" b="23380"/>
        <a:stretch>
          <a:fillRect/>
        </a:stretch>
      </xdr:blipFill>
      <xdr:spPr bwMode="auto">
        <a:xfrm>
          <a:off x="1238250" y="99574350"/>
          <a:ext cx="1343025" cy="904875"/>
        </a:xfrm>
        <a:prstGeom prst="rect">
          <a:avLst/>
        </a:prstGeom>
        <a:noFill/>
        <a:ln w="9525">
          <a:noFill/>
          <a:miter lim="800000"/>
          <a:headEnd/>
          <a:tailEnd/>
        </a:ln>
      </xdr:spPr>
    </xdr:pic>
    <xdr:clientData/>
  </xdr:twoCellAnchor>
  <xdr:twoCellAnchor editAs="oneCell">
    <xdr:from>
      <xdr:col>1</xdr:col>
      <xdr:colOff>104775</xdr:colOff>
      <xdr:row>334</xdr:row>
      <xdr:rowOff>66675</xdr:rowOff>
    </xdr:from>
    <xdr:to>
      <xdr:col>1</xdr:col>
      <xdr:colOff>1609725</xdr:colOff>
      <xdr:row>334</xdr:row>
      <xdr:rowOff>971550</xdr:rowOff>
    </xdr:to>
    <xdr:pic>
      <xdr:nvPicPr>
        <xdr:cNvPr id="2896123" name="Рисунок 150"/>
        <xdr:cNvPicPr>
          <a:picLocks noChangeAspect="1"/>
        </xdr:cNvPicPr>
      </xdr:nvPicPr>
      <xdr:blipFill>
        <a:blip xmlns:r="http://schemas.openxmlformats.org/officeDocument/2006/relationships" r:embed="rId43" cstate="print"/>
        <a:srcRect t="20540" b="19014"/>
        <a:stretch>
          <a:fillRect/>
        </a:stretch>
      </xdr:blipFill>
      <xdr:spPr bwMode="auto">
        <a:xfrm>
          <a:off x="1114425" y="115824000"/>
          <a:ext cx="1504950" cy="904875"/>
        </a:xfrm>
        <a:prstGeom prst="rect">
          <a:avLst/>
        </a:prstGeom>
        <a:noFill/>
        <a:ln w="9525">
          <a:noFill/>
          <a:miter lim="800000"/>
          <a:headEnd/>
          <a:tailEnd/>
        </a:ln>
      </xdr:spPr>
    </xdr:pic>
    <xdr:clientData/>
  </xdr:twoCellAnchor>
  <xdr:twoCellAnchor editAs="oneCell">
    <xdr:from>
      <xdr:col>1</xdr:col>
      <xdr:colOff>104775</xdr:colOff>
      <xdr:row>335</xdr:row>
      <xdr:rowOff>66675</xdr:rowOff>
    </xdr:from>
    <xdr:to>
      <xdr:col>1</xdr:col>
      <xdr:colOff>1609725</xdr:colOff>
      <xdr:row>335</xdr:row>
      <xdr:rowOff>971550</xdr:rowOff>
    </xdr:to>
    <xdr:pic>
      <xdr:nvPicPr>
        <xdr:cNvPr id="2896124" name="Рисунок 151"/>
        <xdr:cNvPicPr>
          <a:picLocks noChangeAspect="1"/>
        </xdr:cNvPicPr>
      </xdr:nvPicPr>
      <xdr:blipFill>
        <a:blip xmlns:r="http://schemas.openxmlformats.org/officeDocument/2006/relationships" r:embed="rId43" cstate="print"/>
        <a:srcRect t="20540" b="19014"/>
        <a:stretch>
          <a:fillRect/>
        </a:stretch>
      </xdr:blipFill>
      <xdr:spPr bwMode="auto">
        <a:xfrm>
          <a:off x="1114425" y="116881275"/>
          <a:ext cx="1504950" cy="904875"/>
        </a:xfrm>
        <a:prstGeom prst="rect">
          <a:avLst/>
        </a:prstGeom>
        <a:noFill/>
        <a:ln w="9525">
          <a:noFill/>
          <a:miter lim="800000"/>
          <a:headEnd/>
          <a:tailEnd/>
        </a:ln>
      </xdr:spPr>
    </xdr:pic>
    <xdr:clientData/>
  </xdr:twoCellAnchor>
  <xdr:twoCellAnchor editAs="oneCell">
    <xdr:from>
      <xdr:col>1</xdr:col>
      <xdr:colOff>114300</xdr:colOff>
      <xdr:row>336</xdr:row>
      <xdr:rowOff>38100</xdr:rowOff>
    </xdr:from>
    <xdr:to>
      <xdr:col>1</xdr:col>
      <xdr:colOff>1552575</xdr:colOff>
      <xdr:row>336</xdr:row>
      <xdr:rowOff>1028700</xdr:rowOff>
    </xdr:to>
    <xdr:pic>
      <xdr:nvPicPr>
        <xdr:cNvPr id="2896125" name="Рисунок 153"/>
        <xdr:cNvPicPr>
          <a:picLocks noChangeAspect="1"/>
        </xdr:cNvPicPr>
      </xdr:nvPicPr>
      <xdr:blipFill>
        <a:blip xmlns:r="http://schemas.openxmlformats.org/officeDocument/2006/relationships" r:embed="rId44" cstate="print"/>
        <a:srcRect l="10564" t="21713" r="8450" b="22536"/>
        <a:stretch>
          <a:fillRect/>
        </a:stretch>
      </xdr:blipFill>
      <xdr:spPr bwMode="auto">
        <a:xfrm>
          <a:off x="1123950" y="117909975"/>
          <a:ext cx="1438275" cy="990600"/>
        </a:xfrm>
        <a:prstGeom prst="rect">
          <a:avLst/>
        </a:prstGeom>
        <a:noFill/>
        <a:ln w="9525">
          <a:noFill/>
          <a:miter lim="800000"/>
          <a:headEnd/>
          <a:tailEnd/>
        </a:ln>
      </xdr:spPr>
    </xdr:pic>
    <xdr:clientData/>
  </xdr:twoCellAnchor>
  <xdr:twoCellAnchor editAs="oneCell">
    <xdr:from>
      <xdr:col>1</xdr:col>
      <xdr:colOff>104775</xdr:colOff>
      <xdr:row>338</xdr:row>
      <xdr:rowOff>28575</xdr:rowOff>
    </xdr:from>
    <xdr:to>
      <xdr:col>1</xdr:col>
      <xdr:colOff>1533525</xdr:colOff>
      <xdr:row>338</xdr:row>
      <xdr:rowOff>1009650</xdr:rowOff>
    </xdr:to>
    <xdr:pic>
      <xdr:nvPicPr>
        <xdr:cNvPr id="2896126" name="Рисунок 155"/>
        <xdr:cNvPicPr>
          <a:picLocks noChangeAspect="1"/>
        </xdr:cNvPicPr>
      </xdr:nvPicPr>
      <xdr:blipFill>
        <a:blip xmlns:r="http://schemas.openxmlformats.org/officeDocument/2006/relationships" r:embed="rId45" cstate="print"/>
        <a:srcRect l="8662" t="21548" r="5142" b="18874"/>
        <a:stretch>
          <a:fillRect/>
        </a:stretch>
      </xdr:blipFill>
      <xdr:spPr bwMode="auto">
        <a:xfrm>
          <a:off x="1114425" y="120110250"/>
          <a:ext cx="1428750" cy="981075"/>
        </a:xfrm>
        <a:prstGeom prst="rect">
          <a:avLst/>
        </a:prstGeom>
        <a:noFill/>
        <a:ln w="9525">
          <a:noFill/>
          <a:miter lim="800000"/>
          <a:headEnd/>
          <a:tailEnd/>
        </a:ln>
      </xdr:spPr>
    </xdr:pic>
    <xdr:clientData/>
  </xdr:twoCellAnchor>
  <xdr:twoCellAnchor editAs="oneCell">
    <xdr:from>
      <xdr:col>1</xdr:col>
      <xdr:colOff>95250</xdr:colOff>
      <xdr:row>339</xdr:row>
      <xdr:rowOff>38100</xdr:rowOff>
    </xdr:from>
    <xdr:to>
      <xdr:col>1</xdr:col>
      <xdr:colOff>1590675</xdr:colOff>
      <xdr:row>339</xdr:row>
      <xdr:rowOff>1114425</xdr:rowOff>
    </xdr:to>
    <xdr:pic>
      <xdr:nvPicPr>
        <xdr:cNvPr id="2896127" name="Рисунок 157"/>
        <xdr:cNvPicPr>
          <a:picLocks noChangeAspect="1"/>
        </xdr:cNvPicPr>
      </xdr:nvPicPr>
      <xdr:blipFill>
        <a:blip xmlns:r="http://schemas.openxmlformats.org/officeDocument/2006/relationships" r:embed="rId46" cstate="print"/>
        <a:srcRect t="15492" b="12675"/>
        <a:stretch>
          <a:fillRect/>
        </a:stretch>
      </xdr:blipFill>
      <xdr:spPr bwMode="auto">
        <a:xfrm>
          <a:off x="1104900" y="121224675"/>
          <a:ext cx="1495425" cy="1076325"/>
        </a:xfrm>
        <a:prstGeom prst="rect">
          <a:avLst/>
        </a:prstGeom>
        <a:noFill/>
        <a:ln w="9525">
          <a:noFill/>
          <a:miter lim="800000"/>
          <a:headEnd/>
          <a:tailEnd/>
        </a:ln>
      </xdr:spPr>
    </xdr:pic>
    <xdr:clientData/>
  </xdr:twoCellAnchor>
  <xdr:twoCellAnchor editAs="oneCell">
    <xdr:from>
      <xdr:col>1</xdr:col>
      <xdr:colOff>95250</xdr:colOff>
      <xdr:row>340</xdr:row>
      <xdr:rowOff>57150</xdr:rowOff>
    </xdr:from>
    <xdr:to>
      <xdr:col>1</xdr:col>
      <xdr:colOff>1552575</xdr:colOff>
      <xdr:row>340</xdr:row>
      <xdr:rowOff>1038225</xdr:rowOff>
    </xdr:to>
    <xdr:pic>
      <xdr:nvPicPr>
        <xdr:cNvPr id="2896128" name="Рисунок 159"/>
        <xdr:cNvPicPr>
          <a:picLocks noChangeAspect="1"/>
        </xdr:cNvPicPr>
      </xdr:nvPicPr>
      <xdr:blipFill>
        <a:blip xmlns:r="http://schemas.openxmlformats.org/officeDocument/2006/relationships" r:embed="rId47" cstate="print"/>
        <a:srcRect l="12675" t="25072" r="10986" b="23380"/>
        <a:stretch>
          <a:fillRect/>
        </a:stretch>
      </xdr:blipFill>
      <xdr:spPr bwMode="auto">
        <a:xfrm>
          <a:off x="1104900" y="122405775"/>
          <a:ext cx="1457325" cy="981075"/>
        </a:xfrm>
        <a:prstGeom prst="rect">
          <a:avLst/>
        </a:prstGeom>
        <a:noFill/>
        <a:ln w="9525">
          <a:noFill/>
          <a:miter lim="800000"/>
          <a:headEnd/>
          <a:tailEnd/>
        </a:ln>
      </xdr:spPr>
    </xdr:pic>
    <xdr:clientData/>
  </xdr:twoCellAnchor>
  <xdr:twoCellAnchor editAs="oneCell">
    <xdr:from>
      <xdr:col>1</xdr:col>
      <xdr:colOff>95250</xdr:colOff>
      <xdr:row>341</xdr:row>
      <xdr:rowOff>47625</xdr:rowOff>
    </xdr:from>
    <xdr:to>
      <xdr:col>1</xdr:col>
      <xdr:colOff>1533525</xdr:colOff>
      <xdr:row>341</xdr:row>
      <xdr:rowOff>1114425</xdr:rowOff>
    </xdr:to>
    <xdr:pic>
      <xdr:nvPicPr>
        <xdr:cNvPr id="2896129" name="Рисунок 2413899"/>
        <xdr:cNvPicPr>
          <a:picLocks noChangeAspect="1"/>
        </xdr:cNvPicPr>
      </xdr:nvPicPr>
      <xdr:blipFill>
        <a:blip xmlns:r="http://schemas.openxmlformats.org/officeDocument/2006/relationships" r:embed="rId48" cstate="print"/>
        <a:srcRect l="12325" t="23474" r="16960" b="24002"/>
        <a:stretch>
          <a:fillRect/>
        </a:stretch>
      </xdr:blipFill>
      <xdr:spPr bwMode="auto">
        <a:xfrm>
          <a:off x="1104900" y="123463050"/>
          <a:ext cx="1438275" cy="1066800"/>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0"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1"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0</xdr:col>
      <xdr:colOff>0</xdr:colOff>
      <xdr:row>386</xdr:row>
      <xdr:rowOff>0</xdr:rowOff>
    </xdr:from>
    <xdr:to>
      <xdr:col>0</xdr:col>
      <xdr:colOff>19050</xdr:colOff>
      <xdr:row>386</xdr:row>
      <xdr:rowOff>28575</xdr:rowOff>
    </xdr:to>
    <xdr:pic>
      <xdr:nvPicPr>
        <xdr:cNvPr id="289613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0668950"/>
          <a:ext cx="19050" cy="28575"/>
        </a:xfrm>
        <a:prstGeom prst="rect">
          <a:avLst/>
        </a:prstGeom>
        <a:noFill/>
        <a:ln w="9525">
          <a:noFill/>
          <a:miter lim="800000"/>
          <a:headEnd/>
          <a:tailEnd/>
        </a:ln>
      </xdr:spPr>
    </xdr:pic>
    <xdr:clientData/>
  </xdr:twoCellAnchor>
  <xdr:twoCellAnchor editAs="oneCell">
    <xdr:from>
      <xdr:col>1</xdr:col>
      <xdr:colOff>47625</xdr:colOff>
      <xdr:row>87</xdr:row>
      <xdr:rowOff>28575</xdr:rowOff>
    </xdr:from>
    <xdr:to>
      <xdr:col>1</xdr:col>
      <xdr:colOff>1600200</xdr:colOff>
      <xdr:row>87</xdr:row>
      <xdr:rowOff>1019175</xdr:rowOff>
    </xdr:to>
    <xdr:pic>
      <xdr:nvPicPr>
        <xdr:cNvPr id="2896136" name="Рисунок 93"/>
        <xdr:cNvPicPr>
          <a:picLocks noChangeAspect="1"/>
        </xdr:cNvPicPr>
      </xdr:nvPicPr>
      <xdr:blipFill>
        <a:blip xmlns:r="http://schemas.openxmlformats.org/officeDocument/2006/relationships" r:embed="rId49" cstate="print"/>
        <a:srcRect t="22440" r="9135" b="14734"/>
        <a:stretch>
          <a:fillRect/>
        </a:stretch>
      </xdr:blipFill>
      <xdr:spPr bwMode="auto">
        <a:xfrm>
          <a:off x="1057275" y="14592300"/>
          <a:ext cx="1552575" cy="990600"/>
        </a:xfrm>
        <a:prstGeom prst="rect">
          <a:avLst/>
        </a:prstGeom>
        <a:noFill/>
        <a:ln w="9525">
          <a:noFill/>
          <a:miter lim="800000"/>
          <a:headEnd/>
          <a:tailEnd/>
        </a:ln>
      </xdr:spPr>
    </xdr:pic>
    <xdr:clientData/>
  </xdr:twoCellAnchor>
  <xdr:twoCellAnchor editAs="oneCell">
    <xdr:from>
      <xdr:col>1</xdr:col>
      <xdr:colOff>47625</xdr:colOff>
      <xdr:row>221</xdr:row>
      <xdr:rowOff>57150</xdr:rowOff>
    </xdr:from>
    <xdr:to>
      <xdr:col>1</xdr:col>
      <xdr:colOff>1638300</xdr:colOff>
      <xdr:row>221</xdr:row>
      <xdr:rowOff>904875</xdr:rowOff>
    </xdr:to>
    <xdr:pic>
      <xdr:nvPicPr>
        <xdr:cNvPr id="2896138" name="Рисунок 26"/>
        <xdr:cNvPicPr>
          <a:picLocks noChangeAspect="1"/>
        </xdr:cNvPicPr>
      </xdr:nvPicPr>
      <xdr:blipFill>
        <a:blip xmlns:r="http://schemas.openxmlformats.org/officeDocument/2006/relationships" r:embed="rId9" cstate="print"/>
        <a:srcRect t="20000" b="26479"/>
        <a:stretch>
          <a:fillRect/>
        </a:stretch>
      </xdr:blipFill>
      <xdr:spPr bwMode="auto">
        <a:xfrm>
          <a:off x="1057275" y="59283600"/>
          <a:ext cx="1590675" cy="847725"/>
        </a:xfrm>
        <a:prstGeom prst="rect">
          <a:avLst/>
        </a:prstGeom>
        <a:noFill/>
        <a:ln w="9525">
          <a:noFill/>
          <a:miter lim="800000"/>
          <a:headEnd/>
          <a:tailEnd/>
        </a:ln>
      </xdr:spPr>
    </xdr:pic>
    <xdr:clientData/>
  </xdr:twoCellAnchor>
  <xdr:twoCellAnchor editAs="oneCell">
    <xdr:from>
      <xdr:col>1</xdr:col>
      <xdr:colOff>57150</xdr:colOff>
      <xdr:row>268</xdr:row>
      <xdr:rowOff>123825</xdr:rowOff>
    </xdr:from>
    <xdr:to>
      <xdr:col>1</xdr:col>
      <xdr:colOff>1628775</xdr:colOff>
      <xdr:row>269</xdr:row>
      <xdr:rowOff>552450</xdr:rowOff>
    </xdr:to>
    <xdr:pic>
      <xdr:nvPicPr>
        <xdr:cNvPr id="2896139" name="Рисунок 2"/>
        <xdr:cNvPicPr>
          <a:picLocks noChangeAspect="1"/>
        </xdr:cNvPicPr>
      </xdr:nvPicPr>
      <xdr:blipFill>
        <a:blip xmlns:r="http://schemas.openxmlformats.org/officeDocument/2006/relationships" r:embed="rId50" cstate="print"/>
        <a:srcRect t="20540" b="28197"/>
        <a:stretch>
          <a:fillRect/>
        </a:stretch>
      </xdr:blipFill>
      <xdr:spPr bwMode="auto">
        <a:xfrm>
          <a:off x="1066800" y="79419450"/>
          <a:ext cx="1571625" cy="809625"/>
        </a:xfrm>
        <a:prstGeom prst="rect">
          <a:avLst/>
        </a:prstGeom>
        <a:noFill/>
        <a:ln w="9525">
          <a:noFill/>
          <a:miter lim="800000"/>
          <a:headEnd/>
          <a:tailEnd/>
        </a:ln>
      </xdr:spPr>
    </xdr:pic>
    <xdr:clientData/>
  </xdr:twoCellAnchor>
  <xdr:twoCellAnchor editAs="oneCell">
    <xdr:from>
      <xdr:col>1</xdr:col>
      <xdr:colOff>333375</xdr:colOff>
      <xdr:row>272</xdr:row>
      <xdr:rowOff>19050</xdr:rowOff>
    </xdr:from>
    <xdr:to>
      <xdr:col>1</xdr:col>
      <xdr:colOff>1495425</xdr:colOff>
      <xdr:row>274</xdr:row>
      <xdr:rowOff>26194</xdr:rowOff>
    </xdr:to>
    <xdr:pic>
      <xdr:nvPicPr>
        <xdr:cNvPr id="2896140" name="Рисунок 3"/>
        <xdr:cNvPicPr>
          <a:picLocks noChangeAspect="1"/>
        </xdr:cNvPicPr>
      </xdr:nvPicPr>
      <xdr:blipFill>
        <a:blip xmlns:r="http://schemas.openxmlformats.org/officeDocument/2006/relationships" r:embed="rId51" cstate="print"/>
        <a:srcRect/>
        <a:stretch>
          <a:fillRect/>
        </a:stretch>
      </xdr:blipFill>
      <xdr:spPr bwMode="auto">
        <a:xfrm>
          <a:off x="1345406" y="85208269"/>
          <a:ext cx="1162050" cy="1173956"/>
        </a:xfrm>
        <a:prstGeom prst="rect">
          <a:avLst/>
        </a:prstGeom>
        <a:noFill/>
        <a:ln w="9525">
          <a:noFill/>
          <a:miter lim="800000"/>
          <a:headEnd/>
          <a:tailEnd/>
        </a:ln>
      </xdr:spPr>
    </xdr:pic>
    <xdr:clientData/>
  </xdr:twoCellAnchor>
  <xdr:twoCellAnchor editAs="oneCell">
    <xdr:from>
      <xdr:col>1</xdr:col>
      <xdr:colOff>85725</xdr:colOff>
      <xdr:row>313</xdr:row>
      <xdr:rowOff>76200</xdr:rowOff>
    </xdr:from>
    <xdr:to>
      <xdr:col>1</xdr:col>
      <xdr:colOff>1628775</xdr:colOff>
      <xdr:row>313</xdr:row>
      <xdr:rowOff>1133475</xdr:rowOff>
    </xdr:to>
    <xdr:pic>
      <xdr:nvPicPr>
        <xdr:cNvPr id="2896141" name="Рисунок 140"/>
        <xdr:cNvPicPr>
          <a:picLocks noChangeAspect="1"/>
        </xdr:cNvPicPr>
      </xdr:nvPicPr>
      <xdr:blipFill>
        <a:blip xmlns:r="http://schemas.openxmlformats.org/officeDocument/2006/relationships" r:embed="rId52" cstate="print"/>
        <a:srcRect l="8662" t="21548" r="5142" b="18874"/>
        <a:stretch>
          <a:fillRect/>
        </a:stretch>
      </xdr:blipFill>
      <xdr:spPr bwMode="auto">
        <a:xfrm>
          <a:off x="1095375" y="94211775"/>
          <a:ext cx="1543050" cy="1057275"/>
        </a:xfrm>
        <a:prstGeom prst="rect">
          <a:avLst/>
        </a:prstGeom>
        <a:noFill/>
        <a:ln w="9525">
          <a:noFill/>
          <a:miter lim="800000"/>
          <a:headEnd/>
          <a:tailEnd/>
        </a:ln>
      </xdr:spPr>
    </xdr:pic>
    <xdr:clientData/>
  </xdr:twoCellAnchor>
  <xdr:twoCellAnchor editAs="oneCell">
    <xdr:from>
      <xdr:col>1</xdr:col>
      <xdr:colOff>85725</xdr:colOff>
      <xdr:row>314</xdr:row>
      <xdr:rowOff>161925</xdr:rowOff>
    </xdr:from>
    <xdr:to>
      <xdr:col>1</xdr:col>
      <xdr:colOff>1628775</xdr:colOff>
      <xdr:row>314</xdr:row>
      <xdr:rowOff>1104900</xdr:rowOff>
    </xdr:to>
    <xdr:pic>
      <xdr:nvPicPr>
        <xdr:cNvPr id="2896142" name="Рисунок 4"/>
        <xdr:cNvPicPr>
          <a:picLocks noChangeAspect="1"/>
        </xdr:cNvPicPr>
      </xdr:nvPicPr>
      <xdr:blipFill>
        <a:blip xmlns:r="http://schemas.openxmlformats.org/officeDocument/2006/relationships" r:embed="rId53" cstate="print"/>
        <a:srcRect t="18779" b="19601"/>
        <a:stretch>
          <a:fillRect/>
        </a:stretch>
      </xdr:blipFill>
      <xdr:spPr bwMode="auto">
        <a:xfrm>
          <a:off x="1095375" y="95507175"/>
          <a:ext cx="1543050" cy="942975"/>
        </a:xfrm>
        <a:prstGeom prst="rect">
          <a:avLst/>
        </a:prstGeom>
        <a:noFill/>
        <a:ln w="9525">
          <a:noFill/>
          <a:miter lim="800000"/>
          <a:headEnd/>
          <a:tailEnd/>
        </a:ln>
      </xdr:spPr>
    </xdr:pic>
    <xdr:clientData/>
  </xdr:twoCellAnchor>
  <xdr:twoCellAnchor editAs="oneCell">
    <xdr:from>
      <xdr:col>1</xdr:col>
      <xdr:colOff>104775</xdr:colOff>
      <xdr:row>337</xdr:row>
      <xdr:rowOff>28575</xdr:rowOff>
    </xdr:from>
    <xdr:to>
      <xdr:col>1</xdr:col>
      <xdr:colOff>1533525</xdr:colOff>
      <xdr:row>337</xdr:row>
      <xdr:rowOff>1009650</xdr:rowOff>
    </xdr:to>
    <xdr:pic>
      <xdr:nvPicPr>
        <xdr:cNvPr id="2896143" name="Рисунок 155"/>
        <xdr:cNvPicPr>
          <a:picLocks noChangeAspect="1"/>
        </xdr:cNvPicPr>
      </xdr:nvPicPr>
      <xdr:blipFill>
        <a:blip xmlns:r="http://schemas.openxmlformats.org/officeDocument/2006/relationships" r:embed="rId45" cstate="print"/>
        <a:srcRect l="8662" t="21548" r="5142" b="18874"/>
        <a:stretch>
          <a:fillRect/>
        </a:stretch>
      </xdr:blipFill>
      <xdr:spPr bwMode="auto">
        <a:xfrm>
          <a:off x="1114425" y="119005350"/>
          <a:ext cx="1428750" cy="981075"/>
        </a:xfrm>
        <a:prstGeom prst="rect">
          <a:avLst/>
        </a:prstGeom>
        <a:noFill/>
        <a:ln w="9525">
          <a:noFill/>
          <a:miter lim="800000"/>
          <a:headEnd/>
          <a:tailEnd/>
        </a:ln>
      </xdr:spPr>
    </xdr:pic>
    <xdr:clientData/>
  </xdr:twoCellAnchor>
  <xdr:twoCellAnchor editAs="oneCell">
    <xdr:from>
      <xdr:col>1</xdr:col>
      <xdr:colOff>38100</xdr:colOff>
      <xdr:row>342</xdr:row>
      <xdr:rowOff>38100</xdr:rowOff>
    </xdr:from>
    <xdr:to>
      <xdr:col>1</xdr:col>
      <xdr:colOff>1514475</xdr:colOff>
      <xdr:row>342</xdr:row>
      <xdr:rowOff>981075</xdr:rowOff>
    </xdr:to>
    <xdr:pic>
      <xdr:nvPicPr>
        <xdr:cNvPr id="2896144" name="Рисунок 161"/>
        <xdr:cNvPicPr>
          <a:picLocks noChangeAspect="1"/>
        </xdr:cNvPicPr>
      </xdr:nvPicPr>
      <xdr:blipFill>
        <a:blip xmlns:r="http://schemas.openxmlformats.org/officeDocument/2006/relationships" r:embed="rId54" cstate="print"/>
        <a:srcRect l="15257" t="27582" r="11972" b="26056"/>
        <a:stretch>
          <a:fillRect/>
        </a:stretch>
      </xdr:blipFill>
      <xdr:spPr bwMode="auto">
        <a:xfrm>
          <a:off x="1047750" y="124644150"/>
          <a:ext cx="1476375" cy="942975"/>
        </a:xfrm>
        <a:prstGeom prst="rect">
          <a:avLst/>
        </a:prstGeom>
        <a:noFill/>
        <a:ln w="9525">
          <a:noFill/>
          <a:miter lim="800000"/>
          <a:headEnd/>
          <a:tailEnd/>
        </a:ln>
      </xdr:spPr>
    </xdr:pic>
    <xdr:clientData/>
  </xdr:twoCellAnchor>
  <xdr:twoCellAnchor editAs="oneCell">
    <xdr:from>
      <xdr:col>1</xdr:col>
      <xdr:colOff>85725</xdr:colOff>
      <xdr:row>79</xdr:row>
      <xdr:rowOff>76200</xdr:rowOff>
    </xdr:from>
    <xdr:to>
      <xdr:col>1</xdr:col>
      <xdr:colOff>1609725</xdr:colOff>
      <xdr:row>80</xdr:row>
      <xdr:rowOff>457200</xdr:rowOff>
    </xdr:to>
    <xdr:pic>
      <xdr:nvPicPr>
        <xdr:cNvPr id="2896145" name="Рисунок 101" descr="3528 (60 l) IP54 Белая холодная.jpg"/>
        <xdr:cNvPicPr>
          <a:picLocks noChangeAspect="1"/>
        </xdr:cNvPicPr>
      </xdr:nvPicPr>
      <xdr:blipFill>
        <a:blip xmlns:r="http://schemas.openxmlformats.org/officeDocument/2006/relationships" r:embed="rId55" cstate="print"/>
        <a:srcRect t="17484" b="16743"/>
        <a:stretch>
          <a:fillRect/>
        </a:stretch>
      </xdr:blipFill>
      <xdr:spPr bwMode="auto">
        <a:xfrm>
          <a:off x="1095375" y="12649200"/>
          <a:ext cx="1524000" cy="1000125"/>
        </a:xfrm>
        <a:prstGeom prst="rect">
          <a:avLst/>
        </a:prstGeom>
        <a:noFill/>
        <a:ln w="9525">
          <a:noFill/>
          <a:miter lim="800000"/>
          <a:headEnd/>
          <a:tailEnd/>
        </a:ln>
      </xdr:spPr>
    </xdr:pic>
    <xdr:clientData/>
  </xdr:twoCellAnchor>
  <xdr:twoCellAnchor editAs="oneCell">
    <xdr:from>
      <xdr:col>1</xdr:col>
      <xdr:colOff>19050</xdr:colOff>
      <xdr:row>109</xdr:row>
      <xdr:rowOff>47625</xdr:rowOff>
    </xdr:from>
    <xdr:to>
      <xdr:col>1</xdr:col>
      <xdr:colOff>1619250</xdr:colOff>
      <xdr:row>109</xdr:row>
      <xdr:rowOff>942975</xdr:rowOff>
    </xdr:to>
    <xdr:pic>
      <xdr:nvPicPr>
        <xdr:cNvPr id="2896146" name="Рисунок 103" descr="5-600-s.jpg"/>
        <xdr:cNvPicPr>
          <a:picLocks noChangeAspect="1"/>
        </xdr:cNvPicPr>
      </xdr:nvPicPr>
      <xdr:blipFill>
        <a:blip xmlns:r="http://schemas.openxmlformats.org/officeDocument/2006/relationships" r:embed="rId56" cstate="print"/>
        <a:srcRect t="28200" r="2200" b="17200"/>
        <a:stretch>
          <a:fillRect/>
        </a:stretch>
      </xdr:blipFill>
      <xdr:spPr bwMode="auto">
        <a:xfrm>
          <a:off x="1028700" y="21069300"/>
          <a:ext cx="1600200" cy="895350"/>
        </a:xfrm>
        <a:prstGeom prst="rect">
          <a:avLst/>
        </a:prstGeom>
        <a:noFill/>
        <a:ln w="9525">
          <a:noFill/>
          <a:miter lim="800000"/>
          <a:headEnd/>
          <a:tailEnd/>
        </a:ln>
      </xdr:spPr>
    </xdr:pic>
    <xdr:clientData/>
  </xdr:twoCellAnchor>
  <xdr:twoCellAnchor editAs="oneCell">
    <xdr:from>
      <xdr:col>1</xdr:col>
      <xdr:colOff>35719</xdr:colOff>
      <xdr:row>233</xdr:row>
      <xdr:rowOff>523874</xdr:rowOff>
    </xdr:from>
    <xdr:to>
      <xdr:col>1</xdr:col>
      <xdr:colOff>1645444</xdr:colOff>
      <xdr:row>234</xdr:row>
      <xdr:rowOff>273843</xdr:rowOff>
    </xdr:to>
    <xdr:pic>
      <xdr:nvPicPr>
        <xdr:cNvPr id="2896147" name="Рисунок 105" descr="Светодиодная лента LS LUX SMD 2835-1200-12 IP33 2.jpg"/>
        <xdr:cNvPicPr>
          <a:picLocks noChangeAspect="1"/>
        </xdr:cNvPicPr>
      </xdr:nvPicPr>
      <xdr:blipFill>
        <a:blip xmlns:r="http://schemas.openxmlformats.org/officeDocument/2006/relationships" r:embed="rId57" cstate="print"/>
        <a:srcRect t="25641" b="25214"/>
        <a:stretch>
          <a:fillRect/>
        </a:stretch>
      </xdr:blipFill>
      <xdr:spPr bwMode="auto">
        <a:xfrm>
          <a:off x="1047750" y="67270312"/>
          <a:ext cx="1609725" cy="785813"/>
        </a:xfrm>
        <a:prstGeom prst="rect">
          <a:avLst/>
        </a:prstGeom>
        <a:noFill/>
        <a:ln w="9525">
          <a:noFill/>
          <a:miter lim="800000"/>
          <a:headEnd/>
          <a:tailEnd/>
        </a:ln>
      </xdr:spPr>
    </xdr:pic>
    <xdr:clientData/>
  </xdr:twoCellAnchor>
  <xdr:twoCellAnchor editAs="oneCell">
    <xdr:from>
      <xdr:col>1</xdr:col>
      <xdr:colOff>57150</xdr:colOff>
      <xdr:row>223</xdr:row>
      <xdr:rowOff>95250</xdr:rowOff>
    </xdr:from>
    <xdr:to>
      <xdr:col>1</xdr:col>
      <xdr:colOff>1581150</xdr:colOff>
      <xdr:row>224</xdr:row>
      <xdr:rowOff>457200</xdr:rowOff>
    </xdr:to>
    <xdr:pic>
      <xdr:nvPicPr>
        <xdr:cNvPr id="2896148" name="Рисунок 94"/>
        <xdr:cNvPicPr>
          <a:picLocks noChangeAspect="1"/>
        </xdr:cNvPicPr>
      </xdr:nvPicPr>
      <xdr:blipFill>
        <a:blip xmlns:r="http://schemas.openxmlformats.org/officeDocument/2006/relationships" r:embed="rId58" cstate="print"/>
        <a:srcRect t="19348" b="18210"/>
        <a:stretch>
          <a:fillRect/>
        </a:stretch>
      </xdr:blipFill>
      <xdr:spPr bwMode="auto">
        <a:xfrm>
          <a:off x="1066800" y="61179075"/>
          <a:ext cx="1524000" cy="942975"/>
        </a:xfrm>
        <a:prstGeom prst="rect">
          <a:avLst/>
        </a:prstGeom>
        <a:noFill/>
        <a:ln w="9525">
          <a:noFill/>
          <a:miter lim="800000"/>
          <a:headEnd/>
          <a:tailEnd/>
        </a:ln>
      </xdr:spPr>
    </xdr:pic>
    <xdr:clientData/>
  </xdr:twoCellAnchor>
  <xdr:twoCellAnchor editAs="oneCell">
    <xdr:from>
      <xdr:col>1</xdr:col>
      <xdr:colOff>57150</xdr:colOff>
      <xdr:row>228</xdr:row>
      <xdr:rowOff>66675</xdr:rowOff>
    </xdr:from>
    <xdr:to>
      <xdr:col>1</xdr:col>
      <xdr:colOff>1581150</xdr:colOff>
      <xdr:row>228</xdr:row>
      <xdr:rowOff>1057275</xdr:rowOff>
    </xdr:to>
    <xdr:pic>
      <xdr:nvPicPr>
        <xdr:cNvPr id="2896149" name="Рисунок 90"/>
        <xdr:cNvPicPr>
          <a:picLocks noChangeAspect="1"/>
        </xdr:cNvPicPr>
      </xdr:nvPicPr>
      <xdr:blipFill>
        <a:blip xmlns:r="http://schemas.openxmlformats.org/officeDocument/2006/relationships" r:embed="rId28" cstate="print"/>
        <a:srcRect t="18468" b="16451"/>
        <a:stretch>
          <a:fillRect/>
        </a:stretch>
      </xdr:blipFill>
      <xdr:spPr bwMode="auto">
        <a:xfrm>
          <a:off x="1066800" y="63379350"/>
          <a:ext cx="1524000" cy="990600"/>
        </a:xfrm>
        <a:prstGeom prst="rect">
          <a:avLst/>
        </a:prstGeom>
        <a:noFill/>
        <a:ln w="9525">
          <a:noFill/>
          <a:miter lim="800000"/>
          <a:headEnd/>
          <a:tailEnd/>
        </a:ln>
      </xdr:spPr>
    </xdr:pic>
    <xdr:clientData/>
  </xdr:twoCellAnchor>
  <xdr:twoCellAnchor editAs="oneCell">
    <xdr:from>
      <xdr:col>1</xdr:col>
      <xdr:colOff>47625</xdr:colOff>
      <xdr:row>225</xdr:row>
      <xdr:rowOff>38100</xdr:rowOff>
    </xdr:from>
    <xdr:to>
      <xdr:col>1</xdr:col>
      <xdr:colOff>1571625</xdr:colOff>
      <xdr:row>225</xdr:row>
      <xdr:rowOff>1000125</xdr:rowOff>
    </xdr:to>
    <xdr:pic>
      <xdr:nvPicPr>
        <xdr:cNvPr id="2896150" name="Рисунок 108" descr="SMD 2835-24V.jpg"/>
        <xdr:cNvPicPr>
          <a:picLocks noChangeAspect="1"/>
        </xdr:cNvPicPr>
      </xdr:nvPicPr>
      <xdr:blipFill>
        <a:blip xmlns:r="http://schemas.openxmlformats.org/officeDocument/2006/relationships" r:embed="rId59" cstate="print"/>
        <a:srcRect l="200" t="23199" r="1401" b="14799"/>
        <a:stretch>
          <a:fillRect/>
        </a:stretch>
      </xdr:blipFill>
      <xdr:spPr bwMode="auto">
        <a:xfrm>
          <a:off x="1057275" y="62322075"/>
          <a:ext cx="1524000" cy="962025"/>
        </a:xfrm>
        <a:prstGeom prst="rect">
          <a:avLst/>
        </a:prstGeom>
        <a:noFill/>
        <a:ln w="9525">
          <a:noFill/>
          <a:miter lim="800000"/>
          <a:headEnd/>
          <a:tailEnd/>
        </a:ln>
      </xdr:spPr>
    </xdr:pic>
    <xdr:clientData/>
  </xdr:twoCellAnchor>
  <xdr:twoCellAnchor editAs="oneCell">
    <xdr:from>
      <xdr:col>1</xdr:col>
      <xdr:colOff>85725</xdr:colOff>
      <xdr:row>162</xdr:row>
      <xdr:rowOff>381000</xdr:rowOff>
    </xdr:from>
    <xdr:to>
      <xdr:col>1</xdr:col>
      <xdr:colOff>1609725</xdr:colOff>
      <xdr:row>163</xdr:row>
      <xdr:rowOff>438150</xdr:rowOff>
    </xdr:to>
    <xdr:pic>
      <xdr:nvPicPr>
        <xdr:cNvPr id="2896151" name="Рисунок 52"/>
        <xdr:cNvPicPr>
          <a:picLocks noChangeAspect="1"/>
        </xdr:cNvPicPr>
      </xdr:nvPicPr>
      <xdr:blipFill>
        <a:blip xmlns:r="http://schemas.openxmlformats.org/officeDocument/2006/relationships" r:embed="rId60" cstate="print"/>
        <a:srcRect t="22865" b="20848"/>
        <a:stretch>
          <a:fillRect/>
        </a:stretch>
      </xdr:blipFill>
      <xdr:spPr bwMode="auto">
        <a:xfrm>
          <a:off x="1095375" y="40490775"/>
          <a:ext cx="1524000" cy="628650"/>
        </a:xfrm>
        <a:prstGeom prst="rect">
          <a:avLst/>
        </a:prstGeom>
        <a:noFill/>
        <a:ln w="9525">
          <a:noFill/>
          <a:miter lim="800000"/>
          <a:headEnd/>
          <a:tailEnd/>
        </a:ln>
      </xdr:spPr>
    </xdr:pic>
    <xdr:clientData/>
  </xdr:twoCellAnchor>
  <xdr:twoCellAnchor editAs="oneCell">
    <xdr:from>
      <xdr:col>1</xdr:col>
      <xdr:colOff>28575</xdr:colOff>
      <xdr:row>165</xdr:row>
      <xdr:rowOff>190500</xdr:rowOff>
    </xdr:from>
    <xdr:to>
      <xdr:col>1</xdr:col>
      <xdr:colOff>1657350</xdr:colOff>
      <xdr:row>167</xdr:row>
      <xdr:rowOff>507207</xdr:rowOff>
    </xdr:to>
    <xdr:pic>
      <xdr:nvPicPr>
        <xdr:cNvPr id="2896152" name="Рисунок 110" descr="SMD 5050 (60 led) IP68 RGB.jpg"/>
        <xdr:cNvPicPr>
          <a:picLocks noChangeAspect="1"/>
        </xdr:cNvPicPr>
      </xdr:nvPicPr>
      <xdr:blipFill>
        <a:blip xmlns:r="http://schemas.openxmlformats.org/officeDocument/2006/relationships" r:embed="rId61" cstate="print"/>
        <a:srcRect t="21867" r="1868" b="23734"/>
        <a:stretch>
          <a:fillRect/>
        </a:stretch>
      </xdr:blipFill>
      <xdr:spPr bwMode="auto">
        <a:xfrm>
          <a:off x="1038225" y="41824275"/>
          <a:ext cx="1628775" cy="895350"/>
        </a:xfrm>
        <a:prstGeom prst="rect">
          <a:avLst/>
        </a:prstGeom>
        <a:noFill/>
        <a:ln w="9525">
          <a:noFill/>
          <a:miter lim="800000"/>
          <a:headEnd/>
          <a:tailEnd/>
        </a:ln>
      </xdr:spPr>
    </xdr:pic>
    <xdr:clientData/>
  </xdr:twoCellAnchor>
  <xdr:twoCellAnchor editAs="oneCell">
    <xdr:from>
      <xdr:col>1</xdr:col>
      <xdr:colOff>104775</xdr:colOff>
      <xdr:row>320</xdr:row>
      <xdr:rowOff>85725</xdr:rowOff>
    </xdr:from>
    <xdr:to>
      <xdr:col>1</xdr:col>
      <xdr:colOff>1504950</xdr:colOff>
      <xdr:row>320</xdr:row>
      <xdr:rowOff>981075</xdr:rowOff>
    </xdr:to>
    <xdr:pic>
      <xdr:nvPicPr>
        <xdr:cNvPr id="2896153" name="Рисунок 147"/>
        <xdr:cNvPicPr>
          <a:picLocks noChangeAspect="1"/>
        </xdr:cNvPicPr>
      </xdr:nvPicPr>
      <xdr:blipFill>
        <a:blip xmlns:r="http://schemas.openxmlformats.org/officeDocument/2006/relationships" r:embed="rId62" cstate="print"/>
        <a:srcRect l="15257" t="27582" r="11972" b="26056"/>
        <a:stretch>
          <a:fillRect/>
        </a:stretch>
      </xdr:blipFill>
      <xdr:spPr bwMode="auto">
        <a:xfrm>
          <a:off x="1114425" y="100631625"/>
          <a:ext cx="1400175" cy="895350"/>
        </a:xfrm>
        <a:prstGeom prst="rect">
          <a:avLst/>
        </a:prstGeom>
        <a:noFill/>
        <a:ln w="9525">
          <a:noFill/>
          <a:miter lim="800000"/>
          <a:headEnd/>
          <a:tailEnd/>
        </a:ln>
      </xdr:spPr>
    </xdr:pic>
    <xdr:clientData/>
  </xdr:twoCellAnchor>
  <xdr:twoCellAnchor editAs="oneCell">
    <xdr:from>
      <xdr:col>1</xdr:col>
      <xdr:colOff>200025</xdr:colOff>
      <xdr:row>321</xdr:row>
      <xdr:rowOff>200025</xdr:rowOff>
    </xdr:from>
    <xdr:to>
      <xdr:col>1</xdr:col>
      <xdr:colOff>1428750</xdr:colOff>
      <xdr:row>321</xdr:row>
      <xdr:rowOff>1152525</xdr:rowOff>
    </xdr:to>
    <xdr:pic>
      <xdr:nvPicPr>
        <xdr:cNvPr id="2896154" name="Рисунок 66"/>
        <xdr:cNvPicPr>
          <a:picLocks noChangeAspect="1"/>
        </xdr:cNvPicPr>
      </xdr:nvPicPr>
      <xdr:blipFill>
        <a:blip xmlns:r="http://schemas.openxmlformats.org/officeDocument/2006/relationships" r:embed="rId63" cstate="print"/>
        <a:srcRect t="15874" b="7242"/>
        <a:stretch>
          <a:fillRect/>
        </a:stretch>
      </xdr:blipFill>
      <xdr:spPr bwMode="auto">
        <a:xfrm>
          <a:off x="1209675" y="101803200"/>
          <a:ext cx="1228725" cy="952500"/>
        </a:xfrm>
        <a:prstGeom prst="rect">
          <a:avLst/>
        </a:prstGeom>
        <a:noFill/>
        <a:ln w="9525">
          <a:noFill/>
          <a:miter lim="800000"/>
          <a:headEnd/>
          <a:tailEnd/>
        </a:ln>
      </xdr:spPr>
    </xdr:pic>
    <xdr:clientData/>
  </xdr:twoCellAnchor>
  <xdr:twoCellAnchor editAs="oneCell">
    <xdr:from>
      <xdr:col>1</xdr:col>
      <xdr:colOff>333375</xdr:colOff>
      <xdr:row>322</xdr:row>
      <xdr:rowOff>47625</xdr:rowOff>
    </xdr:from>
    <xdr:to>
      <xdr:col>1</xdr:col>
      <xdr:colOff>1476375</xdr:colOff>
      <xdr:row>322</xdr:row>
      <xdr:rowOff>1190625</xdr:rowOff>
    </xdr:to>
    <xdr:pic>
      <xdr:nvPicPr>
        <xdr:cNvPr id="2896155" name="Рисунок 2"/>
        <xdr:cNvPicPr>
          <a:picLocks noChangeAspect="1"/>
        </xdr:cNvPicPr>
      </xdr:nvPicPr>
      <xdr:blipFill>
        <a:blip xmlns:r="http://schemas.openxmlformats.org/officeDocument/2006/relationships" r:embed="rId64" cstate="print"/>
        <a:srcRect/>
        <a:stretch>
          <a:fillRect/>
        </a:stretch>
      </xdr:blipFill>
      <xdr:spPr bwMode="auto">
        <a:xfrm>
          <a:off x="1343025" y="103060500"/>
          <a:ext cx="1143000" cy="1143000"/>
        </a:xfrm>
        <a:prstGeom prst="rect">
          <a:avLst/>
        </a:prstGeom>
        <a:noFill/>
        <a:ln w="9525">
          <a:noFill/>
          <a:miter lim="800000"/>
          <a:headEnd/>
          <a:tailEnd/>
        </a:ln>
      </xdr:spPr>
    </xdr:pic>
    <xdr:clientData/>
  </xdr:twoCellAnchor>
  <xdr:twoCellAnchor editAs="oneCell">
    <xdr:from>
      <xdr:col>1</xdr:col>
      <xdr:colOff>314325</xdr:colOff>
      <xdr:row>323</xdr:row>
      <xdr:rowOff>9525</xdr:rowOff>
    </xdr:from>
    <xdr:to>
      <xdr:col>1</xdr:col>
      <xdr:colOff>1562100</xdr:colOff>
      <xdr:row>323</xdr:row>
      <xdr:rowOff>1028700</xdr:rowOff>
    </xdr:to>
    <xdr:pic>
      <xdr:nvPicPr>
        <xdr:cNvPr id="2896156" name="Рисунок 69"/>
        <xdr:cNvPicPr>
          <a:picLocks noChangeAspect="1"/>
        </xdr:cNvPicPr>
      </xdr:nvPicPr>
      <xdr:blipFill>
        <a:blip xmlns:r="http://schemas.openxmlformats.org/officeDocument/2006/relationships" r:embed="rId65" cstate="print"/>
        <a:srcRect l="21332" t="15778" r="15665" b="22609"/>
        <a:stretch>
          <a:fillRect/>
        </a:stretch>
      </xdr:blipFill>
      <xdr:spPr bwMode="auto">
        <a:xfrm>
          <a:off x="1323975" y="104270175"/>
          <a:ext cx="1247775" cy="1019175"/>
        </a:xfrm>
        <a:prstGeom prst="rect">
          <a:avLst/>
        </a:prstGeom>
        <a:noFill/>
        <a:ln w="9525">
          <a:noFill/>
          <a:miter lim="800000"/>
          <a:headEnd/>
          <a:tailEnd/>
        </a:ln>
      </xdr:spPr>
    </xdr:pic>
    <xdr:clientData/>
  </xdr:twoCellAnchor>
  <xdr:twoCellAnchor editAs="oneCell">
    <xdr:from>
      <xdr:col>1</xdr:col>
      <xdr:colOff>200025</xdr:colOff>
      <xdr:row>324</xdr:row>
      <xdr:rowOff>38100</xdr:rowOff>
    </xdr:from>
    <xdr:to>
      <xdr:col>1</xdr:col>
      <xdr:colOff>1390650</xdr:colOff>
      <xdr:row>324</xdr:row>
      <xdr:rowOff>923925</xdr:rowOff>
    </xdr:to>
    <xdr:pic>
      <xdr:nvPicPr>
        <xdr:cNvPr id="2896157" name="Рисунок 5"/>
        <xdr:cNvPicPr>
          <a:picLocks noChangeAspect="1"/>
        </xdr:cNvPicPr>
      </xdr:nvPicPr>
      <xdr:blipFill>
        <a:blip xmlns:r="http://schemas.openxmlformats.org/officeDocument/2006/relationships" r:embed="rId66" cstate="print"/>
        <a:srcRect l="10913" t="20833" r="14684" b="24603"/>
        <a:stretch>
          <a:fillRect/>
        </a:stretch>
      </xdr:blipFill>
      <xdr:spPr bwMode="auto">
        <a:xfrm>
          <a:off x="1209675" y="105356025"/>
          <a:ext cx="1190625" cy="885825"/>
        </a:xfrm>
        <a:prstGeom prst="rect">
          <a:avLst/>
        </a:prstGeom>
        <a:noFill/>
        <a:ln w="9525">
          <a:noFill/>
          <a:miter lim="800000"/>
          <a:headEnd/>
          <a:tailEnd/>
        </a:ln>
      </xdr:spPr>
    </xdr:pic>
    <xdr:clientData/>
  </xdr:twoCellAnchor>
  <xdr:twoCellAnchor editAs="oneCell">
    <xdr:from>
      <xdr:col>1</xdr:col>
      <xdr:colOff>314325</xdr:colOff>
      <xdr:row>325</xdr:row>
      <xdr:rowOff>104775</xdr:rowOff>
    </xdr:from>
    <xdr:to>
      <xdr:col>1</xdr:col>
      <xdr:colOff>1504950</xdr:colOff>
      <xdr:row>325</xdr:row>
      <xdr:rowOff>847725</xdr:rowOff>
    </xdr:to>
    <xdr:pic>
      <xdr:nvPicPr>
        <xdr:cNvPr id="2896158" name="Рисунок 73"/>
        <xdr:cNvPicPr>
          <a:picLocks noChangeAspect="1"/>
        </xdr:cNvPicPr>
      </xdr:nvPicPr>
      <xdr:blipFill>
        <a:blip xmlns:r="http://schemas.openxmlformats.org/officeDocument/2006/relationships" r:embed="rId67" cstate="print"/>
        <a:srcRect l="11905" t="29762" r="11211" b="22620"/>
        <a:stretch>
          <a:fillRect/>
        </a:stretch>
      </xdr:blipFill>
      <xdr:spPr bwMode="auto">
        <a:xfrm>
          <a:off x="1323975" y="106479975"/>
          <a:ext cx="1190625" cy="742950"/>
        </a:xfrm>
        <a:prstGeom prst="rect">
          <a:avLst/>
        </a:prstGeom>
        <a:noFill/>
        <a:ln w="9525">
          <a:noFill/>
          <a:miter lim="800000"/>
          <a:headEnd/>
          <a:tailEnd/>
        </a:ln>
      </xdr:spPr>
    </xdr:pic>
    <xdr:clientData/>
  </xdr:twoCellAnchor>
  <xdr:twoCellAnchor editAs="oneCell">
    <xdr:from>
      <xdr:col>1</xdr:col>
      <xdr:colOff>304800</xdr:colOff>
      <xdr:row>326</xdr:row>
      <xdr:rowOff>28575</xdr:rowOff>
    </xdr:from>
    <xdr:to>
      <xdr:col>1</xdr:col>
      <xdr:colOff>1543050</xdr:colOff>
      <xdr:row>326</xdr:row>
      <xdr:rowOff>981075</xdr:rowOff>
    </xdr:to>
    <xdr:pic>
      <xdr:nvPicPr>
        <xdr:cNvPr id="2896159" name="Рисунок 75"/>
        <xdr:cNvPicPr>
          <a:picLocks noChangeAspect="1"/>
        </xdr:cNvPicPr>
      </xdr:nvPicPr>
      <xdr:blipFill>
        <a:blip xmlns:r="http://schemas.openxmlformats.org/officeDocument/2006/relationships" r:embed="rId68" cstate="print"/>
        <a:srcRect l="10912" t="26289" r="11707" b="13194"/>
        <a:stretch>
          <a:fillRect/>
        </a:stretch>
      </xdr:blipFill>
      <xdr:spPr bwMode="auto">
        <a:xfrm>
          <a:off x="1314450" y="107594400"/>
          <a:ext cx="1238250" cy="952500"/>
        </a:xfrm>
        <a:prstGeom prst="rect">
          <a:avLst/>
        </a:prstGeom>
        <a:noFill/>
        <a:ln w="9525">
          <a:noFill/>
          <a:miter lim="800000"/>
          <a:headEnd/>
          <a:tailEnd/>
        </a:ln>
      </xdr:spPr>
    </xdr:pic>
    <xdr:clientData/>
  </xdr:twoCellAnchor>
  <xdr:twoCellAnchor editAs="oneCell">
    <xdr:from>
      <xdr:col>1</xdr:col>
      <xdr:colOff>304800</xdr:colOff>
      <xdr:row>327</xdr:row>
      <xdr:rowOff>9525</xdr:rowOff>
    </xdr:from>
    <xdr:to>
      <xdr:col>1</xdr:col>
      <xdr:colOff>1495425</xdr:colOff>
      <xdr:row>327</xdr:row>
      <xdr:rowOff>1019175</xdr:rowOff>
    </xdr:to>
    <xdr:pic>
      <xdr:nvPicPr>
        <xdr:cNvPr id="2896160" name="Рисунок 77"/>
        <xdr:cNvPicPr>
          <a:picLocks noChangeAspect="1"/>
        </xdr:cNvPicPr>
      </xdr:nvPicPr>
      <xdr:blipFill>
        <a:blip xmlns:r="http://schemas.openxmlformats.org/officeDocument/2006/relationships" r:embed="rId69" cstate="print"/>
        <a:srcRect l="7440" t="29762" r="10217"/>
        <a:stretch>
          <a:fillRect/>
        </a:stretch>
      </xdr:blipFill>
      <xdr:spPr bwMode="auto">
        <a:xfrm>
          <a:off x="1314450" y="108756450"/>
          <a:ext cx="1190625" cy="1009650"/>
        </a:xfrm>
        <a:prstGeom prst="rect">
          <a:avLst/>
        </a:prstGeom>
        <a:noFill/>
        <a:ln w="9525">
          <a:noFill/>
          <a:miter lim="800000"/>
          <a:headEnd/>
          <a:tailEnd/>
        </a:ln>
      </xdr:spPr>
    </xdr:pic>
    <xdr:clientData/>
  </xdr:twoCellAnchor>
  <xdr:twoCellAnchor editAs="oneCell">
    <xdr:from>
      <xdr:col>1</xdr:col>
      <xdr:colOff>381000</xdr:colOff>
      <xdr:row>328</xdr:row>
      <xdr:rowOff>47625</xdr:rowOff>
    </xdr:from>
    <xdr:to>
      <xdr:col>1</xdr:col>
      <xdr:colOff>1400175</xdr:colOff>
      <xdr:row>328</xdr:row>
      <xdr:rowOff>1114425</xdr:rowOff>
    </xdr:to>
    <xdr:pic>
      <xdr:nvPicPr>
        <xdr:cNvPr id="2896161" name="Рисунок 79"/>
        <xdr:cNvPicPr>
          <a:picLocks noChangeAspect="1"/>
        </xdr:cNvPicPr>
      </xdr:nvPicPr>
      <xdr:blipFill>
        <a:blip xmlns:r="http://schemas.openxmlformats.org/officeDocument/2006/relationships" r:embed="rId70" cstate="print"/>
        <a:srcRect l="11784" t="14107" r="15894" b="10179"/>
        <a:stretch>
          <a:fillRect/>
        </a:stretch>
      </xdr:blipFill>
      <xdr:spPr bwMode="auto">
        <a:xfrm>
          <a:off x="1390650" y="110156625"/>
          <a:ext cx="1019175" cy="1066800"/>
        </a:xfrm>
        <a:prstGeom prst="rect">
          <a:avLst/>
        </a:prstGeom>
        <a:noFill/>
        <a:ln w="9525">
          <a:noFill/>
          <a:miter lim="800000"/>
          <a:headEnd/>
          <a:tailEnd/>
        </a:ln>
      </xdr:spPr>
    </xdr:pic>
    <xdr:clientData/>
  </xdr:twoCellAnchor>
  <xdr:twoCellAnchor editAs="oneCell">
    <xdr:from>
      <xdr:col>1</xdr:col>
      <xdr:colOff>285750</xdr:colOff>
      <xdr:row>329</xdr:row>
      <xdr:rowOff>47625</xdr:rowOff>
    </xdr:from>
    <xdr:to>
      <xdr:col>1</xdr:col>
      <xdr:colOff>1390650</xdr:colOff>
      <xdr:row>329</xdr:row>
      <xdr:rowOff>1162050</xdr:rowOff>
    </xdr:to>
    <xdr:pic>
      <xdr:nvPicPr>
        <xdr:cNvPr id="2896162" name="Рисунок 81"/>
        <xdr:cNvPicPr>
          <a:picLocks noChangeAspect="1"/>
        </xdr:cNvPicPr>
      </xdr:nvPicPr>
      <xdr:blipFill>
        <a:blip xmlns:r="http://schemas.openxmlformats.org/officeDocument/2006/relationships" r:embed="rId71" cstate="print"/>
        <a:srcRect/>
        <a:stretch>
          <a:fillRect/>
        </a:stretch>
      </xdr:blipFill>
      <xdr:spPr bwMode="auto">
        <a:xfrm>
          <a:off x="1295400" y="111366300"/>
          <a:ext cx="1104900" cy="1114425"/>
        </a:xfrm>
        <a:prstGeom prst="rect">
          <a:avLst/>
        </a:prstGeom>
        <a:noFill/>
        <a:ln w="9525">
          <a:noFill/>
          <a:miter lim="800000"/>
          <a:headEnd/>
          <a:tailEnd/>
        </a:ln>
      </xdr:spPr>
    </xdr:pic>
    <xdr:clientData/>
  </xdr:twoCellAnchor>
  <xdr:twoCellAnchor editAs="oneCell">
    <xdr:from>
      <xdr:col>1</xdr:col>
      <xdr:colOff>209550</xdr:colOff>
      <xdr:row>330</xdr:row>
      <xdr:rowOff>76200</xdr:rowOff>
    </xdr:from>
    <xdr:to>
      <xdr:col>1</xdr:col>
      <xdr:colOff>1390650</xdr:colOff>
      <xdr:row>330</xdr:row>
      <xdr:rowOff>1076325</xdr:rowOff>
    </xdr:to>
    <xdr:pic>
      <xdr:nvPicPr>
        <xdr:cNvPr id="2896163" name="Рисунок 83"/>
        <xdr:cNvPicPr>
          <a:picLocks noChangeAspect="1"/>
        </xdr:cNvPicPr>
      </xdr:nvPicPr>
      <xdr:blipFill>
        <a:blip xmlns:r="http://schemas.openxmlformats.org/officeDocument/2006/relationships" r:embed="rId72" cstate="print"/>
        <a:srcRect l="15715" t="19821" r="14821" b="21249"/>
        <a:stretch>
          <a:fillRect/>
        </a:stretch>
      </xdr:blipFill>
      <xdr:spPr bwMode="auto">
        <a:xfrm>
          <a:off x="1219200" y="112566450"/>
          <a:ext cx="1181100" cy="1000125"/>
        </a:xfrm>
        <a:prstGeom prst="rect">
          <a:avLst/>
        </a:prstGeom>
        <a:noFill/>
        <a:ln w="9525">
          <a:noFill/>
          <a:miter lim="800000"/>
          <a:headEnd/>
          <a:tailEnd/>
        </a:ln>
      </xdr:spPr>
    </xdr:pic>
    <xdr:clientData/>
  </xdr:twoCellAnchor>
  <xdr:twoCellAnchor editAs="oneCell">
    <xdr:from>
      <xdr:col>1</xdr:col>
      <xdr:colOff>219075</xdr:colOff>
      <xdr:row>331</xdr:row>
      <xdr:rowOff>104775</xdr:rowOff>
    </xdr:from>
    <xdr:to>
      <xdr:col>1</xdr:col>
      <xdr:colOff>1400175</xdr:colOff>
      <xdr:row>331</xdr:row>
      <xdr:rowOff>723900</xdr:rowOff>
    </xdr:to>
    <xdr:pic>
      <xdr:nvPicPr>
        <xdr:cNvPr id="2896164" name="Рисунок 85"/>
        <xdr:cNvPicPr>
          <a:picLocks noChangeAspect="1"/>
        </xdr:cNvPicPr>
      </xdr:nvPicPr>
      <xdr:blipFill>
        <a:blip xmlns:r="http://schemas.openxmlformats.org/officeDocument/2006/relationships" r:embed="rId73" cstate="print"/>
        <a:srcRect t="20338" b="27083"/>
        <a:stretch>
          <a:fillRect/>
        </a:stretch>
      </xdr:blipFill>
      <xdr:spPr bwMode="auto">
        <a:xfrm>
          <a:off x="1228725" y="113757075"/>
          <a:ext cx="1181100" cy="619125"/>
        </a:xfrm>
        <a:prstGeom prst="rect">
          <a:avLst/>
        </a:prstGeom>
        <a:noFill/>
        <a:ln w="9525">
          <a:noFill/>
          <a:miter lim="800000"/>
          <a:headEnd/>
          <a:tailEnd/>
        </a:ln>
      </xdr:spPr>
    </xdr:pic>
    <xdr:clientData/>
  </xdr:twoCellAnchor>
  <xdr:twoCellAnchor editAs="oneCell">
    <xdr:from>
      <xdr:col>1</xdr:col>
      <xdr:colOff>38100</xdr:colOff>
      <xdr:row>343</xdr:row>
      <xdr:rowOff>38100</xdr:rowOff>
    </xdr:from>
    <xdr:to>
      <xdr:col>1</xdr:col>
      <xdr:colOff>1514475</xdr:colOff>
      <xdr:row>343</xdr:row>
      <xdr:rowOff>981075</xdr:rowOff>
    </xdr:to>
    <xdr:pic>
      <xdr:nvPicPr>
        <xdr:cNvPr id="2896165" name="Рисунок 161"/>
        <xdr:cNvPicPr>
          <a:picLocks noChangeAspect="1"/>
        </xdr:cNvPicPr>
      </xdr:nvPicPr>
      <xdr:blipFill>
        <a:blip xmlns:r="http://schemas.openxmlformats.org/officeDocument/2006/relationships" r:embed="rId54" cstate="print"/>
        <a:srcRect l="15257" t="27582" r="11972" b="26056"/>
        <a:stretch>
          <a:fillRect/>
        </a:stretch>
      </xdr:blipFill>
      <xdr:spPr bwMode="auto">
        <a:xfrm>
          <a:off x="1047750" y="125701425"/>
          <a:ext cx="1476375" cy="942975"/>
        </a:xfrm>
        <a:prstGeom prst="rect">
          <a:avLst/>
        </a:prstGeom>
        <a:noFill/>
        <a:ln w="9525">
          <a:noFill/>
          <a:miter lim="800000"/>
          <a:headEnd/>
          <a:tailEnd/>
        </a:ln>
      </xdr:spPr>
    </xdr:pic>
    <xdr:clientData/>
  </xdr:twoCellAnchor>
  <xdr:twoCellAnchor editAs="oneCell">
    <xdr:from>
      <xdr:col>1</xdr:col>
      <xdr:colOff>76200</xdr:colOff>
      <xdr:row>344</xdr:row>
      <xdr:rowOff>85725</xdr:rowOff>
    </xdr:from>
    <xdr:to>
      <xdr:col>1</xdr:col>
      <xdr:colOff>1619250</xdr:colOff>
      <xdr:row>344</xdr:row>
      <xdr:rowOff>847725</xdr:rowOff>
    </xdr:to>
    <xdr:pic>
      <xdr:nvPicPr>
        <xdr:cNvPr id="2896166" name="Рисунок 2"/>
        <xdr:cNvPicPr>
          <a:picLocks noChangeAspect="1"/>
        </xdr:cNvPicPr>
      </xdr:nvPicPr>
      <xdr:blipFill>
        <a:blip xmlns:r="http://schemas.openxmlformats.org/officeDocument/2006/relationships" r:embed="rId74" cstate="print"/>
        <a:srcRect t="27499" b="23215"/>
        <a:stretch>
          <a:fillRect/>
        </a:stretch>
      </xdr:blipFill>
      <xdr:spPr bwMode="auto">
        <a:xfrm>
          <a:off x="1085850" y="126806325"/>
          <a:ext cx="1543050" cy="762000"/>
        </a:xfrm>
        <a:prstGeom prst="rect">
          <a:avLst/>
        </a:prstGeom>
        <a:noFill/>
        <a:ln w="9525">
          <a:noFill/>
          <a:miter lim="800000"/>
          <a:headEnd/>
          <a:tailEnd/>
        </a:ln>
      </xdr:spPr>
    </xdr:pic>
    <xdr:clientData/>
  </xdr:twoCellAnchor>
  <xdr:twoCellAnchor editAs="oneCell">
    <xdr:from>
      <xdr:col>1</xdr:col>
      <xdr:colOff>142875</xdr:colOff>
      <xdr:row>345</xdr:row>
      <xdr:rowOff>171450</xdr:rowOff>
    </xdr:from>
    <xdr:to>
      <xdr:col>1</xdr:col>
      <xdr:colOff>1628775</xdr:colOff>
      <xdr:row>345</xdr:row>
      <xdr:rowOff>723900</xdr:rowOff>
    </xdr:to>
    <xdr:pic>
      <xdr:nvPicPr>
        <xdr:cNvPr id="2896167" name="Рисунок 97"/>
        <xdr:cNvPicPr>
          <a:picLocks noChangeAspect="1"/>
        </xdr:cNvPicPr>
      </xdr:nvPicPr>
      <xdr:blipFill>
        <a:blip xmlns:r="http://schemas.openxmlformats.org/officeDocument/2006/relationships" r:embed="rId75" cstate="print"/>
        <a:srcRect t="37679" b="25893"/>
        <a:stretch>
          <a:fillRect/>
        </a:stretch>
      </xdr:blipFill>
      <xdr:spPr bwMode="auto">
        <a:xfrm>
          <a:off x="1152525" y="127863600"/>
          <a:ext cx="1485900" cy="552450"/>
        </a:xfrm>
        <a:prstGeom prst="rect">
          <a:avLst/>
        </a:prstGeom>
        <a:noFill/>
        <a:ln w="9525">
          <a:noFill/>
          <a:miter lim="800000"/>
          <a:headEnd/>
          <a:tailEnd/>
        </a:ln>
      </xdr:spPr>
    </xdr:pic>
    <xdr:clientData/>
  </xdr:twoCellAnchor>
  <xdr:twoCellAnchor editAs="oneCell">
    <xdr:from>
      <xdr:col>1</xdr:col>
      <xdr:colOff>133350</xdr:colOff>
      <xdr:row>346</xdr:row>
      <xdr:rowOff>114300</xdr:rowOff>
    </xdr:from>
    <xdr:to>
      <xdr:col>1</xdr:col>
      <xdr:colOff>1647825</xdr:colOff>
      <xdr:row>346</xdr:row>
      <xdr:rowOff>685800</xdr:rowOff>
    </xdr:to>
    <xdr:pic>
      <xdr:nvPicPr>
        <xdr:cNvPr id="2896168" name="Рисунок 3"/>
        <xdr:cNvPicPr>
          <a:picLocks noChangeAspect="1"/>
        </xdr:cNvPicPr>
      </xdr:nvPicPr>
      <xdr:blipFill>
        <a:blip xmlns:r="http://schemas.openxmlformats.org/officeDocument/2006/relationships" r:embed="rId76" cstate="print"/>
        <a:srcRect t="34644" b="27321"/>
        <a:stretch>
          <a:fillRect/>
        </a:stretch>
      </xdr:blipFill>
      <xdr:spPr bwMode="auto">
        <a:xfrm>
          <a:off x="1143000" y="128863725"/>
          <a:ext cx="1514475" cy="571500"/>
        </a:xfrm>
        <a:prstGeom prst="rect">
          <a:avLst/>
        </a:prstGeom>
        <a:noFill/>
        <a:ln w="9525">
          <a:noFill/>
          <a:miter lim="800000"/>
          <a:headEnd/>
          <a:tailEnd/>
        </a:ln>
      </xdr:spPr>
    </xdr:pic>
    <xdr:clientData/>
  </xdr:twoCellAnchor>
  <xdr:twoCellAnchor editAs="oneCell">
    <xdr:from>
      <xdr:col>1</xdr:col>
      <xdr:colOff>38100</xdr:colOff>
      <xdr:row>347</xdr:row>
      <xdr:rowOff>47625</xdr:rowOff>
    </xdr:from>
    <xdr:to>
      <xdr:col>1</xdr:col>
      <xdr:colOff>1533525</xdr:colOff>
      <xdr:row>347</xdr:row>
      <xdr:rowOff>1323975</xdr:rowOff>
    </xdr:to>
    <xdr:pic>
      <xdr:nvPicPr>
        <xdr:cNvPr id="2896169" name="Рисунок 88"/>
        <xdr:cNvPicPr>
          <a:picLocks noChangeAspect="1"/>
        </xdr:cNvPicPr>
      </xdr:nvPicPr>
      <xdr:blipFill>
        <a:blip xmlns:r="http://schemas.openxmlformats.org/officeDocument/2006/relationships" r:embed="rId77" cstate="print"/>
        <a:srcRect t="7841" b="6863"/>
        <a:stretch>
          <a:fillRect/>
        </a:stretch>
      </xdr:blipFill>
      <xdr:spPr bwMode="auto">
        <a:xfrm>
          <a:off x="1047750" y="129978150"/>
          <a:ext cx="1495425" cy="1276350"/>
        </a:xfrm>
        <a:prstGeom prst="rect">
          <a:avLst/>
        </a:prstGeom>
        <a:noFill/>
        <a:ln w="9525">
          <a:noFill/>
          <a:miter lim="800000"/>
          <a:headEnd/>
          <a:tailEnd/>
        </a:ln>
      </xdr:spPr>
    </xdr:pic>
    <xdr:clientData/>
  </xdr:twoCellAnchor>
  <xdr:twoCellAnchor editAs="oneCell">
    <xdr:from>
      <xdr:col>1</xdr:col>
      <xdr:colOff>142875</xdr:colOff>
      <xdr:row>349</xdr:row>
      <xdr:rowOff>9525</xdr:rowOff>
    </xdr:from>
    <xdr:to>
      <xdr:col>1</xdr:col>
      <xdr:colOff>1466850</xdr:colOff>
      <xdr:row>349</xdr:row>
      <xdr:rowOff>1343025</xdr:rowOff>
    </xdr:to>
    <xdr:pic>
      <xdr:nvPicPr>
        <xdr:cNvPr id="2896170" name="Рисунок 90"/>
        <xdr:cNvPicPr>
          <a:picLocks noChangeAspect="1"/>
        </xdr:cNvPicPr>
      </xdr:nvPicPr>
      <xdr:blipFill>
        <a:blip xmlns:r="http://schemas.openxmlformats.org/officeDocument/2006/relationships" r:embed="rId78" cstate="print"/>
        <a:srcRect/>
        <a:stretch>
          <a:fillRect/>
        </a:stretch>
      </xdr:blipFill>
      <xdr:spPr bwMode="auto">
        <a:xfrm>
          <a:off x="1152525" y="132721350"/>
          <a:ext cx="1323975" cy="1333500"/>
        </a:xfrm>
        <a:prstGeom prst="rect">
          <a:avLst/>
        </a:prstGeom>
        <a:noFill/>
        <a:ln w="9525">
          <a:noFill/>
          <a:miter lim="800000"/>
          <a:headEnd/>
          <a:tailEnd/>
        </a:ln>
      </xdr:spPr>
    </xdr:pic>
    <xdr:clientData/>
  </xdr:twoCellAnchor>
  <xdr:twoCellAnchor editAs="oneCell">
    <xdr:from>
      <xdr:col>1</xdr:col>
      <xdr:colOff>219075</xdr:colOff>
      <xdr:row>348</xdr:row>
      <xdr:rowOff>19050</xdr:rowOff>
    </xdr:from>
    <xdr:to>
      <xdr:col>1</xdr:col>
      <xdr:colOff>1562100</xdr:colOff>
      <xdr:row>348</xdr:row>
      <xdr:rowOff>1362075</xdr:rowOff>
    </xdr:to>
    <xdr:pic>
      <xdr:nvPicPr>
        <xdr:cNvPr id="2896171" name="Рисунок 4"/>
        <xdr:cNvPicPr>
          <a:picLocks noChangeAspect="1"/>
        </xdr:cNvPicPr>
      </xdr:nvPicPr>
      <xdr:blipFill>
        <a:blip xmlns:r="http://schemas.openxmlformats.org/officeDocument/2006/relationships" r:embed="rId79" cstate="print"/>
        <a:srcRect/>
        <a:stretch>
          <a:fillRect/>
        </a:stretch>
      </xdr:blipFill>
      <xdr:spPr bwMode="auto">
        <a:xfrm>
          <a:off x="1228725" y="131302125"/>
          <a:ext cx="1343025" cy="1343025"/>
        </a:xfrm>
        <a:prstGeom prst="rect">
          <a:avLst/>
        </a:prstGeom>
        <a:noFill/>
        <a:ln w="9525">
          <a:noFill/>
          <a:miter lim="800000"/>
          <a:headEnd/>
          <a:tailEnd/>
        </a:ln>
      </xdr:spPr>
    </xdr:pic>
    <xdr:clientData/>
  </xdr:twoCellAnchor>
  <xdr:twoCellAnchor editAs="oneCell">
    <xdr:from>
      <xdr:col>1</xdr:col>
      <xdr:colOff>266700</xdr:colOff>
      <xdr:row>350</xdr:row>
      <xdr:rowOff>114300</xdr:rowOff>
    </xdr:from>
    <xdr:to>
      <xdr:col>1</xdr:col>
      <xdr:colOff>1562100</xdr:colOff>
      <xdr:row>350</xdr:row>
      <xdr:rowOff>1409700</xdr:rowOff>
    </xdr:to>
    <xdr:pic>
      <xdr:nvPicPr>
        <xdr:cNvPr id="2896172" name="Рисунок 5"/>
        <xdr:cNvPicPr>
          <a:picLocks noChangeAspect="1"/>
        </xdr:cNvPicPr>
      </xdr:nvPicPr>
      <xdr:blipFill>
        <a:blip xmlns:r="http://schemas.openxmlformats.org/officeDocument/2006/relationships" r:embed="rId80" cstate="print"/>
        <a:srcRect/>
        <a:stretch>
          <a:fillRect/>
        </a:stretch>
      </xdr:blipFill>
      <xdr:spPr bwMode="auto">
        <a:xfrm>
          <a:off x="1276350" y="134169150"/>
          <a:ext cx="1295400" cy="1295400"/>
        </a:xfrm>
        <a:prstGeom prst="rect">
          <a:avLst/>
        </a:prstGeom>
        <a:noFill/>
        <a:ln w="9525">
          <a:noFill/>
          <a:miter lim="800000"/>
          <a:headEnd/>
          <a:tailEnd/>
        </a:ln>
      </xdr:spPr>
    </xdr:pic>
    <xdr:clientData/>
  </xdr:twoCellAnchor>
  <xdr:twoCellAnchor editAs="oneCell">
    <xdr:from>
      <xdr:col>1</xdr:col>
      <xdr:colOff>9525</xdr:colOff>
      <xdr:row>351</xdr:row>
      <xdr:rowOff>47625</xdr:rowOff>
    </xdr:from>
    <xdr:to>
      <xdr:col>1</xdr:col>
      <xdr:colOff>1581150</xdr:colOff>
      <xdr:row>351</xdr:row>
      <xdr:rowOff>1257300</xdr:rowOff>
    </xdr:to>
    <xdr:pic>
      <xdr:nvPicPr>
        <xdr:cNvPr id="2896173" name="Рисунок 92"/>
        <xdr:cNvPicPr>
          <a:picLocks noChangeAspect="1"/>
        </xdr:cNvPicPr>
      </xdr:nvPicPr>
      <xdr:blipFill>
        <a:blip xmlns:r="http://schemas.openxmlformats.org/officeDocument/2006/relationships" r:embed="rId81" cstate="print"/>
        <a:srcRect t="10638" b="12766"/>
        <a:stretch>
          <a:fillRect/>
        </a:stretch>
      </xdr:blipFill>
      <xdr:spPr bwMode="auto">
        <a:xfrm>
          <a:off x="1019175" y="135578850"/>
          <a:ext cx="1571625" cy="1209675"/>
        </a:xfrm>
        <a:prstGeom prst="rect">
          <a:avLst/>
        </a:prstGeom>
        <a:noFill/>
        <a:ln w="9525">
          <a:noFill/>
          <a:miter lim="800000"/>
          <a:headEnd/>
          <a:tailEnd/>
        </a:ln>
      </xdr:spPr>
    </xdr:pic>
    <xdr:clientData/>
  </xdr:twoCellAnchor>
  <xdr:twoCellAnchor editAs="oneCell">
    <xdr:from>
      <xdr:col>1</xdr:col>
      <xdr:colOff>47625</xdr:colOff>
      <xdr:row>353</xdr:row>
      <xdr:rowOff>19050</xdr:rowOff>
    </xdr:from>
    <xdr:to>
      <xdr:col>1</xdr:col>
      <xdr:colOff>1562100</xdr:colOff>
      <xdr:row>353</xdr:row>
      <xdr:rowOff>1038225</xdr:rowOff>
    </xdr:to>
    <xdr:pic>
      <xdr:nvPicPr>
        <xdr:cNvPr id="2896174" name="Рисунок 16"/>
        <xdr:cNvPicPr>
          <a:picLocks noChangeAspect="1"/>
        </xdr:cNvPicPr>
      </xdr:nvPicPr>
      <xdr:blipFill>
        <a:blip xmlns:r="http://schemas.openxmlformats.org/officeDocument/2006/relationships" r:embed="rId82" cstate="print"/>
        <a:srcRect t="17679" b="14821"/>
        <a:stretch>
          <a:fillRect/>
        </a:stretch>
      </xdr:blipFill>
      <xdr:spPr bwMode="auto">
        <a:xfrm>
          <a:off x="1057275" y="138217275"/>
          <a:ext cx="1514475" cy="1019175"/>
        </a:xfrm>
        <a:prstGeom prst="rect">
          <a:avLst/>
        </a:prstGeom>
        <a:noFill/>
        <a:ln w="9525">
          <a:noFill/>
          <a:miter lim="800000"/>
          <a:headEnd/>
          <a:tailEnd/>
        </a:ln>
      </xdr:spPr>
    </xdr:pic>
    <xdr:clientData/>
  </xdr:twoCellAnchor>
  <xdr:twoCellAnchor editAs="oneCell">
    <xdr:from>
      <xdr:col>1</xdr:col>
      <xdr:colOff>76200</xdr:colOff>
      <xdr:row>354</xdr:row>
      <xdr:rowOff>47625</xdr:rowOff>
    </xdr:from>
    <xdr:to>
      <xdr:col>1</xdr:col>
      <xdr:colOff>1638300</xdr:colOff>
      <xdr:row>354</xdr:row>
      <xdr:rowOff>1162050</xdr:rowOff>
    </xdr:to>
    <xdr:pic>
      <xdr:nvPicPr>
        <xdr:cNvPr id="2896175" name="Рисунок 7"/>
        <xdr:cNvPicPr>
          <a:picLocks noChangeAspect="1"/>
        </xdr:cNvPicPr>
      </xdr:nvPicPr>
      <xdr:blipFill>
        <a:blip xmlns:r="http://schemas.openxmlformats.org/officeDocument/2006/relationships" r:embed="rId83" cstate="print"/>
        <a:srcRect t="16394" b="12389"/>
        <a:stretch>
          <a:fillRect/>
        </a:stretch>
      </xdr:blipFill>
      <xdr:spPr bwMode="auto">
        <a:xfrm>
          <a:off x="1085850" y="139331700"/>
          <a:ext cx="1562100" cy="1114425"/>
        </a:xfrm>
        <a:prstGeom prst="rect">
          <a:avLst/>
        </a:prstGeom>
        <a:noFill/>
        <a:ln w="9525">
          <a:noFill/>
          <a:miter lim="800000"/>
          <a:headEnd/>
          <a:tailEnd/>
        </a:ln>
      </xdr:spPr>
    </xdr:pic>
    <xdr:clientData/>
  </xdr:twoCellAnchor>
  <xdr:twoCellAnchor editAs="oneCell">
    <xdr:from>
      <xdr:col>1</xdr:col>
      <xdr:colOff>371475</xdr:colOff>
      <xdr:row>352</xdr:row>
      <xdr:rowOff>66675</xdr:rowOff>
    </xdr:from>
    <xdr:to>
      <xdr:col>1</xdr:col>
      <xdr:colOff>1562100</xdr:colOff>
      <xdr:row>352</xdr:row>
      <xdr:rowOff>1257300</xdr:rowOff>
    </xdr:to>
    <xdr:pic>
      <xdr:nvPicPr>
        <xdr:cNvPr id="2896176" name="Рисунок 6"/>
        <xdr:cNvPicPr>
          <a:picLocks noChangeAspect="1"/>
        </xdr:cNvPicPr>
      </xdr:nvPicPr>
      <xdr:blipFill>
        <a:blip xmlns:r="http://schemas.openxmlformats.org/officeDocument/2006/relationships" r:embed="rId84" cstate="print"/>
        <a:srcRect/>
        <a:stretch>
          <a:fillRect/>
        </a:stretch>
      </xdr:blipFill>
      <xdr:spPr bwMode="auto">
        <a:xfrm>
          <a:off x="1381125" y="136931400"/>
          <a:ext cx="1190625" cy="1190625"/>
        </a:xfrm>
        <a:prstGeom prst="rect">
          <a:avLst/>
        </a:prstGeom>
        <a:noFill/>
        <a:ln w="9525">
          <a:noFill/>
          <a:miter lim="800000"/>
          <a:headEnd/>
          <a:tailEnd/>
        </a:ln>
      </xdr:spPr>
    </xdr:pic>
    <xdr:clientData/>
  </xdr:twoCellAnchor>
  <xdr:twoCellAnchor editAs="oneCell">
    <xdr:from>
      <xdr:col>1</xdr:col>
      <xdr:colOff>38100</xdr:colOff>
      <xdr:row>357</xdr:row>
      <xdr:rowOff>47625</xdr:rowOff>
    </xdr:from>
    <xdr:to>
      <xdr:col>1</xdr:col>
      <xdr:colOff>1638300</xdr:colOff>
      <xdr:row>357</xdr:row>
      <xdr:rowOff>1076325</xdr:rowOff>
    </xdr:to>
    <xdr:pic>
      <xdr:nvPicPr>
        <xdr:cNvPr id="2896177" name="Рисунок 17"/>
        <xdr:cNvPicPr>
          <a:picLocks noChangeAspect="1"/>
        </xdr:cNvPicPr>
      </xdr:nvPicPr>
      <xdr:blipFill>
        <a:blip xmlns:r="http://schemas.openxmlformats.org/officeDocument/2006/relationships" r:embed="rId85" cstate="print"/>
        <a:srcRect t="18849" b="17657"/>
        <a:stretch>
          <a:fillRect/>
        </a:stretch>
      </xdr:blipFill>
      <xdr:spPr bwMode="auto">
        <a:xfrm>
          <a:off x="1047750" y="141341475"/>
          <a:ext cx="1600200" cy="1028700"/>
        </a:xfrm>
        <a:prstGeom prst="rect">
          <a:avLst/>
        </a:prstGeom>
        <a:noFill/>
        <a:ln w="9525">
          <a:noFill/>
          <a:miter lim="800000"/>
          <a:headEnd/>
          <a:tailEnd/>
        </a:ln>
      </xdr:spPr>
    </xdr:pic>
    <xdr:clientData/>
  </xdr:twoCellAnchor>
  <xdr:twoCellAnchor editAs="oneCell">
    <xdr:from>
      <xdr:col>1</xdr:col>
      <xdr:colOff>209550</xdr:colOff>
      <xdr:row>358</xdr:row>
      <xdr:rowOff>28575</xdr:rowOff>
    </xdr:from>
    <xdr:to>
      <xdr:col>1</xdr:col>
      <xdr:colOff>1543050</xdr:colOff>
      <xdr:row>358</xdr:row>
      <xdr:rowOff>1171575</xdr:rowOff>
    </xdr:to>
    <xdr:pic>
      <xdr:nvPicPr>
        <xdr:cNvPr id="2896178" name="Рисунок 74"/>
        <xdr:cNvPicPr>
          <a:picLocks noChangeAspect="1"/>
        </xdr:cNvPicPr>
      </xdr:nvPicPr>
      <xdr:blipFill>
        <a:blip xmlns:r="http://schemas.openxmlformats.org/officeDocument/2006/relationships" r:embed="rId86" cstate="print"/>
        <a:srcRect t="14758"/>
        <a:stretch>
          <a:fillRect/>
        </a:stretch>
      </xdr:blipFill>
      <xdr:spPr bwMode="auto">
        <a:xfrm>
          <a:off x="1219200" y="142484475"/>
          <a:ext cx="1333500" cy="1143000"/>
        </a:xfrm>
        <a:prstGeom prst="rect">
          <a:avLst/>
        </a:prstGeom>
        <a:noFill/>
        <a:ln w="9525">
          <a:noFill/>
          <a:miter lim="800000"/>
          <a:headEnd/>
          <a:tailEnd/>
        </a:ln>
      </xdr:spPr>
    </xdr:pic>
    <xdr:clientData/>
  </xdr:twoCellAnchor>
  <xdr:twoCellAnchor editAs="oneCell">
    <xdr:from>
      <xdr:col>1</xdr:col>
      <xdr:colOff>514350</xdr:colOff>
      <xdr:row>360</xdr:row>
      <xdr:rowOff>28575</xdr:rowOff>
    </xdr:from>
    <xdr:to>
      <xdr:col>1</xdr:col>
      <xdr:colOff>1409700</xdr:colOff>
      <xdr:row>360</xdr:row>
      <xdr:rowOff>762000</xdr:rowOff>
    </xdr:to>
    <xdr:pic>
      <xdr:nvPicPr>
        <xdr:cNvPr id="2896179" name="Рисунок 69"/>
        <xdr:cNvPicPr>
          <a:picLocks noChangeAspect="1"/>
        </xdr:cNvPicPr>
      </xdr:nvPicPr>
      <xdr:blipFill>
        <a:blip xmlns:r="http://schemas.openxmlformats.org/officeDocument/2006/relationships" r:embed="rId65" cstate="print"/>
        <a:srcRect l="21332" t="15778" r="15665" b="22609"/>
        <a:stretch>
          <a:fillRect/>
        </a:stretch>
      </xdr:blipFill>
      <xdr:spPr bwMode="auto">
        <a:xfrm>
          <a:off x="1524000" y="143722725"/>
          <a:ext cx="895350" cy="733425"/>
        </a:xfrm>
        <a:prstGeom prst="rect">
          <a:avLst/>
        </a:prstGeom>
        <a:noFill/>
        <a:ln w="9525">
          <a:noFill/>
          <a:miter lim="800000"/>
          <a:headEnd/>
          <a:tailEnd/>
        </a:ln>
      </xdr:spPr>
    </xdr:pic>
    <xdr:clientData/>
  </xdr:twoCellAnchor>
  <xdr:twoCellAnchor editAs="oneCell">
    <xdr:from>
      <xdr:col>1</xdr:col>
      <xdr:colOff>304800</xdr:colOff>
      <xdr:row>361</xdr:row>
      <xdr:rowOff>66675</xdr:rowOff>
    </xdr:from>
    <xdr:to>
      <xdr:col>1</xdr:col>
      <xdr:colOff>1485900</xdr:colOff>
      <xdr:row>361</xdr:row>
      <xdr:rowOff>819150</xdr:rowOff>
    </xdr:to>
    <xdr:pic>
      <xdr:nvPicPr>
        <xdr:cNvPr id="2896180" name="Рисунок 78"/>
        <xdr:cNvPicPr>
          <a:picLocks noChangeAspect="1"/>
        </xdr:cNvPicPr>
      </xdr:nvPicPr>
      <xdr:blipFill>
        <a:blip xmlns:r="http://schemas.openxmlformats.org/officeDocument/2006/relationships" r:embed="rId87" cstate="print"/>
        <a:srcRect l="12898" t="27281" r="7738" b="21626"/>
        <a:stretch>
          <a:fillRect/>
        </a:stretch>
      </xdr:blipFill>
      <xdr:spPr bwMode="auto">
        <a:xfrm>
          <a:off x="1314450" y="144627600"/>
          <a:ext cx="1181100" cy="752475"/>
        </a:xfrm>
        <a:prstGeom prst="rect">
          <a:avLst/>
        </a:prstGeom>
        <a:noFill/>
        <a:ln w="9525">
          <a:noFill/>
          <a:miter lim="800000"/>
          <a:headEnd/>
          <a:tailEnd/>
        </a:ln>
      </xdr:spPr>
    </xdr:pic>
    <xdr:clientData/>
  </xdr:twoCellAnchor>
  <xdr:twoCellAnchor editAs="oneCell">
    <xdr:from>
      <xdr:col>1</xdr:col>
      <xdr:colOff>371475</xdr:colOff>
      <xdr:row>362</xdr:row>
      <xdr:rowOff>28575</xdr:rowOff>
    </xdr:from>
    <xdr:to>
      <xdr:col>1</xdr:col>
      <xdr:colOff>1285875</xdr:colOff>
      <xdr:row>362</xdr:row>
      <xdr:rowOff>933450</xdr:rowOff>
    </xdr:to>
    <xdr:pic>
      <xdr:nvPicPr>
        <xdr:cNvPr id="2896181" name="Рисунок 80"/>
        <xdr:cNvPicPr>
          <a:picLocks noChangeAspect="1"/>
        </xdr:cNvPicPr>
      </xdr:nvPicPr>
      <xdr:blipFill>
        <a:blip xmlns:r="http://schemas.openxmlformats.org/officeDocument/2006/relationships" r:embed="rId88" cstate="print"/>
        <a:srcRect/>
        <a:stretch>
          <a:fillRect/>
        </a:stretch>
      </xdr:blipFill>
      <xdr:spPr bwMode="auto">
        <a:xfrm>
          <a:off x="1381125" y="145618200"/>
          <a:ext cx="914400" cy="904875"/>
        </a:xfrm>
        <a:prstGeom prst="rect">
          <a:avLst/>
        </a:prstGeom>
        <a:noFill/>
        <a:ln w="9525">
          <a:noFill/>
          <a:miter lim="800000"/>
          <a:headEnd/>
          <a:tailEnd/>
        </a:ln>
      </xdr:spPr>
    </xdr:pic>
    <xdr:clientData/>
  </xdr:twoCellAnchor>
  <xdr:twoCellAnchor editAs="oneCell">
    <xdr:from>
      <xdr:col>1</xdr:col>
      <xdr:colOff>409575</xdr:colOff>
      <xdr:row>363</xdr:row>
      <xdr:rowOff>19050</xdr:rowOff>
    </xdr:from>
    <xdr:to>
      <xdr:col>1</xdr:col>
      <xdr:colOff>1419225</xdr:colOff>
      <xdr:row>363</xdr:row>
      <xdr:rowOff>1028700</xdr:rowOff>
    </xdr:to>
    <xdr:pic>
      <xdr:nvPicPr>
        <xdr:cNvPr id="2896182" name="Рисунок 82"/>
        <xdr:cNvPicPr>
          <a:picLocks noChangeAspect="1"/>
        </xdr:cNvPicPr>
      </xdr:nvPicPr>
      <xdr:blipFill>
        <a:blip xmlns:r="http://schemas.openxmlformats.org/officeDocument/2006/relationships" r:embed="rId89" cstate="print"/>
        <a:srcRect/>
        <a:stretch>
          <a:fillRect/>
        </a:stretch>
      </xdr:blipFill>
      <xdr:spPr bwMode="auto">
        <a:xfrm>
          <a:off x="1419225" y="146589750"/>
          <a:ext cx="1009650" cy="1009650"/>
        </a:xfrm>
        <a:prstGeom prst="rect">
          <a:avLst/>
        </a:prstGeom>
        <a:noFill/>
        <a:ln w="9525">
          <a:noFill/>
          <a:miter lim="800000"/>
          <a:headEnd/>
          <a:tailEnd/>
        </a:ln>
      </xdr:spPr>
    </xdr:pic>
    <xdr:clientData/>
  </xdr:twoCellAnchor>
  <xdr:twoCellAnchor editAs="oneCell">
    <xdr:from>
      <xdr:col>1</xdr:col>
      <xdr:colOff>476250</xdr:colOff>
      <xdr:row>364</xdr:row>
      <xdr:rowOff>57150</xdr:rowOff>
    </xdr:from>
    <xdr:to>
      <xdr:col>1</xdr:col>
      <xdr:colOff>1485900</xdr:colOff>
      <xdr:row>364</xdr:row>
      <xdr:rowOff>1066800</xdr:rowOff>
    </xdr:to>
    <xdr:pic>
      <xdr:nvPicPr>
        <xdr:cNvPr id="2896183" name="Рисунок 84"/>
        <xdr:cNvPicPr>
          <a:picLocks noChangeAspect="1"/>
        </xdr:cNvPicPr>
      </xdr:nvPicPr>
      <xdr:blipFill>
        <a:blip xmlns:r="http://schemas.openxmlformats.org/officeDocument/2006/relationships" r:embed="rId89" cstate="print"/>
        <a:srcRect/>
        <a:stretch>
          <a:fillRect/>
        </a:stretch>
      </xdr:blipFill>
      <xdr:spPr bwMode="auto">
        <a:xfrm>
          <a:off x="1485900" y="147675600"/>
          <a:ext cx="1009650" cy="1009650"/>
        </a:xfrm>
        <a:prstGeom prst="rect">
          <a:avLst/>
        </a:prstGeom>
        <a:noFill/>
        <a:ln w="9525">
          <a:noFill/>
          <a:miter lim="800000"/>
          <a:headEnd/>
          <a:tailEnd/>
        </a:ln>
      </xdr:spPr>
    </xdr:pic>
    <xdr:clientData/>
  </xdr:twoCellAnchor>
  <xdr:twoCellAnchor editAs="oneCell">
    <xdr:from>
      <xdr:col>1</xdr:col>
      <xdr:colOff>276225</xdr:colOff>
      <xdr:row>365</xdr:row>
      <xdr:rowOff>28575</xdr:rowOff>
    </xdr:from>
    <xdr:to>
      <xdr:col>1</xdr:col>
      <xdr:colOff>1466850</xdr:colOff>
      <xdr:row>365</xdr:row>
      <xdr:rowOff>742950</xdr:rowOff>
    </xdr:to>
    <xdr:pic>
      <xdr:nvPicPr>
        <xdr:cNvPr id="2896184" name="Рисунок 86"/>
        <xdr:cNvPicPr>
          <a:picLocks noChangeAspect="1"/>
        </xdr:cNvPicPr>
      </xdr:nvPicPr>
      <xdr:blipFill>
        <a:blip xmlns:r="http://schemas.openxmlformats.org/officeDocument/2006/relationships" r:embed="rId90" cstate="print"/>
        <a:srcRect l="14348" t="21913" r="8694" b="22781"/>
        <a:stretch>
          <a:fillRect/>
        </a:stretch>
      </xdr:blipFill>
      <xdr:spPr bwMode="auto">
        <a:xfrm>
          <a:off x="1285875" y="148770975"/>
          <a:ext cx="1190625" cy="714375"/>
        </a:xfrm>
        <a:prstGeom prst="rect">
          <a:avLst/>
        </a:prstGeom>
        <a:noFill/>
        <a:ln w="9525">
          <a:noFill/>
          <a:miter lim="800000"/>
          <a:headEnd/>
          <a:tailEnd/>
        </a:ln>
      </xdr:spPr>
    </xdr:pic>
    <xdr:clientData/>
  </xdr:twoCellAnchor>
  <xdr:twoCellAnchor editAs="oneCell">
    <xdr:from>
      <xdr:col>1</xdr:col>
      <xdr:colOff>371475</xdr:colOff>
      <xdr:row>366</xdr:row>
      <xdr:rowOff>19050</xdr:rowOff>
    </xdr:from>
    <xdr:to>
      <xdr:col>1</xdr:col>
      <xdr:colOff>1476375</xdr:colOff>
      <xdr:row>366</xdr:row>
      <xdr:rowOff>742950</xdr:rowOff>
    </xdr:to>
    <xdr:pic>
      <xdr:nvPicPr>
        <xdr:cNvPr id="2896185" name="Рисунок 88"/>
        <xdr:cNvPicPr>
          <a:picLocks noChangeAspect="1"/>
        </xdr:cNvPicPr>
      </xdr:nvPicPr>
      <xdr:blipFill>
        <a:blip xmlns:r="http://schemas.openxmlformats.org/officeDocument/2006/relationships" r:embed="rId91" cstate="print"/>
        <a:srcRect t="22816" b="12202"/>
        <a:stretch>
          <a:fillRect/>
        </a:stretch>
      </xdr:blipFill>
      <xdr:spPr bwMode="auto">
        <a:xfrm>
          <a:off x="1381125" y="149599650"/>
          <a:ext cx="1104900" cy="723900"/>
        </a:xfrm>
        <a:prstGeom prst="rect">
          <a:avLst/>
        </a:prstGeom>
        <a:noFill/>
        <a:ln w="9525">
          <a:noFill/>
          <a:miter lim="800000"/>
          <a:headEnd/>
          <a:tailEnd/>
        </a:ln>
      </xdr:spPr>
    </xdr:pic>
    <xdr:clientData/>
  </xdr:twoCellAnchor>
  <xdr:twoCellAnchor editAs="oneCell">
    <xdr:from>
      <xdr:col>1</xdr:col>
      <xdr:colOff>390525</xdr:colOff>
      <xdr:row>367</xdr:row>
      <xdr:rowOff>66675</xdr:rowOff>
    </xdr:from>
    <xdr:to>
      <xdr:col>1</xdr:col>
      <xdr:colOff>1504950</xdr:colOff>
      <xdr:row>367</xdr:row>
      <xdr:rowOff>885825</xdr:rowOff>
    </xdr:to>
    <xdr:pic>
      <xdr:nvPicPr>
        <xdr:cNvPr id="2896186" name="Рисунок 90"/>
        <xdr:cNvPicPr>
          <a:picLocks noChangeAspect="1"/>
        </xdr:cNvPicPr>
      </xdr:nvPicPr>
      <xdr:blipFill>
        <a:blip xmlns:r="http://schemas.openxmlformats.org/officeDocument/2006/relationships" r:embed="rId92" cstate="print"/>
        <a:srcRect l="14880" t="21329" r="11211" b="24603"/>
        <a:stretch>
          <a:fillRect/>
        </a:stretch>
      </xdr:blipFill>
      <xdr:spPr bwMode="auto">
        <a:xfrm>
          <a:off x="1400175" y="150818850"/>
          <a:ext cx="1114425" cy="819150"/>
        </a:xfrm>
        <a:prstGeom prst="rect">
          <a:avLst/>
        </a:prstGeom>
        <a:noFill/>
        <a:ln w="9525">
          <a:noFill/>
          <a:miter lim="800000"/>
          <a:headEnd/>
          <a:tailEnd/>
        </a:ln>
      </xdr:spPr>
    </xdr:pic>
    <xdr:clientData/>
  </xdr:twoCellAnchor>
  <xdr:twoCellAnchor editAs="oneCell">
    <xdr:from>
      <xdr:col>1</xdr:col>
      <xdr:colOff>352425</xdr:colOff>
      <xdr:row>368</xdr:row>
      <xdr:rowOff>76200</xdr:rowOff>
    </xdr:from>
    <xdr:to>
      <xdr:col>1</xdr:col>
      <xdr:colOff>1466850</xdr:colOff>
      <xdr:row>368</xdr:row>
      <xdr:rowOff>904875</xdr:rowOff>
    </xdr:to>
    <xdr:pic>
      <xdr:nvPicPr>
        <xdr:cNvPr id="2896187" name="Рисунок 92"/>
        <xdr:cNvPicPr>
          <a:picLocks noChangeAspect="1"/>
        </xdr:cNvPicPr>
      </xdr:nvPicPr>
      <xdr:blipFill>
        <a:blip xmlns:r="http://schemas.openxmlformats.org/officeDocument/2006/relationships" r:embed="rId93" cstate="print"/>
        <a:srcRect l="8434" t="26785" r="11707" b="14684"/>
        <a:stretch>
          <a:fillRect/>
        </a:stretch>
      </xdr:blipFill>
      <xdr:spPr bwMode="auto">
        <a:xfrm>
          <a:off x="1362075" y="151733250"/>
          <a:ext cx="1114425" cy="828675"/>
        </a:xfrm>
        <a:prstGeom prst="rect">
          <a:avLst/>
        </a:prstGeom>
        <a:noFill/>
        <a:ln w="9525">
          <a:noFill/>
          <a:miter lim="800000"/>
          <a:headEnd/>
          <a:tailEnd/>
        </a:ln>
      </xdr:spPr>
    </xdr:pic>
    <xdr:clientData/>
  </xdr:twoCellAnchor>
  <xdr:twoCellAnchor editAs="oneCell">
    <xdr:from>
      <xdr:col>1</xdr:col>
      <xdr:colOff>323850</xdr:colOff>
      <xdr:row>369</xdr:row>
      <xdr:rowOff>47625</xdr:rowOff>
    </xdr:from>
    <xdr:to>
      <xdr:col>1</xdr:col>
      <xdr:colOff>1524000</xdr:colOff>
      <xdr:row>369</xdr:row>
      <xdr:rowOff>1057275</xdr:rowOff>
    </xdr:to>
    <xdr:pic>
      <xdr:nvPicPr>
        <xdr:cNvPr id="2896188" name="Рисунок 94"/>
        <xdr:cNvPicPr>
          <a:picLocks noChangeAspect="1"/>
        </xdr:cNvPicPr>
      </xdr:nvPicPr>
      <xdr:blipFill>
        <a:blip xmlns:r="http://schemas.openxmlformats.org/officeDocument/2006/relationships" r:embed="rId94" cstate="print"/>
        <a:srcRect l="19843" t="18353" r="11211" b="24107"/>
        <a:stretch>
          <a:fillRect/>
        </a:stretch>
      </xdr:blipFill>
      <xdr:spPr bwMode="auto">
        <a:xfrm>
          <a:off x="1333500" y="152714325"/>
          <a:ext cx="1200150" cy="1009650"/>
        </a:xfrm>
        <a:prstGeom prst="rect">
          <a:avLst/>
        </a:prstGeom>
        <a:noFill/>
        <a:ln w="9525">
          <a:noFill/>
          <a:miter lim="800000"/>
          <a:headEnd/>
          <a:tailEnd/>
        </a:ln>
      </xdr:spPr>
    </xdr:pic>
    <xdr:clientData/>
  </xdr:twoCellAnchor>
  <xdr:twoCellAnchor editAs="oneCell">
    <xdr:from>
      <xdr:col>1</xdr:col>
      <xdr:colOff>304800</xdr:colOff>
      <xdr:row>370</xdr:row>
      <xdr:rowOff>19050</xdr:rowOff>
    </xdr:from>
    <xdr:to>
      <xdr:col>1</xdr:col>
      <xdr:colOff>1343025</xdr:colOff>
      <xdr:row>370</xdr:row>
      <xdr:rowOff>1057275</xdr:rowOff>
    </xdr:to>
    <xdr:pic>
      <xdr:nvPicPr>
        <xdr:cNvPr id="2896189" name="Рисунок 96"/>
        <xdr:cNvPicPr>
          <a:picLocks noChangeAspect="1"/>
        </xdr:cNvPicPr>
      </xdr:nvPicPr>
      <xdr:blipFill>
        <a:blip xmlns:r="http://schemas.openxmlformats.org/officeDocument/2006/relationships" r:embed="rId95" cstate="print"/>
        <a:srcRect/>
        <a:stretch>
          <a:fillRect/>
        </a:stretch>
      </xdr:blipFill>
      <xdr:spPr bwMode="auto">
        <a:xfrm>
          <a:off x="1314450" y="153781125"/>
          <a:ext cx="1038225" cy="1038225"/>
        </a:xfrm>
        <a:prstGeom prst="rect">
          <a:avLst/>
        </a:prstGeom>
        <a:noFill/>
        <a:ln w="9525">
          <a:noFill/>
          <a:miter lim="800000"/>
          <a:headEnd/>
          <a:tailEnd/>
        </a:ln>
      </xdr:spPr>
    </xdr:pic>
    <xdr:clientData/>
  </xdr:twoCellAnchor>
  <xdr:twoCellAnchor editAs="oneCell">
    <xdr:from>
      <xdr:col>1</xdr:col>
      <xdr:colOff>342900</xdr:colOff>
      <xdr:row>371</xdr:row>
      <xdr:rowOff>38100</xdr:rowOff>
    </xdr:from>
    <xdr:to>
      <xdr:col>1</xdr:col>
      <xdr:colOff>1381125</xdr:colOff>
      <xdr:row>371</xdr:row>
      <xdr:rowOff>1076325</xdr:rowOff>
    </xdr:to>
    <xdr:pic>
      <xdr:nvPicPr>
        <xdr:cNvPr id="2896190" name="Рисунок 98"/>
        <xdr:cNvPicPr>
          <a:picLocks noChangeAspect="1"/>
        </xdr:cNvPicPr>
      </xdr:nvPicPr>
      <xdr:blipFill>
        <a:blip xmlns:r="http://schemas.openxmlformats.org/officeDocument/2006/relationships" r:embed="rId96" cstate="print"/>
        <a:srcRect/>
        <a:stretch>
          <a:fillRect/>
        </a:stretch>
      </xdr:blipFill>
      <xdr:spPr bwMode="auto">
        <a:xfrm>
          <a:off x="1352550" y="154895550"/>
          <a:ext cx="1038225" cy="1038225"/>
        </a:xfrm>
        <a:prstGeom prst="rect">
          <a:avLst/>
        </a:prstGeom>
        <a:noFill/>
        <a:ln w="9525">
          <a:noFill/>
          <a:miter lim="800000"/>
          <a:headEnd/>
          <a:tailEnd/>
        </a:ln>
      </xdr:spPr>
    </xdr:pic>
    <xdr:clientData/>
  </xdr:twoCellAnchor>
  <xdr:twoCellAnchor editAs="oneCell">
    <xdr:from>
      <xdr:col>1</xdr:col>
      <xdr:colOff>123825</xdr:colOff>
      <xdr:row>372</xdr:row>
      <xdr:rowOff>38100</xdr:rowOff>
    </xdr:from>
    <xdr:to>
      <xdr:col>1</xdr:col>
      <xdr:colOff>1628775</xdr:colOff>
      <xdr:row>372</xdr:row>
      <xdr:rowOff>838200</xdr:rowOff>
    </xdr:to>
    <xdr:pic>
      <xdr:nvPicPr>
        <xdr:cNvPr id="2896191" name="Рисунок 100"/>
        <xdr:cNvPicPr>
          <a:picLocks noChangeAspect="1"/>
        </xdr:cNvPicPr>
      </xdr:nvPicPr>
      <xdr:blipFill>
        <a:blip xmlns:r="http://schemas.openxmlformats.org/officeDocument/2006/relationships" r:embed="rId97" cstate="print"/>
        <a:srcRect t="24306" b="22124"/>
        <a:stretch>
          <a:fillRect/>
        </a:stretch>
      </xdr:blipFill>
      <xdr:spPr bwMode="auto">
        <a:xfrm>
          <a:off x="1133475" y="156038550"/>
          <a:ext cx="1504950" cy="800100"/>
        </a:xfrm>
        <a:prstGeom prst="rect">
          <a:avLst/>
        </a:prstGeom>
        <a:noFill/>
        <a:ln w="9525">
          <a:noFill/>
          <a:miter lim="800000"/>
          <a:headEnd/>
          <a:tailEnd/>
        </a:ln>
      </xdr:spPr>
    </xdr:pic>
    <xdr:clientData/>
  </xdr:twoCellAnchor>
  <xdr:twoCellAnchor editAs="oneCell">
    <xdr:from>
      <xdr:col>1</xdr:col>
      <xdr:colOff>304800</xdr:colOff>
      <xdr:row>373</xdr:row>
      <xdr:rowOff>28575</xdr:rowOff>
    </xdr:from>
    <xdr:to>
      <xdr:col>1</xdr:col>
      <xdr:colOff>1419225</xdr:colOff>
      <xdr:row>373</xdr:row>
      <xdr:rowOff>1143000</xdr:rowOff>
    </xdr:to>
    <xdr:pic>
      <xdr:nvPicPr>
        <xdr:cNvPr id="2896192" name="Рисунок 2"/>
        <xdr:cNvPicPr>
          <a:picLocks noChangeAspect="1"/>
        </xdr:cNvPicPr>
      </xdr:nvPicPr>
      <xdr:blipFill>
        <a:blip xmlns:r="http://schemas.openxmlformats.org/officeDocument/2006/relationships" r:embed="rId98" cstate="print"/>
        <a:srcRect/>
        <a:stretch>
          <a:fillRect/>
        </a:stretch>
      </xdr:blipFill>
      <xdr:spPr bwMode="auto">
        <a:xfrm>
          <a:off x="1314450" y="156886275"/>
          <a:ext cx="1114425" cy="1114425"/>
        </a:xfrm>
        <a:prstGeom prst="rect">
          <a:avLst/>
        </a:prstGeom>
        <a:noFill/>
        <a:ln w="9525">
          <a:noFill/>
          <a:miter lim="800000"/>
          <a:headEnd/>
          <a:tailEnd/>
        </a:ln>
      </xdr:spPr>
    </xdr:pic>
    <xdr:clientData/>
  </xdr:twoCellAnchor>
  <xdr:twoCellAnchor editAs="oneCell">
    <xdr:from>
      <xdr:col>1</xdr:col>
      <xdr:colOff>123825</xdr:colOff>
      <xdr:row>374</xdr:row>
      <xdr:rowOff>47625</xdr:rowOff>
    </xdr:from>
    <xdr:to>
      <xdr:col>1</xdr:col>
      <xdr:colOff>1647825</xdr:colOff>
      <xdr:row>374</xdr:row>
      <xdr:rowOff>1228725</xdr:rowOff>
    </xdr:to>
    <xdr:pic>
      <xdr:nvPicPr>
        <xdr:cNvPr id="2896193" name="Рисунок 66"/>
        <xdr:cNvPicPr>
          <a:picLocks noChangeAspect="1"/>
        </xdr:cNvPicPr>
      </xdr:nvPicPr>
      <xdr:blipFill>
        <a:blip xmlns:r="http://schemas.openxmlformats.org/officeDocument/2006/relationships" r:embed="rId99" cstate="print"/>
        <a:srcRect t="15874" b="7242"/>
        <a:stretch>
          <a:fillRect/>
        </a:stretch>
      </xdr:blipFill>
      <xdr:spPr bwMode="auto">
        <a:xfrm>
          <a:off x="1133475" y="158134050"/>
          <a:ext cx="1524000" cy="1181100"/>
        </a:xfrm>
        <a:prstGeom prst="rect">
          <a:avLst/>
        </a:prstGeom>
        <a:noFill/>
        <a:ln w="9525">
          <a:noFill/>
          <a:miter lim="800000"/>
          <a:headEnd/>
          <a:tailEnd/>
        </a:ln>
      </xdr:spPr>
    </xdr:pic>
    <xdr:clientData/>
  </xdr:twoCellAnchor>
  <xdr:twoCellAnchor editAs="oneCell">
    <xdr:from>
      <xdr:col>1</xdr:col>
      <xdr:colOff>104775</xdr:colOff>
      <xdr:row>375</xdr:row>
      <xdr:rowOff>66675</xdr:rowOff>
    </xdr:from>
    <xdr:to>
      <xdr:col>1</xdr:col>
      <xdr:colOff>1609725</xdr:colOff>
      <xdr:row>375</xdr:row>
      <xdr:rowOff>866775</xdr:rowOff>
    </xdr:to>
    <xdr:pic>
      <xdr:nvPicPr>
        <xdr:cNvPr id="2896194" name="Рисунок 106"/>
        <xdr:cNvPicPr>
          <a:picLocks noChangeAspect="1"/>
        </xdr:cNvPicPr>
      </xdr:nvPicPr>
      <xdr:blipFill>
        <a:blip xmlns:r="http://schemas.openxmlformats.org/officeDocument/2006/relationships" r:embed="rId100" cstate="print"/>
        <a:srcRect t="22858" b="23808"/>
        <a:stretch>
          <a:fillRect/>
        </a:stretch>
      </xdr:blipFill>
      <xdr:spPr bwMode="auto">
        <a:xfrm>
          <a:off x="1114425" y="159467550"/>
          <a:ext cx="1504950" cy="800100"/>
        </a:xfrm>
        <a:prstGeom prst="rect">
          <a:avLst/>
        </a:prstGeom>
        <a:noFill/>
        <a:ln w="9525">
          <a:noFill/>
          <a:miter lim="800000"/>
          <a:headEnd/>
          <a:tailEnd/>
        </a:ln>
      </xdr:spPr>
    </xdr:pic>
    <xdr:clientData/>
  </xdr:twoCellAnchor>
  <xdr:twoCellAnchor editAs="oneCell">
    <xdr:from>
      <xdr:col>1</xdr:col>
      <xdr:colOff>123825</xdr:colOff>
      <xdr:row>376</xdr:row>
      <xdr:rowOff>142875</xdr:rowOff>
    </xdr:from>
    <xdr:to>
      <xdr:col>1</xdr:col>
      <xdr:colOff>1533525</xdr:colOff>
      <xdr:row>376</xdr:row>
      <xdr:rowOff>1047750</xdr:rowOff>
    </xdr:to>
    <xdr:pic>
      <xdr:nvPicPr>
        <xdr:cNvPr id="2896195" name="Рисунок 108"/>
        <xdr:cNvPicPr>
          <a:picLocks noChangeAspect="1"/>
        </xdr:cNvPicPr>
      </xdr:nvPicPr>
      <xdr:blipFill>
        <a:blip xmlns:r="http://schemas.openxmlformats.org/officeDocument/2006/relationships" r:embed="rId101" cstate="print"/>
        <a:srcRect l="11409" t="27779" r="10715" b="22124"/>
        <a:stretch>
          <a:fillRect/>
        </a:stretch>
      </xdr:blipFill>
      <xdr:spPr bwMode="auto">
        <a:xfrm>
          <a:off x="1133475" y="160524825"/>
          <a:ext cx="1409700" cy="904875"/>
        </a:xfrm>
        <a:prstGeom prst="rect">
          <a:avLst/>
        </a:prstGeom>
        <a:noFill/>
        <a:ln w="9525">
          <a:noFill/>
          <a:miter lim="800000"/>
          <a:headEnd/>
          <a:tailEnd/>
        </a:ln>
      </xdr:spPr>
    </xdr:pic>
    <xdr:clientData/>
  </xdr:twoCellAnchor>
  <xdr:twoCellAnchor editAs="oneCell">
    <xdr:from>
      <xdr:col>1</xdr:col>
      <xdr:colOff>76200</xdr:colOff>
      <xdr:row>377</xdr:row>
      <xdr:rowOff>47625</xdr:rowOff>
    </xdr:from>
    <xdr:to>
      <xdr:col>1</xdr:col>
      <xdr:colOff>1600200</xdr:colOff>
      <xdr:row>377</xdr:row>
      <xdr:rowOff>714375</xdr:rowOff>
    </xdr:to>
    <xdr:pic>
      <xdr:nvPicPr>
        <xdr:cNvPr id="2896196" name="Рисунок 110"/>
        <xdr:cNvPicPr>
          <a:picLocks noChangeAspect="1"/>
        </xdr:cNvPicPr>
      </xdr:nvPicPr>
      <xdr:blipFill>
        <a:blip xmlns:r="http://schemas.openxmlformats.org/officeDocument/2006/relationships" r:embed="rId102" cstate="print"/>
        <a:srcRect t="28394" b="26964"/>
        <a:stretch>
          <a:fillRect/>
        </a:stretch>
      </xdr:blipFill>
      <xdr:spPr bwMode="auto">
        <a:xfrm>
          <a:off x="1085850" y="161572575"/>
          <a:ext cx="1524000" cy="666750"/>
        </a:xfrm>
        <a:prstGeom prst="rect">
          <a:avLst/>
        </a:prstGeom>
        <a:noFill/>
        <a:ln w="9525">
          <a:noFill/>
          <a:miter lim="800000"/>
          <a:headEnd/>
          <a:tailEnd/>
        </a:ln>
      </xdr:spPr>
    </xdr:pic>
    <xdr:clientData/>
  </xdr:twoCellAnchor>
  <xdr:twoCellAnchor editAs="oneCell">
    <xdr:from>
      <xdr:col>1</xdr:col>
      <xdr:colOff>142875</xdr:colOff>
      <xdr:row>378</xdr:row>
      <xdr:rowOff>85725</xdr:rowOff>
    </xdr:from>
    <xdr:to>
      <xdr:col>1</xdr:col>
      <xdr:colOff>1609725</xdr:colOff>
      <xdr:row>378</xdr:row>
      <xdr:rowOff>1038225</xdr:rowOff>
    </xdr:to>
    <xdr:pic>
      <xdr:nvPicPr>
        <xdr:cNvPr id="2896197" name="Рисунок 112"/>
        <xdr:cNvPicPr>
          <a:picLocks noChangeAspect="1"/>
        </xdr:cNvPicPr>
      </xdr:nvPicPr>
      <xdr:blipFill>
        <a:blip xmlns:r="http://schemas.openxmlformats.org/officeDocument/2006/relationships" r:embed="rId103" cstate="print"/>
        <a:srcRect l="14188" t="25369" r="14880" b="28282"/>
        <a:stretch>
          <a:fillRect/>
        </a:stretch>
      </xdr:blipFill>
      <xdr:spPr bwMode="auto">
        <a:xfrm>
          <a:off x="1152525" y="162382200"/>
          <a:ext cx="1466850" cy="952500"/>
        </a:xfrm>
        <a:prstGeom prst="rect">
          <a:avLst/>
        </a:prstGeom>
        <a:noFill/>
        <a:ln w="9525">
          <a:noFill/>
          <a:miter lim="800000"/>
          <a:headEnd/>
          <a:tailEnd/>
        </a:ln>
      </xdr:spPr>
    </xdr:pic>
    <xdr:clientData/>
  </xdr:twoCellAnchor>
  <xdr:twoCellAnchor editAs="oneCell">
    <xdr:from>
      <xdr:col>1</xdr:col>
      <xdr:colOff>114300</xdr:colOff>
      <xdr:row>379</xdr:row>
      <xdr:rowOff>142875</xdr:rowOff>
    </xdr:from>
    <xdr:to>
      <xdr:col>1</xdr:col>
      <xdr:colOff>1600200</xdr:colOff>
      <xdr:row>379</xdr:row>
      <xdr:rowOff>962025</xdr:rowOff>
    </xdr:to>
    <xdr:pic>
      <xdr:nvPicPr>
        <xdr:cNvPr id="2896198" name="Рисунок 114"/>
        <xdr:cNvPicPr>
          <a:picLocks noChangeAspect="1"/>
        </xdr:cNvPicPr>
      </xdr:nvPicPr>
      <xdr:blipFill>
        <a:blip xmlns:r="http://schemas.openxmlformats.org/officeDocument/2006/relationships" r:embed="rId104" cstate="print"/>
        <a:srcRect t="23810" b="20953"/>
        <a:stretch>
          <a:fillRect/>
        </a:stretch>
      </xdr:blipFill>
      <xdr:spPr bwMode="auto">
        <a:xfrm>
          <a:off x="1123950" y="163763325"/>
          <a:ext cx="1485900" cy="819150"/>
        </a:xfrm>
        <a:prstGeom prst="rect">
          <a:avLst/>
        </a:prstGeom>
        <a:noFill/>
        <a:ln w="9525">
          <a:noFill/>
          <a:miter lim="800000"/>
          <a:headEnd/>
          <a:tailEnd/>
        </a:ln>
      </xdr:spPr>
    </xdr:pic>
    <xdr:clientData/>
  </xdr:twoCellAnchor>
  <xdr:twoCellAnchor editAs="oneCell">
    <xdr:from>
      <xdr:col>1</xdr:col>
      <xdr:colOff>257175</xdr:colOff>
      <xdr:row>380</xdr:row>
      <xdr:rowOff>9525</xdr:rowOff>
    </xdr:from>
    <xdr:to>
      <xdr:col>1</xdr:col>
      <xdr:colOff>1476375</xdr:colOff>
      <xdr:row>380</xdr:row>
      <xdr:rowOff>1228725</xdr:rowOff>
    </xdr:to>
    <xdr:pic>
      <xdr:nvPicPr>
        <xdr:cNvPr id="2896199" name="Рисунок 116"/>
        <xdr:cNvPicPr>
          <a:picLocks noChangeAspect="1"/>
        </xdr:cNvPicPr>
      </xdr:nvPicPr>
      <xdr:blipFill>
        <a:blip xmlns:r="http://schemas.openxmlformats.org/officeDocument/2006/relationships" r:embed="rId105" cstate="print"/>
        <a:srcRect/>
        <a:stretch>
          <a:fillRect/>
        </a:stretch>
      </xdr:blipFill>
      <xdr:spPr bwMode="auto">
        <a:xfrm>
          <a:off x="1266825" y="164772975"/>
          <a:ext cx="1219200" cy="1219200"/>
        </a:xfrm>
        <a:prstGeom prst="rect">
          <a:avLst/>
        </a:prstGeom>
        <a:noFill/>
        <a:ln w="9525">
          <a:noFill/>
          <a:miter lim="800000"/>
          <a:headEnd/>
          <a:tailEnd/>
        </a:ln>
      </xdr:spPr>
    </xdr:pic>
    <xdr:clientData/>
  </xdr:twoCellAnchor>
  <xdr:twoCellAnchor editAs="oneCell">
    <xdr:from>
      <xdr:col>1</xdr:col>
      <xdr:colOff>276225</xdr:colOff>
      <xdr:row>381</xdr:row>
      <xdr:rowOff>28575</xdr:rowOff>
    </xdr:from>
    <xdr:to>
      <xdr:col>1</xdr:col>
      <xdr:colOff>1476375</xdr:colOff>
      <xdr:row>381</xdr:row>
      <xdr:rowOff>1228725</xdr:rowOff>
    </xdr:to>
    <xdr:pic>
      <xdr:nvPicPr>
        <xdr:cNvPr id="2896200" name="Рисунок 118"/>
        <xdr:cNvPicPr>
          <a:picLocks noChangeAspect="1"/>
        </xdr:cNvPicPr>
      </xdr:nvPicPr>
      <xdr:blipFill>
        <a:blip xmlns:r="http://schemas.openxmlformats.org/officeDocument/2006/relationships" r:embed="rId106" cstate="print"/>
        <a:srcRect/>
        <a:stretch>
          <a:fillRect/>
        </a:stretch>
      </xdr:blipFill>
      <xdr:spPr bwMode="auto">
        <a:xfrm>
          <a:off x="1285875" y="166077900"/>
          <a:ext cx="1200150" cy="1200150"/>
        </a:xfrm>
        <a:prstGeom prst="rect">
          <a:avLst/>
        </a:prstGeom>
        <a:noFill/>
        <a:ln w="9525">
          <a:noFill/>
          <a:miter lim="800000"/>
          <a:headEnd/>
          <a:tailEnd/>
        </a:ln>
      </xdr:spPr>
    </xdr:pic>
    <xdr:clientData/>
  </xdr:twoCellAnchor>
  <xdr:twoCellAnchor editAs="oneCell">
    <xdr:from>
      <xdr:col>1</xdr:col>
      <xdr:colOff>114300</xdr:colOff>
      <xdr:row>382</xdr:row>
      <xdr:rowOff>38100</xdr:rowOff>
    </xdr:from>
    <xdr:to>
      <xdr:col>1</xdr:col>
      <xdr:colOff>1581150</xdr:colOff>
      <xdr:row>382</xdr:row>
      <xdr:rowOff>1390650</xdr:rowOff>
    </xdr:to>
    <xdr:pic>
      <xdr:nvPicPr>
        <xdr:cNvPr id="2896201" name="Picture 242"/>
        <xdr:cNvPicPr>
          <a:picLocks noChangeAspect="1" noChangeArrowheads="1"/>
        </xdr:cNvPicPr>
      </xdr:nvPicPr>
      <xdr:blipFill>
        <a:blip xmlns:r="http://schemas.openxmlformats.org/officeDocument/2006/relationships" r:embed="rId107" cstate="print"/>
        <a:srcRect/>
        <a:stretch>
          <a:fillRect/>
        </a:stretch>
      </xdr:blipFill>
      <xdr:spPr bwMode="auto">
        <a:xfrm>
          <a:off x="1123950" y="167344725"/>
          <a:ext cx="1466850" cy="1352550"/>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6"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0</xdr:col>
      <xdr:colOff>0</xdr:colOff>
      <xdr:row>383</xdr:row>
      <xdr:rowOff>0</xdr:rowOff>
    </xdr:from>
    <xdr:to>
      <xdr:col>0</xdr:col>
      <xdr:colOff>19050</xdr:colOff>
      <xdr:row>383</xdr:row>
      <xdr:rowOff>28575</xdr:rowOff>
    </xdr:to>
    <xdr:pic>
      <xdr:nvPicPr>
        <xdr:cNvPr id="2896207"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68706800"/>
          <a:ext cx="19050" cy="28575"/>
        </a:xfrm>
        <a:prstGeom prst="rect">
          <a:avLst/>
        </a:prstGeom>
        <a:noFill/>
        <a:ln w="9525">
          <a:noFill/>
          <a:miter lim="800000"/>
          <a:headEnd/>
          <a:tailEnd/>
        </a:ln>
      </xdr:spPr>
    </xdr:pic>
    <xdr:clientData/>
  </xdr:twoCellAnchor>
  <xdr:twoCellAnchor editAs="oneCell">
    <xdr:from>
      <xdr:col>1</xdr:col>
      <xdr:colOff>200025</xdr:colOff>
      <xdr:row>385</xdr:row>
      <xdr:rowOff>76200</xdr:rowOff>
    </xdr:from>
    <xdr:to>
      <xdr:col>1</xdr:col>
      <xdr:colOff>1552575</xdr:colOff>
      <xdr:row>385</xdr:row>
      <xdr:rowOff>1095375</xdr:rowOff>
    </xdr:to>
    <xdr:pic>
      <xdr:nvPicPr>
        <xdr:cNvPr id="2896208" name="Рисунок 2413900"/>
        <xdr:cNvPicPr>
          <a:picLocks noChangeAspect="1"/>
        </xdr:cNvPicPr>
      </xdr:nvPicPr>
      <xdr:blipFill>
        <a:blip xmlns:r="http://schemas.openxmlformats.org/officeDocument/2006/relationships" r:embed="rId108" cstate="print"/>
        <a:srcRect l="22139" t="25465" r="22305" b="32590"/>
        <a:stretch>
          <a:fillRect/>
        </a:stretch>
      </xdr:blipFill>
      <xdr:spPr bwMode="auto">
        <a:xfrm>
          <a:off x="1209675" y="169564050"/>
          <a:ext cx="1352550" cy="1019175"/>
        </a:xfrm>
        <a:prstGeom prst="rect">
          <a:avLst/>
        </a:prstGeom>
        <a:noFill/>
        <a:ln w="9525">
          <a:noFill/>
          <a:miter lim="800000"/>
          <a:headEnd/>
          <a:tailEnd/>
        </a:ln>
      </xdr:spPr>
    </xdr:pic>
    <xdr:clientData/>
  </xdr:twoCellAnchor>
  <xdr:twoCellAnchor editAs="oneCell">
    <xdr:from>
      <xdr:col>1</xdr:col>
      <xdr:colOff>295275</xdr:colOff>
      <xdr:row>388</xdr:row>
      <xdr:rowOff>28575</xdr:rowOff>
    </xdr:from>
    <xdr:to>
      <xdr:col>1</xdr:col>
      <xdr:colOff>1514475</xdr:colOff>
      <xdr:row>388</xdr:row>
      <xdr:rowOff>971550</xdr:rowOff>
    </xdr:to>
    <xdr:pic>
      <xdr:nvPicPr>
        <xdr:cNvPr id="2896209" name="Рисунок 121"/>
        <xdr:cNvPicPr>
          <a:picLocks noChangeAspect="1"/>
        </xdr:cNvPicPr>
      </xdr:nvPicPr>
      <xdr:blipFill>
        <a:blip xmlns:r="http://schemas.openxmlformats.org/officeDocument/2006/relationships" r:embed="rId109" cstate="print"/>
        <a:srcRect/>
        <a:stretch>
          <a:fillRect/>
        </a:stretch>
      </xdr:blipFill>
      <xdr:spPr bwMode="auto">
        <a:xfrm>
          <a:off x="1304925" y="171469050"/>
          <a:ext cx="1219200" cy="942975"/>
        </a:xfrm>
        <a:prstGeom prst="rect">
          <a:avLst/>
        </a:prstGeom>
        <a:noFill/>
        <a:ln w="9525">
          <a:noFill/>
          <a:miter lim="800000"/>
          <a:headEnd/>
          <a:tailEnd/>
        </a:ln>
      </xdr:spPr>
    </xdr:pic>
    <xdr:clientData/>
  </xdr:twoCellAnchor>
  <xdr:twoCellAnchor editAs="oneCell">
    <xdr:from>
      <xdr:col>1</xdr:col>
      <xdr:colOff>295275</xdr:colOff>
      <xdr:row>389</xdr:row>
      <xdr:rowOff>47625</xdr:rowOff>
    </xdr:from>
    <xdr:to>
      <xdr:col>1</xdr:col>
      <xdr:colOff>1457325</xdr:colOff>
      <xdr:row>389</xdr:row>
      <xdr:rowOff>981075</xdr:rowOff>
    </xdr:to>
    <xdr:pic>
      <xdr:nvPicPr>
        <xdr:cNvPr id="2896210" name="Рисунок 123"/>
        <xdr:cNvPicPr>
          <a:picLocks noChangeAspect="1"/>
        </xdr:cNvPicPr>
      </xdr:nvPicPr>
      <xdr:blipFill>
        <a:blip xmlns:r="http://schemas.openxmlformats.org/officeDocument/2006/relationships" r:embed="rId110" cstate="print"/>
        <a:srcRect/>
        <a:stretch>
          <a:fillRect/>
        </a:stretch>
      </xdr:blipFill>
      <xdr:spPr bwMode="auto">
        <a:xfrm>
          <a:off x="1304925" y="172469175"/>
          <a:ext cx="1162050" cy="933450"/>
        </a:xfrm>
        <a:prstGeom prst="rect">
          <a:avLst/>
        </a:prstGeom>
        <a:noFill/>
        <a:ln w="9525">
          <a:noFill/>
          <a:miter lim="800000"/>
          <a:headEnd/>
          <a:tailEnd/>
        </a:ln>
      </xdr:spPr>
    </xdr:pic>
    <xdr:clientData/>
  </xdr:twoCellAnchor>
  <xdr:twoCellAnchor editAs="oneCell">
    <xdr:from>
      <xdr:col>1</xdr:col>
      <xdr:colOff>304800</xdr:colOff>
      <xdr:row>390</xdr:row>
      <xdr:rowOff>28575</xdr:rowOff>
    </xdr:from>
    <xdr:to>
      <xdr:col>1</xdr:col>
      <xdr:colOff>1428750</xdr:colOff>
      <xdr:row>390</xdr:row>
      <xdr:rowOff>1009650</xdr:rowOff>
    </xdr:to>
    <xdr:pic>
      <xdr:nvPicPr>
        <xdr:cNvPr id="2896211" name="Рисунок 21"/>
        <xdr:cNvPicPr>
          <a:picLocks noChangeAspect="1"/>
        </xdr:cNvPicPr>
      </xdr:nvPicPr>
      <xdr:blipFill>
        <a:blip xmlns:r="http://schemas.openxmlformats.org/officeDocument/2006/relationships" r:embed="rId111" cstate="print"/>
        <a:srcRect/>
        <a:stretch>
          <a:fillRect/>
        </a:stretch>
      </xdr:blipFill>
      <xdr:spPr bwMode="auto">
        <a:xfrm>
          <a:off x="1314450" y="173450250"/>
          <a:ext cx="1123950" cy="9810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4"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5"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6"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0</xdr:col>
      <xdr:colOff>0</xdr:colOff>
      <xdr:row>391</xdr:row>
      <xdr:rowOff>0</xdr:rowOff>
    </xdr:from>
    <xdr:to>
      <xdr:col>0</xdr:col>
      <xdr:colOff>19050</xdr:colOff>
      <xdr:row>391</xdr:row>
      <xdr:rowOff>28575</xdr:rowOff>
    </xdr:to>
    <xdr:pic>
      <xdr:nvPicPr>
        <xdr:cNvPr id="2896217"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74459900"/>
          <a:ext cx="19050" cy="28575"/>
        </a:xfrm>
        <a:prstGeom prst="rect">
          <a:avLst/>
        </a:prstGeom>
        <a:noFill/>
        <a:ln w="9525">
          <a:noFill/>
          <a:miter lim="800000"/>
          <a:headEnd/>
          <a:tailEnd/>
        </a:ln>
      </xdr:spPr>
    </xdr:pic>
    <xdr:clientData/>
  </xdr:twoCellAnchor>
  <xdr:twoCellAnchor editAs="oneCell">
    <xdr:from>
      <xdr:col>1</xdr:col>
      <xdr:colOff>419100</xdr:colOff>
      <xdr:row>396</xdr:row>
      <xdr:rowOff>247650</xdr:rowOff>
    </xdr:from>
    <xdr:to>
      <xdr:col>1</xdr:col>
      <xdr:colOff>1371600</xdr:colOff>
      <xdr:row>396</xdr:row>
      <xdr:rowOff>847725</xdr:rowOff>
    </xdr:to>
    <xdr:pic>
      <xdr:nvPicPr>
        <xdr:cNvPr id="2896218" name="Рисунок 53" descr="C:\Users\Aleksey\Desktop\perehodnik-pod-evrorozetku-evrovilku_4d63b69897cec63_800x600.jpg"/>
        <xdr:cNvPicPr>
          <a:picLocks noChangeAspect="1" noChangeArrowheads="1"/>
        </xdr:cNvPicPr>
      </xdr:nvPicPr>
      <xdr:blipFill>
        <a:blip xmlns:r="http://schemas.openxmlformats.org/officeDocument/2006/relationships" r:embed="rId112" cstate="print"/>
        <a:srcRect/>
        <a:stretch>
          <a:fillRect/>
        </a:stretch>
      </xdr:blipFill>
      <xdr:spPr bwMode="auto">
        <a:xfrm>
          <a:off x="1428750" y="178422300"/>
          <a:ext cx="952500" cy="600075"/>
        </a:xfrm>
        <a:prstGeom prst="rect">
          <a:avLst/>
        </a:prstGeom>
        <a:noFill/>
        <a:ln w="9525">
          <a:noFill/>
          <a:miter lim="800000"/>
          <a:headEnd/>
          <a:tailEnd/>
        </a:ln>
      </xdr:spPr>
    </xdr:pic>
    <xdr:clientData/>
  </xdr:twoCellAnchor>
  <xdr:twoCellAnchor editAs="oneCell">
    <xdr:from>
      <xdr:col>1</xdr:col>
      <xdr:colOff>219075</xdr:colOff>
      <xdr:row>394</xdr:row>
      <xdr:rowOff>133350</xdr:rowOff>
    </xdr:from>
    <xdr:to>
      <xdr:col>1</xdr:col>
      <xdr:colOff>1362075</xdr:colOff>
      <xdr:row>394</xdr:row>
      <xdr:rowOff>976312</xdr:rowOff>
    </xdr:to>
    <xdr:pic>
      <xdr:nvPicPr>
        <xdr:cNvPr id="2896219" name="Рисунок 63" descr="C:\Users\Aleksey\Desktop\a_71850.jpg"/>
        <xdr:cNvPicPr>
          <a:picLocks noChangeAspect="1" noChangeArrowheads="1"/>
        </xdr:cNvPicPr>
      </xdr:nvPicPr>
      <xdr:blipFill>
        <a:blip xmlns:r="http://schemas.openxmlformats.org/officeDocument/2006/relationships" r:embed="rId113" cstate="print"/>
        <a:srcRect/>
        <a:stretch>
          <a:fillRect/>
        </a:stretch>
      </xdr:blipFill>
      <xdr:spPr bwMode="auto">
        <a:xfrm>
          <a:off x="1228725" y="176345850"/>
          <a:ext cx="1143000" cy="847725"/>
        </a:xfrm>
        <a:prstGeom prst="rect">
          <a:avLst/>
        </a:prstGeom>
        <a:noFill/>
        <a:ln w="9525">
          <a:noFill/>
          <a:miter lim="800000"/>
          <a:headEnd/>
          <a:tailEnd/>
        </a:ln>
      </xdr:spPr>
    </xdr:pic>
    <xdr:clientData/>
  </xdr:twoCellAnchor>
  <xdr:twoCellAnchor editAs="oneCell">
    <xdr:from>
      <xdr:col>1</xdr:col>
      <xdr:colOff>85725</xdr:colOff>
      <xdr:row>393</xdr:row>
      <xdr:rowOff>38100</xdr:rowOff>
    </xdr:from>
    <xdr:to>
      <xdr:col>1</xdr:col>
      <xdr:colOff>1304925</xdr:colOff>
      <xdr:row>393</xdr:row>
      <xdr:rowOff>857250</xdr:rowOff>
    </xdr:to>
    <xdr:pic>
      <xdr:nvPicPr>
        <xdr:cNvPr id="2896220" name="Рисунок 22"/>
        <xdr:cNvPicPr>
          <a:picLocks noChangeAspect="1"/>
        </xdr:cNvPicPr>
      </xdr:nvPicPr>
      <xdr:blipFill>
        <a:blip xmlns:r="http://schemas.openxmlformats.org/officeDocument/2006/relationships" r:embed="rId114" cstate="print"/>
        <a:srcRect t="14607" b="19101"/>
        <a:stretch>
          <a:fillRect/>
        </a:stretch>
      </xdr:blipFill>
      <xdr:spPr bwMode="auto">
        <a:xfrm>
          <a:off x="1095375" y="175269525"/>
          <a:ext cx="1219200" cy="819150"/>
        </a:xfrm>
        <a:prstGeom prst="rect">
          <a:avLst/>
        </a:prstGeom>
        <a:noFill/>
        <a:ln w="9525">
          <a:noFill/>
          <a:miter lim="800000"/>
          <a:headEnd/>
          <a:tailEnd/>
        </a:ln>
      </xdr:spPr>
    </xdr:pic>
    <xdr:clientData/>
  </xdr:twoCellAnchor>
  <xdr:twoCellAnchor editAs="oneCell">
    <xdr:from>
      <xdr:col>1</xdr:col>
      <xdr:colOff>295275</xdr:colOff>
      <xdr:row>395</xdr:row>
      <xdr:rowOff>238125</xdr:rowOff>
    </xdr:from>
    <xdr:to>
      <xdr:col>1</xdr:col>
      <xdr:colOff>1457325</xdr:colOff>
      <xdr:row>395</xdr:row>
      <xdr:rowOff>828675</xdr:rowOff>
    </xdr:to>
    <xdr:pic>
      <xdr:nvPicPr>
        <xdr:cNvPr id="2896221" name="Рисунок 23"/>
        <xdr:cNvPicPr>
          <a:picLocks noChangeAspect="1"/>
        </xdr:cNvPicPr>
      </xdr:nvPicPr>
      <xdr:blipFill>
        <a:blip xmlns:r="http://schemas.openxmlformats.org/officeDocument/2006/relationships" r:embed="rId115" cstate="print"/>
        <a:srcRect t="27283" b="22124"/>
        <a:stretch>
          <a:fillRect/>
        </a:stretch>
      </xdr:blipFill>
      <xdr:spPr bwMode="auto">
        <a:xfrm>
          <a:off x="1304925" y="177431700"/>
          <a:ext cx="1162050" cy="590550"/>
        </a:xfrm>
        <a:prstGeom prst="rect">
          <a:avLst/>
        </a:prstGeom>
        <a:noFill/>
        <a:ln w="9525">
          <a:noFill/>
          <a:miter lim="800000"/>
          <a:headEnd/>
          <a:tailEnd/>
        </a:ln>
      </xdr:spPr>
    </xdr:pic>
    <xdr:clientData/>
  </xdr:twoCellAnchor>
  <xdr:twoCellAnchor editAs="oneCell">
    <xdr:from>
      <xdr:col>1</xdr:col>
      <xdr:colOff>76200</xdr:colOff>
      <xdr:row>397</xdr:row>
      <xdr:rowOff>657225</xdr:rowOff>
    </xdr:from>
    <xdr:to>
      <xdr:col>1</xdr:col>
      <xdr:colOff>1647825</xdr:colOff>
      <xdr:row>398</xdr:row>
      <xdr:rowOff>752473</xdr:rowOff>
    </xdr:to>
    <xdr:pic>
      <xdr:nvPicPr>
        <xdr:cNvPr id="2896222" name="Рисунок 209" descr="Клеммный зажим винтовой КЗВ 10-12 10А 2.5-6мм 12 пар LLT.jpg"/>
        <xdr:cNvPicPr>
          <a:picLocks noChangeAspect="1"/>
        </xdr:cNvPicPr>
      </xdr:nvPicPr>
      <xdr:blipFill>
        <a:blip xmlns:r="http://schemas.openxmlformats.org/officeDocument/2006/relationships" r:embed="rId116" cstate="print"/>
        <a:srcRect t="21333" b="22667"/>
        <a:stretch>
          <a:fillRect/>
        </a:stretch>
      </xdr:blipFill>
      <xdr:spPr bwMode="auto">
        <a:xfrm>
          <a:off x="1085850" y="179832000"/>
          <a:ext cx="1571625" cy="88582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3"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4"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5"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6"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7"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0</xdr:col>
      <xdr:colOff>0</xdr:colOff>
      <xdr:row>401</xdr:row>
      <xdr:rowOff>0</xdr:rowOff>
    </xdr:from>
    <xdr:to>
      <xdr:col>0</xdr:col>
      <xdr:colOff>19050</xdr:colOff>
      <xdr:row>401</xdr:row>
      <xdr:rowOff>28575</xdr:rowOff>
    </xdr:to>
    <xdr:pic>
      <xdr:nvPicPr>
        <xdr:cNvPr id="2896228"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82003700"/>
          <a:ext cx="19050" cy="28575"/>
        </a:xfrm>
        <a:prstGeom prst="rect">
          <a:avLst/>
        </a:prstGeom>
        <a:noFill/>
        <a:ln w="9525">
          <a:noFill/>
          <a:miter lim="800000"/>
          <a:headEnd/>
          <a:tailEnd/>
        </a:ln>
      </xdr:spPr>
    </xdr:pic>
    <xdr:clientData/>
  </xdr:twoCellAnchor>
  <xdr:twoCellAnchor editAs="oneCell">
    <xdr:from>
      <xdr:col>1</xdr:col>
      <xdr:colOff>409575</xdr:colOff>
      <xdr:row>404</xdr:row>
      <xdr:rowOff>28575</xdr:rowOff>
    </xdr:from>
    <xdr:to>
      <xdr:col>1</xdr:col>
      <xdr:colOff>1266825</xdr:colOff>
      <xdr:row>404</xdr:row>
      <xdr:rowOff>923925</xdr:rowOff>
    </xdr:to>
    <xdr:pic>
      <xdr:nvPicPr>
        <xdr:cNvPr id="2896229" name="Рисунок 24"/>
        <xdr:cNvPicPr>
          <a:picLocks noChangeAspect="1"/>
        </xdr:cNvPicPr>
      </xdr:nvPicPr>
      <xdr:blipFill>
        <a:blip xmlns:r="http://schemas.openxmlformats.org/officeDocument/2006/relationships" r:embed="rId117" cstate="print"/>
        <a:srcRect l="18584" t="20815" r="19717" b="15257"/>
        <a:stretch>
          <a:fillRect/>
        </a:stretch>
      </xdr:blipFill>
      <xdr:spPr bwMode="auto">
        <a:xfrm>
          <a:off x="1419225" y="183946800"/>
          <a:ext cx="857250" cy="895350"/>
        </a:xfrm>
        <a:prstGeom prst="rect">
          <a:avLst/>
        </a:prstGeom>
        <a:noFill/>
        <a:ln w="9525">
          <a:noFill/>
          <a:miter lim="800000"/>
          <a:headEnd/>
          <a:tailEnd/>
        </a:ln>
      </xdr:spPr>
    </xdr:pic>
    <xdr:clientData/>
  </xdr:twoCellAnchor>
  <xdr:twoCellAnchor editAs="oneCell">
    <xdr:from>
      <xdr:col>1</xdr:col>
      <xdr:colOff>400050</xdr:colOff>
      <xdr:row>403</xdr:row>
      <xdr:rowOff>47625</xdr:rowOff>
    </xdr:from>
    <xdr:to>
      <xdr:col>1</xdr:col>
      <xdr:colOff>1304925</xdr:colOff>
      <xdr:row>403</xdr:row>
      <xdr:rowOff>866775</xdr:rowOff>
    </xdr:to>
    <xdr:pic>
      <xdr:nvPicPr>
        <xdr:cNvPr id="2896230" name="Рисунок 25"/>
        <xdr:cNvPicPr>
          <a:picLocks noChangeAspect="1"/>
        </xdr:cNvPicPr>
      </xdr:nvPicPr>
      <xdr:blipFill>
        <a:blip xmlns:r="http://schemas.openxmlformats.org/officeDocument/2006/relationships" r:embed="rId118" cstate="print"/>
        <a:srcRect l="19327" t="18584" r="21204" b="27151"/>
        <a:stretch>
          <a:fillRect/>
        </a:stretch>
      </xdr:blipFill>
      <xdr:spPr bwMode="auto">
        <a:xfrm>
          <a:off x="1409700" y="182822850"/>
          <a:ext cx="904875" cy="819150"/>
        </a:xfrm>
        <a:prstGeom prst="rect">
          <a:avLst/>
        </a:prstGeom>
        <a:noFill/>
        <a:ln w="9525">
          <a:noFill/>
          <a:miter lim="800000"/>
          <a:headEnd/>
          <a:tailEnd/>
        </a:ln>
      </xdr:spPr>
    </xdr:pic>
    <xdr:clientData/>
  </xdr:twoCellAnchor>
  <xdr:twoCellAnchor editAs="oneCell">
    <xdr:from>
      <xdr:col>1</xdr:col>
      <xdr:colOff>285750</xdr:colOff>
      <xdr:row>405</xdr:row>
      <xdr:rowOff>47625</xdr:rowOff>
    </xdr:from>
    <xdr:to>
      <xdr:col>1</xdr:col>
      <xdr:colOff>1419225</xdr:colOff>
      <xdr:row>405</xdr:row>
      <xdr:rowOff>914400</xdr:rowOff>
    </xdr:to>
    <xdr:pic>
      <xdr:nvPicPr>
        <xdr:cNvPr id="2896231" name="Рисунок 26"/>
        <xdr:cNvPicPr>
          <a:picLocks noChangeAspect="1"/>
        </xdr:cNvPicPr>
      </xdr:nvPicPr>
      <xdr:blipFill>
        <a:blip xmlns:r="http://schemas.openxmlformats.org/officeDocument/2006/relationships" r:embed="rId119" cstate="print"/>
        <a:srcRect l="15610" t="20070" r="10054" b="23434"/>
        <a:stretch>
          <a:fillRect/>
        </a:stretch>
      </xdr:blipFill>
      <xdr:spPr bwMode="auto">
        <a:xfrm>
          <a:off x="1295400" y="185108850"/>
          <a:ext cx="1133475" cy="866775"/>
        </a:xfrm>
        <a:prstGeom prst="rect">
          <a:avLst/>
        </a:prstGeom>
        <a:noFill/>
        <a:ln w="9525">
          <a:noFill/>
          <a:miter lim="800000"/>
          <a:headEnd/>
          <a:tailEnd/>
        </a:ln>
      </xdr:spPr>
    </xdr:pic>
    <xdr:clientData/>
  </xdr:twoCellAnchor>
  <xdr:twoCellAnchor editAs="oneCell">
    <xdr:from>
      <xdr:col>1</xdr:col>
      <xdr:colOff>352425</xdr:colOff>
      <xdr:row>406</xdr:row>
      <xdr:rowOff>9525</xdr:rowOff>
    </xdr:from>
    <xdr:to>
      <xdr:col>1</xdr:col>
      <xdr:colOff>1323975</xdr:colOff>
      <xdr:row>406</xdr:row>
      <xdr:rowOff>971550</xdr:rowOff>
    </xdr:to>
    <xdr:pic>
      <xdr:nvPicPr>
        <xdr:cNvPr id="2896232" name="Рисунок 27"/>
        <xdr:cNvPicPr>
          <a:picLocks noChangeAspect="1"/>
        </xdr:cNvPicPr>
      </xdr:nvPicPr>
      <xdr:blipFill>
        <a:blip xmlns:r="http://schemas.openxmlformats.org/officeDocument/2006/relationships" r:embed="rId120" cstate="print"/>
        <a:srcRect/>
        <a:stretch>
          <a:fillRect/>
        </a:stretch>
      </xdr:blipFill>
      <xdr:spPr bwMode="auto">
        <a:xfrm>
          <a:off x="1362075" y="186213750"/>
          <a:ext cx="971550" cy="962025"/>
        </a:xfrm>
        <a:prstGeom prst="rect">
          <a:avLst/>
        </a:prstGeom>
        <a:noFill/>
        <a:ln w="9525">
          <a:noFill/>
          <a:miter lim="800000"/>
          <a:headEnd/>
          <a:tailEnd/>
        </a:ln>
      </xdr:spPr>
    </xdr:pic>
    <xdr:clientData/>
  </xdr:twoCellAnchor>
  <xdr:twoCellAnchor editAs="oneCell">
    <xdr:from>
      <xdr:col>1</xdr:col>
      <xdr:colOff>304800</xdr:colOff>
      <xdr:row>407</xdr:row>
      <xdr:rowOff>57150</xdr:rowOff>
    </xdr:from>
    <xdr:to>
      <xdr:col>1</xdr:col>
      <xdr:colOff>1514475</xdr:colOff>
      <xdr:row>407</xdr:row>
      <xdr:rowOff>733425</xdr:rowOff>
    </xdr:to>
    <xdr:pic>
      <xdr:nvPicPr>
        <xdr:cNvPr id="2896233" name="Рисунок 28"/>
        <xdr:cNvPicPr>
          <a:picLocks noChangeAspect="1"/>
        </xdr:cNvPicPr>
      </xdr:nvPicPr>
      <xdr:blipFill>
        <a:blip xmlns:r="http://schemas.openxmlformats.org/officeDocument/2006/relationships" r:embed="rId121" cstate="print"/>
        <a:srcRect t="17097" b="26408"/>
        <a:stretch>
          <a:fillRect/>
        </a:stretch>
      </xdr:blipFill>
      <xdr:spPr bwMode="auto">
        <a:xfrm>
          <a:off x="1314450" y="187404375"/>
          <a:ext cx="1209675" cy="676275"/>
        </a:xfrm>
        <a:prstGeom prst="rect">
          <a:avLst/>
        </a:prstGeom>
        <a:noFill/>
        <a:ln w="9525">
          <a:noFill/>
          <a:miter lim="800000"/>
          <a:headEnd/>
          <a:tailEnd/>
        </a:ln>
      </xdr:spPr>
    </xdr:pic>
    <xdr:clientData/>
  </xdr:twoCellAnchor>
  <xdr:twoCellAnchor editAs="oneCell">
    <xdr:from>
      <xdr:col>1</xdr:col>
      <xdr:colOff>333375</xdr:colOff>
      <xdr:row>408</xdr:row>
      <xdr:rowOff>47625</xdr:rowOff>
    </xdr:from>
    <xdr:to>
      <xdr:col>1</xdr:col>
      <xdr:colOff>1419225</xdr:colOff>
      <xdr:row>408</xdr:row>
      <xdr:rowOff>923925</xdr:rowOff>
    </xdr:to>
    <xdr:pic>
      <xdr:nvPicPr>
        <xdr:cNvPr id="2896234" name="Рисунок 29"/>
        <xdr:cNvPicPr>
          <a:picLocks noChangeAspect="1"/>
        </xdr:cNvPicPr>
      </xdr:nvPicPr>
      <xdr:blipFill>
        <a:blip xmlns:r="http://schemas.openxmlformats.org/officeDocument/2006/relationships" r:embed="rId122" cstate="print"/>
        <a:srcRect t="10345" b="9196"/>
        <a:stretch>
          <a:fillRect/>
        </a:stretch>
      </xdr:blipFill>
      <xdr:spPr bwMode="auto">
        <a:xfrm>
          <a:off x="1343025" y="188537850"/>
          <a:ext cx="1085850" cy="876300"/>
        </a:xfrm>
        <a:prstGeom prst="rect">
          <a:avLst/>
        </a:prstGeom>
        <a:noFill/>
        <a:ln w="9525">
          <a:noFill/>
          <a:miter lim="800000"/>
          <a:headEnd/>
          <a:tailEnd/>
        </a:ln>
      </xdr:spPr>
    </xdr:pic>
    <xdr:clientData/>
  </xdr:twoCellAnchor>
  <xdr:twoCellAnchor editAs="oneCell">
    <xdr:from>
      <xdr:col>1</xdr:col>
      <xdr:colOff>171450</xdr:colOff>
      <xdr:row>409</xdr:row>
      <xdr:rowOff>47625</xdr:rowOff>
    </xdr:from>
    <xdr:to>
      <xdr:col>1</xdr:col>
      <xdr:colOff>1571625</xdr:colOff>
      <xdr:row>409</xdr:row>
      <xdr:rowOff>962025</xdr:rowOff>
    </xdr:to>
    <xdr:pic>
      <xdr:nvPicPr>
        <xdr:cNvPr id="2896235" name="Рисунок 30"/>
        <xdr:cNvPicPr>
          <a:picLocks noChangeAspect="1"/>
        </xdr:cNvPicPr>
      </xdr:nvPicPr>
      <xdr:blipFill>
        <a:blip xmlns:r="http://schemas.openxmlformats.org/officeDocument/2006/relationships" r:embed="rId123" cstate="print"/>
        <a:srcRect t="15610" b="18974"/>
        <a:stretch>
          <a:fillRect/>
        </a:stretch>
      </xdr:blipFill>
      <xdr:spPr bwMode="auto">
        <a:xfrm>
          <a:off x="1181100" y="189680850"/>
          <a:ext cx="1400175" cy="914400"/>
        </a:xfrm>
        <a:prstGeom prst="rect">
          <a:avLst/>
        </a:prstGeom>
        <a:noFill/>
        <a:ln w="9525">
          <a:noFill/>
          <a:miter lim="800000"/>
          <a:headEnd/>
          <a:tailEnd/>
        </a:ln>
      </xdr:spPr>
    </xdr:pic>
    <xdr:clientData/>
  </xdr:twoCellAnchor>
  <xdr:twoCellAnchor editAs="oneCell">
    <xdr:from>
      <xdr:col>1</xdr:col>
      <xdr:colOff>71437</xdr:colOff>
      <xdr:row>226</xdr:row>
      <xdr:rowOff>59531</xdr:rowOff>
    </xdr:from>
    <xdr:to>
      <xdr:col>1</xdr:col>
      <xdr:colOff>1631156</xdr:colOff>
      <xdr:row>227</xdr:row>
      <xdr:rowOff>523874</xdr:rowOff>
    </xdr:to>
    <xdr:pic>
      <xdr:nvPicPr>
        <xdr:cNvPr id="2" name="Рисунок 1"/>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083468" y="64686656"/>
          <a:ext cx="1559719" cy="1393031"/>
        </a:xfrm>
        <a:prstGeom prst="rect">
          <a:avLst/>
        </a:prstGeom>
      </xdr:spPr>
    </xdr:pic>
    <xdr:clientData/>
  </xdr:twoCellAnchor>
  <xdr:oneCellAnchor>
    <xdr:from>
      <xdr:col>1</xdr:col>
      <xdr:colOff>47625</xdr:colOff>
      <xdr:row>288</xdr:row>
      <xdr:rowOff>38100</xdr:rowOff>
    </xdr:from>
    <xdr:ext cx="1571625" cy="1104900"/>
    <xdr:pic>
      <xdr:nvPicPr>
        <xdr:cNvPr id="186" name="Рисунок 2413887"/>
        <xdr:cNvPicPr>
          <a:picLocks noChangeAspect="1"/>
        </xdr:cNvPicPr>
      </xdr:nvPicPr>
      <xdr:blipFill>
        <a:blip xmlns:r="http://schemas.openxmlformats.org/officeDocument/2006/relationships" r:embed="rId35" cstate="print"/>
        <a:srcRect t="10701" b="19048"/>
        <a:stretch>
          <a:fillRect/>
        </a:stretch>
      </xdr:blipFill>
      <xdr:spPr bwMode="auto">
        <a:xfrm>
          <a:off x="1059656" y="90120788"/>
          <a:ext cx="1571625" cy="1104900"/>
        </a:xfrm>
        <a:prstGeom prst="rect">
          <a:avLst/>
        </a:prstGeom>
        <a:noFill/>
        <a:ln w="9525">
          <a:noFill/>
          <a:miter lim="800000"/>
          <a:headEnd/>
          <a:tailEnd/>
        </a:ln>
      </xdr:spPr>
    </xdr:pic>
    <xdr:clientData/>
  </xdr:oneCellAnchor>
  <xdr:oneCellAnchor>
    <xdr:from>
      <xdr:col>1</xdr:col>
      <xdr:colOff>133350</xdr:colOff>
      <xdr:row>81</xdr:row>
      <xdr:rowOff>38100</xdr:rowOff>
    </xdr:from>
    <xdr:ext cx="1419225" cy="866775"/>
    <xdr:pic>
      <xdr:nvPicPr>
        <xdr:cNvPr id="187" name="Рисунок 13"/>
        <xdr:cNvPicPr>
          <a:picLocks noChangeAspect="1"/>
        </xdr:cNvPicPr>
      </xdr:nvPicPr>
      <xdr:blipFill>
        <a:blip xmlns:r="http://schemas.openxmlformats.org/officeDocument/2006/relationships" r:embed="rId3" cstate="print"/>
        <a:srcRect t="21107" b="18210"/>
        <a:stretch>
          <a:fillRect/>
        </a:stretch>
      </xdr:blipFill>
      <xdr:spPr bwMode="auto">
        <a:xfrm>
          <a:off x="1143000" y="13820775"/>
          <a:ext cx="1419225" cy="8667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88"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89"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0"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1"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2" name="Picture 29"/>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oneCellAnchor>
    <xdr:from>
      <xdr:col>0</xdr:col>
      <xdr:colOff>0</xdr:colOff>
      <xdr:row>305</xdr:row>
      <xdr:rowOff>0</xdr:rowOff>
    </xdr:from>
    <xdr:ext cx="19050" cy="28575"/>
    <xdr:pic>
      <xdr:nvPicPr>
        <xdr:cNvPr id="193" name="Picture 31"/>
        <xdr:cNvPicPr>
          <a:picLocks noChangeAspect="1" noChangeArrowheads="1"/>
        </xdr:cNvPicPr>
      </xdr:nvPicPr>
      <xdr:blipFill>
        <a:blip xmlns:r="http://schemas.openxmlformats.org/officeDocument/2006/relationships" r:embed="rId1" cstate="print"/>
        <a:srcRect/>
        <a:stretch>
          <a:fillRect/>
        </a:stretch>
      </xdr:blipFill>
      <xdr:spPr bwMode="auto">
        <a:xfrm>
          <a:off x="0" y="100555425"/>
          <a:ext cx="19050" cy="28575"/>
        </a:xfrm>
        <a:prstGeom prst="rect">
          <a:avLst/>
        </a:prstGeom>
        <a:noFill/>
        <a:ln w="9525">
          <a:noFill/>
          <a:miter lim="800000"/>
          <a:headEnd/>
          <a:tailEnd/>
        </a:ln>
      </xdr:spPr>
    </xdr:pic>
    <xdr:clientData/>
  </xdr:oneCellAnchor>
  <xdr:twoCellAnchor editAs="oneCell">
    <xdr:from>
      <xdr:col>1</xdr:col>
      <xdr:colOff>71439</xdr:colOff>
      <xdr:row>306</xdr:row>
      <xdr:rowOff>238126</xdr:rowOff>
    </xdr:from>
    <xdr:to>
      <xdr:col>1</xdr:col>
      <xdr:colOff>1619251</xdr:colOff>
      <xdr:row>308</xdr:row>
      <xdr:rowOff>557213</xdr:rowOff>
    </xdr:to>
    <xdr:pic>
      <xdr:nvPicPr>
        <xdr:cNvPr id="194" name="Рисунок 193"/>
        <xdr:cNvPicPr>
          <a:picLocks noChangeAspect="1"/>
        </xdr:cNvPicPr>
      </xdr:nvPicPr>
      <xdr:blipFill>
        <a:blip xmlns:r="http://schemas.openxmlformats.org/officeDocument/2006/relationships" r:embed="rId125"/>
        <a:stretch>
          <a:fillRect/>
        </a:stretch>
      </xdr:blipFill>
      <xdr:spPr>
        <a:xfrm>
          <a:off x="1081089" y="101155501"/>
          <a:ext cx="1547812" cy="1538287"/>
        </a:xfrm>
        <a:prstGeom prst="rect">
          <a:avLst/>
        </a:prstGeom>
      </xdr:spPr>
    </xdr:pic>
    <xdr:clientData/>
  </xdr:twoCellAnchor>
  <xdr:oneCellAnchor>
    <xdr:from>
      <xdr:col>1</xdr:col>
      <xdr:colOff>30956</xdr:colOff>
      <xdr:row>88</xdr:row>
      <xdr:rowOff>395288</xdr:rowOff>
    </xdr:from>
    <xdr:ext cx="1619250" cy="740568"/>
    <xdr:pic>
      <xdr:nvPicPr>
        <xdr:cNvPr id="196" name="Рисунок 9"/>
        <xdr:cNvPicPr>
          <a:picLocks noChangeAspect="1"/>
        </xdr:cNvPicPr>
      </xdr:nvPicPr>
      <xdr:blipFill>
        <a:blip xmlns:r="http://schemas.openxmlformats.org/officeDocument/2006/relationships" r:embed="rId10" cstate="print"/>
        <a:srcRect t="28143" b="27003"/>
        <a:stretch>
          <a:fillRect/>
        </a:stretch>
      </xdr:blipFill>
      <xdr:spPr bwMode="auto">
        <a:xfrm>
          <a:off x="1042987" y="19862007"/>
          <a:ext cx="1619250" cy="740568"/>
        </a:xfrm>
        <a:prstGeom prst="rect">
          <a:avLst/>
        </a:prstGeom>
        <a:noFill/>
        <a:ln w="9525">
          <a:noFill/>
          <a:miter lim="800000"/>
          <a:headEnd/>
          <a:tailEnd/>
        </a:ln>
      </xdr:spPr>
    </xdr:pic>
    <xdr:clientData/>
  </xdr:oneCellAnchor>
  <xdr:oneCellAnchor>
    <xdr:from>
      <xdr:col>1</xdr:col>
      <xdr:colOff>57150</xdr:colOff>
      <xdr:row>151</xdr:row>
      <xdr:rowOff>257175</xdr:rowOff>
    </xdr:from>
    <xdr:ext cx="1543050" cy="866775"/>
    <xdr:pic>
      <xdr:nvPicPr>
        <xdr:cNvPr id="197" name="Рисунок 58"/>
        <xdr:cNvPicPr>
          <a:picLocks noChangeAspect="1"/>
        </xdr:cNvPicPr>
      </xdr:nvPicPr>
      <xdr:blipFill>
        <a:blip xmlns:r="http://schemas.openxmlformats.org/officeDocument/2006/relationships" r:embed="rId15" cstate="print"/>
        <a:srcRect t="22865" b="20848"/>
        <a:stretch>
          <a:fillRect/>
        </a:stretch>
      </xdr:blipFill>
      <xdr:spPr bwMode="auto">
        <a:xfrm>
          <a:off x="1069181" y="56145113"/>
          <a:ext cx="1543050" cy="866775"/>
        </a:xfrm>
        <a:prstGeom prst="rect">
          <a:avLst/>
        </a:prstGeom>
        <a:noFill/>
        <a:ln w="9525">
          <a:noFill/>
          <a:miter lim="800000"/>
          <a:headEnd/>
          <a:tailEnd/>
        </a:ln>
      </xdr:spPr>
    </xdr:pic>
    <xdr:clientData/>
  </xdr:oneCellAnchor>
  <xdr:oneCellAnchor>
    <xdr:from>
      <xdr:col>1</xdr:col>
      <xdr:colOff>57150</xdr:colOff>
      <xdr:row>49</xdr:row>
      <xdr:rowOff>57150</xdr:rowOff>
    </xdr:from>
    <xdr:ext cx="1562100" cy="1085850"/>
    <xdr:pic>
      <xdr:nvPicPr>
        <xdr:cNvPr id="198"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9181" y="35347275"/>
          <a:ext cx="1562100" cy="1085850"/>
        </a:xfrm>
        <a:prstGeom prst="rect">
          <a:avLst/>
        </a:prstGeom>
        <a:noFill/>
        <a:ln w="9525">
          <a:noFill/>
          <a:miter lim="800000"/>
          <a:headEnd/>
          <a:tailEnd/>
        </a:ln>
      </xdr:spPr>
    </xdr:pic>
    <xdr:clientData/>
  </xdr:oneCellAnchor>
  <xdr:oneCellAnchor>
    <xdr:from>
      <xdr:col>1</xdr:col>
      <xdr:colOff>78582</xdr:colOff>
      <xdr:row>298</xdr:row>
      <xdr:rowOff>180975</xdr:rowOff>
    </xdr:from>
    <xdr:ext cx="1552575" cy="909638"/>
    <xdr:pic>
      <xdr:nvPicPr>
        <xdr:cNvPr id="199" name="Рисунок 2413890"/>
        <xdr:cNvPicPr>
          <a:picLocks noChangeAspect="1"/>
        </xdr:cNvPicPr>
      </xdr:nvPicPr>
      <xdr:blipFill>
        <a:blip xmlns:r="http://schemas.openxmlformats.org/officeDocument/2006/relationships" r:embed="rId126" cstate="print"/>
        <a:srcRect t="20540" b="21361"/>
        <a:stretch>
          <a:fillRect/>
        </a:stretch>
      </xdr:blipFill>
      <xdr:spPr bwMode="auto">
        <a:xfrm>
          <a:off x="1090613" y="105051225"/>
          <a:ext cx="1552575" cy="909638"/>
        </a:xfrm>
        <a:prstGeom prst="rect">
          <a:avLst/>
        </a:prstGeom>
        <a:noFill/>
        <a:ln w="9525">
          <a:noFill/>
          <a:miter lim="800000"/>
          <a:headEnd/>
          <a:tailEnd/>
        </a:ln>
      </xdr:spPr>
    </xdr:pic>
    <xdr:clientData/>
  </xdr:oneCellAnchor>
  <xdr:twoCellAnchor editAs="oneCell">
    <xdr:from>
      <xdr:col>1</xdr:col>
      <xdr:colOff>190501</xdr:colOff>
      <xdr:row>278</xdr:row>
      <xdr:rowOff>23814</xdr:rowOff>
    </xdr:from>
    <xdr:to>
      <xdr:col>1</xdr:col>
      <xdr:colOff>1416845</xdr:colOff>
      <xdr:row>279</xdr:row>
      <xdr:rowOff>619127</xdr:rowOff>
    </xdr:to>
    <xdr:pic>
      <xdr:nvPicPr>
        <xdr:cNvPr id="4" name="Рисунок 3"/>
        <xdr:cNvPicPr>
          <a:picLocks noChangeAspect="1"/>
        </xdr:cNvPicPr>
      </xdr:nvPicPr>
      <xdr:blipFill>
        <a:blip xmlns:r="http://schemas.openxmlformats.org/officeDocument/2006/relationships" r:embed="rId127"/>
        <a:stretch>
          <a:fillRect/>
        </a:stretch>
      </xdr:blipFill>
      <xdr:spPr>
        <a:xfrm>
          <a:off x="1202532" y="97726502"/>
          <a:ext cx="1226344" cy="1226344"/>
        </a:xfrm>
        <a:prstGeom prst="rect">
          <a:avLst/>
        </a:prstGeom>
      </xdr:spPr>
    </xdr:pic>
    <xdr:clientData/>
  </xdr:twoCellAnchor>
  <xdr:twoCellAnchor editAs="oneCell">
    <xdr:from>
      <xdr:col>1</xdr:col>
      <xdr:colOff>166687</xdr:colOff>
      <xdr:row>280</xdr:row>
      <xdr:rowOff>23811</xdr:rowOff>
    </xdr:from>
    <xdr:to>
      <xdr:col>1</xdr:col>
      <xdr:colOff>1452562</xdr:colOff>
      <xdr:row>281</xdr:row>
      <xdr:rowOff>654842</xdr:rowOff>
    </xdr:to>
    <xdr:pic>
      <xdr:nvPicPr>
        <xdr:cNvPr id="5" name="Рисунок 4"/>
        <xdr:cNvPicPr>
          <a:picLocks noChangeAspect="1"/>
        </xdr:cNvPicPr>
      </xdr:nvPicPr>
      <xdr:blipFill>
        <a:blip xmlns:r="http://schemas.openxmlformats.org/officeDocument/2006/relationships" r:embed="rId128"/>
        <a:stretch>
          <a:fillRect/>
        </a:stretch>
      </xdr:blipFill>
      <xdr:spPr>
        <a:xfrm>
          <a:off x="1178718" y="99119530"/>
          <a:ext cx="1285875" cy="1285875"/>
        </a:xfrm>
        <a:prstGeom prst="rect">
          <a:avLst/>
        </a:prstGeom>
      </xdr:spPr>
    </xdr:pic>
    <xdr:clientData/>
  </xdr:twoCellAnchor>
  <xdr:twoCellAnchor editAs="oneCell">
    <xdr:from>
      <xdr:col>1</xdr:col>
      <xdr:colOff>261937</xdr:colOff>
      <xdr:row>282</xdr:row>
      <xdr:rowOff>71437</xdr:rowOff>
    </xdr:from>
    <xdr:to>
      <xdr:col>1</xdr:col>
      <xdr:colOff>1488281</xdr:colOff>
      <xdr:row>283</xdr:row>
      <xdr:rowOff>642937</xdr:rowOff>
    </xdr:to>
    <xdr:pic>
      <xdr:nvPicPr>
        <xdr:cNvPr id="206" name="Рисунок 205"/>
        <xdr:cNvPicPr>
          <a:picLocks noChangeAspect="1"/>
        </xdr:cNvPicPr>
      </xdr:nvPicPr>
      <xdr:blipFill>
        <a:blip xmlns:r="http://schemas.openxmlformats.org/officeDocument/2006/relationships" r:embed="rId127"/>
        <a:stretch>
          <a:fillRect/>
        </a:stretch>
      </xdr:blipFill>
      <xdr:spPr>
        <a:xfrm>
          <a:off x="1273968" y="100524468"/>
          <a:ext cx="1226344" cy="1226344"/>
        </a:xfrm>
        <a:prstGeom prst="rect">
          <a:avLst/>
        </a:prstGeom>
      </xdr:spPr>
    </xdr:pic>
    <xdr:clientData/>
  </xdr:twoCellAnchor>
  <xdr:twoCellAnchor editAs="oneCell">
    <xdr:from>
      <xdr:col>1</xdr:col>
      <xdr:colOff>190500</xdr:colOff>
      <xdr:row>284</xdr:row>
      <xdr:rowOff>23813</xdr:rowOff>
    </xdr:from>
    <xdr:to>
      <xdr:col>1</xdr:col>
      <xdr:colOff>1512094</xdr:colOff>
      <xdr:row>285</xdr:row>
      <xdr:rowOff>690563</xdr:rowOff>
    </xdr:to>
    <xdr:pic>
      <xdr:nvPicPr>
        <xdr:cNvPr id="6" name="Рисунок 5"/>
        <xdr:cNvPicPr>
          <a:picLocks noChangeAspect="1"/>
        </xdr:cNvPicPr>
      </xdr:nvPicPr>
      <xdr:blipFill>
        <a:blip xmlns:r="http://schemas.openxmlformats.org/officeDocument/2006/relationships" r:embed="rId129"/>
        <a:stretch>
          <a:fillRect/>
        </a:stretch>
      </xdr:blipFill>
      <xdr:spPr>
        <a:xfrm>
          <a:off x="1202531" y="101834157"/>
          <a:ext cx="1321594" cy="1321594"/>
        </a:xfrm>
        <a:prstGeom prst="rect">
          <a:avLst/>
        </a:prstGeom>
      </xdr:spPr>
    </xdr:pic>
    <xdr:clientData/>
  </xdr:twoCellAnchor>
  <xdr:oneCellAnchor>
    <xdr:from>
      <xdr:col>1</xdr:col>
      <xdr:colOff>35719</xdr:colOff>
      <xdr:row>230</xdr:row>
      <xdr:rowOff>523874</xdr:rowOff>
    </xdr:from>
    <xdr:ext cx="1609725" cy="785813"/>
    <xdr:pic>
      <xdr:nvPicPr>
        <xdr:cNvPr id="201" name="Рисунок 105" descr="Светодиодная лента LS LUX SMD 2835-1200-12 IP33 2.jpg"/>
        <xdr:cNvPicPr>
          <a:picLocks noChangeAspect="1"/>
        </xdr:cNvPicPr>
      </xdr:nvPicPr>
      <xdr:blipFill>
        <a:blip xmlns:r="http://schemas.openxmlformats.org/officeDocument/2006/relationships" r:embed="rId57" cstate="print"/>
        <a:srcRect t="25641" b="25214"/>
        <a:stretch>
          <a:fillRect/>
        </a:stretch>
      </xdr:blipFill>
      <xdr:spPr bwMode="auto">
        <a:xfrm>
          <a:off x="1047750" y="81795937"/>
          <a:ext cx="1609725" cy="785813"/>
        </a:xfrm>
        <a:prstGeom prst="rect">
          <a:avLst/>
        </a:prstGeom>
        <a:noFill/>
        <a:ln w="9525">
          <a:noFill/>
          <a:miter lim="800000"/>
          <a:headEnd/>
          <a:tailEnd/>
        </a:ln>
      </xdr:spPr>
    </xdr:pic>
    <xdr:clientData/>
  </xdr:oneCellAnchor>
  <xdr:twoCellAnchor editAs="oneCell">
    <xdr:from>
      <xdr:col>1</xdr:col>
      <xdr:colOff>47625</xdr:colOff>
      <xdr:row>202</xdr:row>
      <xdr:rowOff>392906</xdr:rowOff>
    </xdr:from>
    <xdr:to>
      <xdr:col>1</xdr:col>
      <xdr:colOff>1607344</xdr:colOff>
      <xdr:row>206</xdr:row>
      <xdr:rowOff>107156</xdr:rowOff>
    </xdr:to>
    <xdr:pic>
      <xdr:nvPicPr>
        <xdr:cNvPr id="7" name="Рисунок 6"/>
        <xdr:cNvPicPr>
          <a:picLocks noChangeAspect="1"/>
        </xdr:cNvPicPr>
      </xdr:nvPicPr>
      <xdr:blipFill>
        <a:blip xmlns:r="http://schemas.openxmlformats.org/officeDocument/2006/relationships" r:embed="rId130"/>
        <a:stretch>
          <a:fillRect/>
        </a:stretch>
      </xdr:blipFill>
      <xdr:spPr>
        <a:xfrm>
          <a:off x="1059656" y="65686781"/>
          <a:ext cx="1559719" cy="1559719"/>
        </a:xfrm>
        <a:prstGeom prst="rect">
          <a:avLst/>
        </a:prstGeom>
      </xdr:spPr>
    </xdr:pic>
    <xdr:clientData/>
  </xdr:twoCellAnchor>
  <xdr:twoCellAnchor editAs="oneCell">
    <xdr:from>
      <xdr:col>1</xdr:col>
      <xdr:colOff>178595</xdr:colOff>
      <xdr:row>82</xdr:row>
      <xdr:rowOff>47626</xdr:rowOff>
    </xdr:from>
    <xdr:to>
      <xdr:col>1</xdr:col>
      <xdr:colOff>1488283</xdr:colOff>
      <xdr:row>84</xdr:row>
      <xdr:rowOff>321468</xdr:rowOff>
    </xdr:to>
    <xdr:pic>
      <xdr:nvPicPr>
        <xdr:cNvPr id="8" name="Рисунок 7"/>
        <xdr:cNvPicPr>
          <a:picLocks noChangeAspect="1"/>
        </xdr:cNvPicPr>
      </xdr:nvPicPr>
      <xdr:blipFill>
        <a:blip xmlns:r="http://schemas.openxmlformats.org/officeDocument/2006/relationships" r:embed="rId131"/>
        <a:stretch>
          <a:fillRect/>
        </a:stretch>
      </xdr:blipFill>
      <xdr:spPr>
        <a:xfrm>
          <a:off x="1190626" y="19835814"/>
          <a:ext cx="1309688" cy="1107280"/>
        </a:xfrm>
        <a:prstGeom prst="rect">
          <a:avLst/>
        </a:prstGeom>
      </xdr:spPr>
    </xdr:pic>
    <xdr:clientData/>
  </xdr:twoCellAnchor>
  <xdr:twoCellAnchor editAs="oneCell">
    <xdr:from>
      <xdr:col>1</xdr:col>
      <xdr:colOff>226220</xdr:colOff>
      <xdr:row>359</xdr:row>
      <xdr:rowOff>11907</xdr:rowOff>
    </xdr:from>
    <xdr:to>
      <xdr:col>1</xdr:col>
      <xdr:colOff>1440658</xdr:colOff>
      <xdr:row>359</xdr:row>
      <xdr:rowOff>1226345</xdr:rowOff>
    </xdr:to>
    <xdr:pic>
      <xdr:nvPicPr>
        <xdr:cNvPr id="9" name="Рисунок 8"/>
        <xdr:cNvPicPr>
          <a:picLocks noChangeAspect="1"/>
        </xdr:cNvPicPr>
      </xdr:nvPicPr>
      <xdr:blipFill>
        <a:blip xmlns:r="http://schemas.openxmlformats.org/officeDocument/2006/relationships" r:embed="rId132"/>
        <a:stretch>
          <a:fillRect/>
        </a:stretch>
      </xdr:blipFill>
      <xdr:spPr>
        <a:xfrm>
          <a:off x="1238251" y="175807688"/>
          <a:ext cx="1214438" cy="1214438"/>
        </a:xfrm>
        <a:prstGeom prst="rect">
          <a:avLst/>
        </a:prstGeom>
      </xdr:spPr>
    </xdr:pic>
    <xdr:clientData/>
  </xdr:twoCellAnchor>
  <xdr:oneCellAnchor>
    <xdr:from>
      <xdr:col>1</xdr:col>
      <xdr:colOff>28575</xdr:colOff>
      <xdr:row>171</xdr:row>
      <xdr:rowOff>190500</xdr:rowOff>
    </xdr:from>
    <xdr:ext cx="1628775" cy="900113"/>
    <xdr:pic>
      <xdr:nvPicPr>
        <xdr:cNvPr id="205" name="Рисунок 110" descr="SMD 5050 (60 led) IP68 RGB.jpg"/>
        <xdr:cNvPicPr>
          <a:picLocks noChangeAspect="1"/>
        </xdr:cNvPicPr>
      </xdr:nvPicPr>
      <xdr:blipFill>
        <a:blip xmlns:r="http://schemas.openxmlformats.org/officeDocument/2006/relationships" r:embed="rId61" cstate="print"/>
        <a:srcRect t="21867" r="1868" b="23734"/>
        <a:stretch>
          <a:fillRect/>
        </a:stretch>
      </xdr:blipFill>
      <xdr:spPr bwMode="auto">
        <a:xfrm>
          <a:off x="1038225" y="56568975"/>
          <a:ext cx="1628775" cy="900113"/>
        </a:xfrm>
        <a:prstGeom prst="rect">
          <a:avLst/>
        </a:prstGeom>
        <a:noFill/>
        <a:ln w="9525">
          <a:noFill/>
          <a:miter lim="800000"/>
          <a:headEnd/>
          <a:tailEnd/>
        </a:ln>
      </xdr:spPr>
    </xdr:pic>
    <xdr:clientData/>
  </xdr:oneCellAnchor>
  <xdr:twoCellAnchor editAs="oneCell">
    <xdr:from>
      <xdr:col>1</xdr:col>
      <xdr:colOff>35719</xdr:colOff>
      <xdr:row>18</xdr:row>
      <xdr:rowOff>23813</xdr:rowOff>
    </xdr:from>
    <xdr:to>
      <xdr:col>1</xdr:col>
      <xdr:colOff>1654969</xdr:colOff>
      <xdr:row>18</xdr:row>
      <xdr:rowOff>1654968</xdr:rowOff>
    </xdr:to>
    <xdr:pic>
      <xdr:nvPicPr>
        <xdr:cNvPr id="207" name="Рисунок 206"/>
        <xdr:cNvPicPr>
          <a:picLocks noChangeAspect="1"/>
        </xdr:cNvPicPr>
      </xdr:nvPicPr>
      <xdr:blipFill>
        <a:blip xmlns:r="http://schemas.openxmlformats.org/officeDocument/2006/relationships" r:embed="rId133"/>
        <a:stretch>
          <a:fillRect/>
        </a:stretch>
      </xdr:blipFill>
      <xdr:spPr>
        <a:xfrm>
          <a:off x="1047750" y="1571626"/>
          <a:ext cx="1619250" cy="1631155"/>
        </a:xfrm>
        <a:prstGeom prst="rect">
          <a:avLst/>
        </a:prstGeom>
      </xdr:spPr>
    </xdr:pic>
    <xdr:clientData/>
  </xdr:twoCellAnchor>
  <xdr:oneCellAnchor>
    <xdr:from>
      <xdr:col>1</xdr:col>
      <xdr:colOff>57150</xdr:colOff>
      <xdr:row>50</xdr:row>
      <xdr:rowOff>57150</xdr:rowOff>
    </xdr:from>
    <xdr:ext cx="1562100" cy="1085850"/>
    <xdr:pic>
      <xdr:nvPicPr>
        <xdr:cNvPr id="208"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8305800"/>
          <a:ext cx="1562100" cy="1085850"/>
        </a:xfrm>
        <a:prstGeom prst="rect">
          <a:avLst/>
        </a:prstGeom>
        <a:noFill/>
        <a:ln w="9525">
          <a:noFill/>
          <a:miter lim="800000"/>
          <a:headEnd/>
          <a:tailEnd/>
        </a:ln>
      </xdr:spPr>
    </xdr:pic>
    <xdr:clientData/>
  </xdr:oneCellAnchor>
  <xdr:oneCellAnchor>
    <xdr:from>
      <xdr:col>1</xdr:col>
      <xdr:colOff>57150</xdr:colOff>
      <xdr:row>51</xdr:row>
      <xdr:rowOff>57150</xdr:rowOff>
    </xdr:from>
    <xdr:ext cx="1562100" cy="1085850"/>
    <xdr:pic>
      <xdr:nvPicPr>
        <xdr:cNvPr id="209" name="Рисунок 34"/>
        <xdr:cNvPicPr>
          <a:picLocks noChangeAspect="1"/>
        </xdr:cNvPicPr>
      </xdr:nvPicPr>
      <xdr:blipFill>
        <a:blip xmlns:r="http://schemas.openxmlformats.org/officeDocument/2006/relationships" r:embed="rId18" cstate="print"/>
        <a:srcRect t="14366" b="16055"/>
        <a:stretch>
          <a:fillRect/>
        </a:stretch>
      </xdr:blipFill>
      <xdr:spPr bwMode="auto">
        <a:xfrm>
          <a:off x="1066800" y="9648825"/>
          <a:ext cx="1562100" cy="1085850"/>
        </a:xfrm>
        <a:prstGeom prst="rect">
          <a:avLst/>
        </a:prstGeom>
        <a:noFill/>
        <a:ln w="9525">
          <a:noFill/>
          <a:miter lim="800000"/>
          <a:headEnd/>
          <a:tailEnd/>
        </a:ln>
      </xdr:spPr>
    </xdr:pic>
    <xdr:clientData/>
  </xdr:oneCellAnchor>
  <xdr:twoCellAnchor editAs="oneCell">
    <xdr:from>
      <xdr:col>1</xdr:col>
      <xdr:colOff>95249</xdr:colOff>
      <xdr:row>58</xdr:row>
      <xdr:rowOff>23812</xdr:rowOff>
    </xdr:from>
    <xdr:to>
      <xdr:col>1</xdr:col>
      <xdr:colOff>1523999</xdr:colOff>
      <xdr:row>60</xdr:row>
      <xdr:rowOff>357187</xdr:rowOff>
    </xdr:to>
    <xdr:pic>
      <xdr:nvPicPr>
        <xdr:cNvPr id="211" name="Рисунок 210"/>
        <xdr:cNvPicPr>
          <a:picLocks noChangeAspect="1"/>
        </xdr:cNvPicPr>
      </xdr:nvPicPr>
      <xdr:blipFill>
        <a:blip xmlns:r="http://schemas.openxmlformats.org/officeDocument/2006/relationships" r:embed="rId134"/>
        <a:stretch>
          <a:fillRect/>
        </a:stretch>
      </xdr:blipFill>
      <xdr:spPr>
        <a:xfrm>
          <a:off x="1107280" y="19407187"/>
          <a:ext cx="1428750" cy="1357313"/>
        </a:xfrm>
        <a:prstGeom prst="rect">
          <a:avLst/>
        </a:prstGeom>
      </xdr:spPr>
    </xdr:pic>
    <xdr:clientData/>
  </xdr:twoCellAnchor>
  <xdr:twoCellAnchor editAs="oneCell">
    <xdr:from>
      <xdr:col>1</xdr:col>
      <xdr:colOff>202402</xdr:colOff>
      <xdr:row>13</xdr:row>
      <xdr:rowOff>47624</xdr:rowOff>
    </xdr:from>
    <xdr:to>
      <xdr:col>1</xdr:col>
      <xdr:colOff>1285873</xdr:colOff>
      <xdr:row>15</xdr:row>
      <xdr:rowOff>331323</xdr:rowOff>
    </xdr:to>
    <xdr:pic>
      <xdr:nvPicPr>
        <xdr:cNvPr id="215" name="Рисунок 214"/>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214433" y="5822155"/>
          <a:ext cx="1083471" cy="1307637"/>
        </a:xfrm>
        <a:prstGeom prst="rect">
          <a:avLst/>
        </a:prstGeom>
      </xdr:spPr>
    </xdr:pic>
    <xdr:clientData/>
  </xdr:twoCellAnchor>
  <xdr:twoCellAnchor editAs="oneCell">
    <xdr:from>
      <xdr:col>1</xdr:col>
      <xdr:colOff>178590</xdr:colOff>
      <xdr:row>4</xdr:row>
      <xdr:rowOff>47624</xdr:rowOff>
    </xdr:from>
    <xdr:to>
      <xdr:col>1</xdr:col>
      <xdr:colOff>1262061</xdr:colOff>
      <xdr:row>6</xdr:row>
      <xdr:rowOff>331324</xdr:rowOff>
    </xdr:to>
    <xdr:pic>
      <xdr:nvPicPr>
        <xdr:cNvPr id="216" name="Рисунок 215"/>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90621" y="1607343"/>
          <a:ext cx="1083471" cy="1307637"/>
        </a:xfrm>
        <a:prstGeom prst="rect">
          <a:avLst/>
        </a:prstGeom>
      </xdr:spPr>
    </xdr:pic>
    <xdr:clientData/>
  </xdr:twoCellAnchor>
  <xdr:twoCellAnchor editAs="oneCell">
    <xdr:from>
      <xdr:col>1</xdr:col>
      <xdr:colOff>154778</xdr:colOff>
      <xdr:row>7</xdr:row>
      <xdr:rowOff>35718</xdr:rowOff>
    </xdr:from>
    <xdr:to>
      <xdr:col>1</xdr:col>
      <xdr:colOff>1238249</xdr:colOff>
      <xdr:row>9</xdr:row>
      <xdr:rowOff>319417</xdr:rowOff>
    </xdr:to>
    <xdr:pic>
      <xdr:nvPicPr>
        <xdr:cNvPr id="217" name="Рисунок 216"/>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66809" y="3000374"/>
          <a:ext cx="1083471" cy="1307637"/>
        </a:xfrm>
        <a:prstGeom prst="rect">
          <a:avLst/>
        </a:prstGeom>
      </xdr:spPr>
    </xdr:pic>
    <xdr:clientData/>
  </xdr:twoCellAnchor>
  <xdr:twoCellAnchor editAs="oneCell">
    <xdr:from>
      <xdr:col>1</xdr:col>
      <xdr:colOff>130966</xdr:colOff>
      <xdr:row>10</xdr:row>
      <xdr:rowOff>47624</xdr:rowOff>
    </xdr:from>
    <xdr:to>
      <xdr:col>1</xdr:col>
      <xdr:colOff>1214437</xdr:colOff>
      <xdr:row>12</xdr:row>
      <xdr:rowOff>331324</xdr:rowOff>
    </xdr:to>
    <xdr:pic>
      <xdr:nvPicPr>
        <xdr:cNvPr id="218" name="Рисунок 217"/>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42997" y="4417218"/>
          <a:ext cx="1083471" cy="1307637"/>
        </a:xfrm>
        <a:prstGeom prst="rect">
          <a:avLst/>
        </a:prstGeom>
      </xdr:spPr>
    </xdr:pic>
    <xdr:clientData/>
  </xdr:twoCellAnchor>
  <xdr:twoCellAnchor editAs="oneCell">
    <xdr:from>
      <xdr:col>1</xdr:col>
      <xdr:colOff>59532</xdr:colOff>
      <xdr:row>21</xdr:row>
      <xdr:rowOff>166688</xdr:rowOff>
    </xdr:from>
    <xdr:to>
      <xdr:col>1</xdr:col>
      <xdr:colOff>1654970</xdr:colOff>
      <xdr:row>25</xdr:row>
      <xdr:rowOff>152401</xdr:rowOff>
    </xdr:to>
    <xdr:pic>
      <xdr:nvPicPr>
        <xdr:cNvPr id="219" name="Рисунок 218"/>
        <xdr:cNvPicPr>
          <a:picLocks noChangeAspect="1"/>
        </xdr:cNvPicPr>
      </xdr:nvPicPr>
      <xdr:blipFill>
        <a:blip xmlns:r="http://schemas.openxmlformats.org/officeDocument/2006/relationships" r:embed="rId136"/>
        <a:stretch>
          <a:fillRect/>
        </a:stretch>
      </xdr:blipFill>
      <xdr:spPr>
        <a:xfrm>
          <a:off x="1069182" y="10520363"/>
          <a:ext cx="1595438" cy="1585913"/>
        </a:xfrm>
        <a:prstGeom prst="rect">
          <a:avLst/>
        </a:prstGeom>
      </xdr:spPr>
    </xdr:pic>
    <xdr:clientData/>
  </xdr:twoCellAnchor>
  <xdr:oneCellAnchor>
    <xdr:from>
      <xdr:col>1</xdr:col>
      <xdr:colOff>59532</xdr:colOff>
      <xdr:row>28</xdr:row>
      <xdr:rowOff>166688</xdr:rowOff>
    </xdr:from>
    <xdr:ext cx="1595438" cy="1595438"/>
    <xdr:pic>
      <xdr:nvPicPr>
        <xdr:cNvPr id="220" name="Рисунок 219"/>
        <xdr:cNvPicPr>
          <a:picLocks noChangeAspect="1"/>
        </xdr:cNvPicPr>
      </xdr:nvPicPr>
      <xdr:blipFill>
        <a:blip xmlns:r="http://schemas.openxmlformats.org/officeDocument/2006/relationships" r:embed="rId136"/>
        <a:stretch>
          <a:fillRect/>
        </a:stretch>
      </xdr:blipFill>
      <xdr:spPr>
        <a:xfrm>
          <a:off x="1069182" y="12673013"/>
          <a:ext cx="1595438" cy="1595438"/>
        </a:xfrm>
        <a:prstGeom prst="rect">
          <a:avLst/>
        </a:prstGeom>
      </xdr:spPr>
    </xdr:pic>
    <xdr:clientData/>
  </xdr:oneCellAnchor>
  <xdr:twoCellAnchor editAs="oneCell">
    <xdr:from>
      <xdr:col>1</xdr:col>
      <xdr:colOff>202404</xdr:colOff>
      <xdr:row>35</xdr:row>
      <xdr:rowOff>11907</xdr:rowOff>
    </xdr:from>
    <xdr:to>
      <xdr:col>1</xdr:col>
      <xdr:colOff>1643060</xdr:colOff>
      <xdr:row>37</xdr:row>
      <xdr:rowOff>559595</xdr:rowOff>
    </xdr:to>
    <xdr:pic>
      <xdr:nvPicPr>
        <xdr:cNvPr id="221" name="Рисунок 220"/>
        <xdr:cNvPicPr>
          <a:picLocks noChangeAspect="1"/>
        </xdr:cNvPicPr>
      </xdr:nvPicPr>
      <xdr:blipFill>
        <a:blip xmlns:r="http://schemas.openxmlformats.org/officeDocument/2006/relationships" r:embed="rId137"/>
        <a:stretch>
          <a:fillRect/>
        </a:stretch>
      </xdr:blipFill>
      <xdr:spPr>
        <a:xfrm>
          <a:off x="1214435" y="14716126"/>
          <a:ext cx="1440656" cy="1321594"/>
        </a:xfrm>
        <a:prstGeom prst="rect">
          <a:avLst/>
        </a:prstGeom>
      </xdr:spPr>
    </xdr:pic>
    <xdr:clientData/>
  </xdr:twoCellAnchor>
  <xdr:twoCellAnchor editAs="oneCell">
    <xdr:from>
      <xdr:col>1</xdr:col>
      <xdr:colOff>11906</xdr:colOff>
      <xdr:row>38</xdr:row>
      <xdr:rowOff>142872</xdr:rowOff>
    </xdr:from>
    <xdr:to>
      <xdr:col>1</xdr:col>
      <xdr:colOff>1654969</xdr:colOff>
      <xdr:row>42</xdr:row>
      <xdr:rowOff>176210</xdr:rowOff>
    </xdr:to>
    <xdr:pic>
      <xdr:nvPicPr>
        <xdr:cNvPr id="222" name="Рисунок 221"/>
        <xdr:cNvPicPr>
          <a:picLocks noChangeAspect="1"/>
        </xdr:cNvPicPr>
      </xdr:nvPicPr>
      <xdr:blipFill>
        <a:blip xmlns:r="http://schemas.openxmlformats.org/officeDocument/2006/relationships" r:embed="rId138"/>
        <a:stretch>
          <a:fillRect/>
        </a:stretch>
      </xdr:blipFill>
      <xdr:spPr>
        <a:xfrm>
          <a:off x="1021556" y="16154397"/>
          <a:ext cx="1643063" cy="1633538"/>
        </a:xfrm>
        <a:prstGeom prst="rect">
          <a:avLst/>
        </a:prstGeom>
      </xdr:spPr>
    </xdr:pic>
    <xdr:clientData/>
  </xdr:twoCellAnchor>
  <xdr:twoCellAnchor editAs="oneCell">
    <xdr:from>
      <xdr:col>1</xdr:col>
      <xdr:colOff>130966</xdr:colOff>
      <xdr:row>45</xdr:row>
      <xdr:rowOff>11906</xdr:rowOff>
    </xdr:from>
    <xdr:to>
      <xdr:col>1</xdr:col>
      <xdr:colOff>1452559</xdr:colOff>
      <xdr:row>45</xdr:row>
      <xdr:rowOff>1297781</xdr:rowOff>
    </xdr:to>
    <xdr:pic>
      <xdr:nvPicPr>
        <xdr:cNvPr id="223" name="Рисунок 222"/>
        <xdr:cNvPicPr>
          <a:picLocks noChangeAspect="1"/>
        </xdr:cNvPicPr>
      </xdr:nvPicPr>
      <xdr:blipFill>
        <a:blip xmlns:r="http://schemas.openxmlformats.org/officeDocument/2006/relationships" r:embed="rId139"/>
        <a:stretch>
          <a:fillRect/>
        </a:stretch>
      </xdr:blipFill>
      <xdr:spPr>
        <a:xfrm>
          <a:off x="1142997" y="18240375"/>
          <a:ext cx="1321593" cy="1285875"/>
        </a:xfrm>
        <a:prstGeom prst="rect">
          <a:avLst/>
        </a:prstGeom>
      </xdr:spPr>
    </xdr:pic>
    <xdr:clientData/>
  </xdr:twoCellAnchor>
  <xdr:twoCellAnchor editAs="oneCell">
    <xdr:from>
      <xdr:col>1</xdr:col>
      <xdr:colOff>142872</xdr:colOff>
      <xdr:row>46</xdr:row>
      <xdr:rowOff>11906</xdr:rowOff>
    </xdr:from>
    <xdr:to>
      <xdr:col>1</xdr:col>
      <xdr:colOff>1464466</xdr:colOff>
      <xdr:row>46</xdr:row>
      <xdr:rowOff>1226344</xdr:rowOff>
    </xdr:to>
    <xdr:pic>
      <xdr:nvPicPr>
        <xdr:cNvPr id="224" name="Рисунок 223"/>
        <xdr:cNvPicPr>
          <a:picLocks noChangeAspect="1"/>
        </xdr:cNvPicPr>
      </xdr:nvPicPr>
      <xdr:blipFill>
        <a:blip xmlns:r="http://schemas.openxmlformats.org/officeDocument/2006/relationships" r:embed="rId140"/>
        <a:stretch>
          <a:fillRect/>
        </a:stretch>
      </xdr:blipFill>
      <xdr:spPr>
        <a:xfrm>
          <a:off x="1154903" y="19585781"/>
          <a:ext cx="1321594" cy="1214438"/>
        </a:xfrm>
        <a:prstGeom prst="rect">
          <a:avLst/>
        </a:prstGeom>
      </xdr:spPr>
    </xdr:pic>
    <xdr:clientData/>
  </xdr:twoCellAnchor>
  <xdr:oneCellAnchor>
    <xdr:from>
      <xdr:col>1</xdr:col>
      <xdr:colOff>261938</xdr:colOff>
      <xdr:row>276</xdr:row>
      <xdr:rowOff>19050</xdr:rowOff>
    </xdr:from>
    <xdr:ext cx="1162050" cy="1173956"/>
    <xdr:pic>
      <xdr:nvPicPr>
        <xdr:cNvPr id="225" name="Рисунок 3"/>
        <xdr:cNvPicPr>
          <a:picLocks noChangeAspect="1"/>
        </xdr:cNvPicPr>
      </xdr:nvPicPr>
      <xdr:blipFill>
        <a:blip xmlns:r="http://schemas.openxmlformats.org/officeDocument/2006/relationships" r:embed="rId51" cstate="print"/>
        <a:srcRect/>
        <a:stretch>
          <a:fillRect/>
        </a:stretch>
      </xdr:blipFill>
      <xdr:spPr bwMode="auto">
        <a:xfrm>
          <a:off x="1271588" y="129378075"/>
          <a:ext cx="1162050" cy="1173956"/>
        </a:xfrm>
        <a:prstGeom prst="rect">
          <a:avLst/>
        </a:prstGeom>
        <a:noFill/>
        <a:ln w="9525">
          <a:noFill/>
          <a:miter lim="800000"/>
          <a:headEnd/>
          <a:tailEnd/>
        </a:ln>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2</xdr:col>
      <xdr:colOff>2266950</xdr:colOff>
      <xdr:row>42</xdr:row>
      <xdr:rowOff>104775</xdr:rowOff>
    </xdr:from>
    <xdr:to>
      <xdr:col>3</xdr:col>
      <xdr:colOff>1409700</xdr:colOff>
      <xdr:row>42</xdr:row>
      <xdr:rowOff>1209675</xdr:rowOff>
    </xdr:to>
    <xdr:pic>
      <xdr:nvPicPr>
        <xdr:cNvPr id="2888139" name="Рисунок 29" descr="\\SERVER\obchack\Алексей\Проф\CC-034.jpg"/>
        <xdr:cNvPicPr>
          <a:picLocks noChangeAspect="1" noChangeArrowheads="1"/>
        </xdr:cNvPicPr>
      </xdr:nvPicPr>
      <xdr:blipFill>
        <a:blip xmlns:r="http://schemas.openxmlformats.org/officeDocument/2006/relationships" r:embed="rId1" cstate="print"/>
        <a:srcRect/>
        <a:stretch>
          <a:fillRect/>
        </a:stretch>
      </xdr:blipFill>
      <xdr:spPr bwMode="auto">
        <a:xfrm>
          <a:off x="5162550" y="16649700"/>
          <a:ext cx="1800225" cy="1104900"/>
        </a:xfrm>
        <a:prstGeom prst="rect">
          <a:avLst/>
        </a:prstGeom>
        <a:noFill/>
        <a:ln w="9525">
          <a:noFill/>
          <a:miter lim="800000"/>
          <a:headEnd/>
          <a:tailEnd/>
        </a:ln>
      </xdr:spPr>
    </xdr:pic>
    <xdr:clientData/>
  </xdr:twoCellAnchor>
  <xdr:twoCellAnchor editAs="oneCell">
    <xdr:from>
      <xdr:col>2</xdr:col>
      <xdr:colOff>38100</xdr:colOff>
      <xdr:row>4</xdr:row>
      <xdr:rowOff>28575</xdr:rowOff>
    </xdr:from>
    <xdr:to>
      <xdr:col>2</xdr:col>
      <xdr:colOff>1285875</xdr:colOff>
      <xdr:row>4</xdr:row>
      <xdr:rowOff>904875</xdr:rowOff>
    </xdr:to>
    <xdr:pic>
      <xdr:nvPicPr>
        <xdr:cNvPr id="2888140" name="Рисунок 39" descr="\\SERVER\obchack\Алексей\Проф\СС-042 1.jpg"/>
        <xdr:cNvPicPr>
          <a:picLocks noChangeAspect="1" noChangeArrowheads="1"/>
        </xdr:cNvPicPr>
      </xdr:nvPicPr>
      <xdr:blipFill>
        <a:blip xmlns:r="http://schemas.openxmlformats.org/officeDocument/2006/relationships" r:embed="rId2" cstate="print"/>
        <a:srcRect/>
        <a:stretch>
          <a:fillRect/>
        </a:stretch>
      </xdr:blipFill>
      <xdr:spPr bwMode="auto">
        <a:xfrm>
          <a:off x="2933700" y="1571625"/>
          <a:ext cx="1247775" cy="876300"/>
        </a:xfrm>
        <a:prstGeom prst="rect">
          <a:avLst/>
        </a:prstGeom>
        <a:noFill/>
        <a:ln w="9525">
          <a:noFill/>
          <a:miter lim="800000"/>
          <a:headEnd/>
          <a:tailEnd/>
        </a:ln>
      </xdr:spPr>
    </xdr:pic>
    <xdr:clientData/>
  </xdr:twoCellAnchor>
  <xdr:twoCellAnchor editAs="oneCell">
    <xdr:from>
      <xdr:col>2</xdr:col>
      <xdr:colOff>1304925</xdr:colOff>
      <xdr:row>4</xdr:row>
      <xdr:rowOff>38100</xdr:rowOff>
    </xdr:from>
    <xdr:to>
      <xdr:col>3</xdr:col>
      <xdr:colOff>66675</xdr:colOff>
      <xdr:row>4</xdr:row>
      <xdr:rowOff>914400</xdr:rowOff>
    </xdr:to>
    <xdr:pic>
      <xdr:nvPicPr>
        <xdr:cNvPr id="2888141" name="Рисунок 40" descr="\\SERVER\obchack\Алексей\Проф\СС-042 2.jpg"/>
        <xdr:cNvPicPr>
          <a:picLocks noChangeAspect="1" noChangeArrowheads="1"/>
        </xdr:cNvPicPr>
      </xdr:nvPicPr>
      <xdr:blipFill>
        <a:blip xmlns:r="http://schemas.openxmlformats.org/officeDocument/2006/relationships" r:embed="rId3" cstate="print"/>
        <a:srcRect/>
        <a:stretch>
          <a:fillRect/>
        </a:stretch>
      </xdr:blipFill>
      <xdr:spPr bwMode="auto">
        <a:xfrm>
          <a:off x="4200525" y="1581150"/>
          <a:ext cx="1419225" cy="876300"/>
        </a:xfrm>
        <a:prstGeom prst="rect">
          <a:avLst/>
        </a:prstGeom>
        <a:noFill/>
        <a:ln w="9525">
          <a:noFill/>
          <a:miter lim="800000"/>
          <a:headEnd/>
          <a:tailEnd/>
        </a:ln>
      </xdr:spPr>
    </xdr:pic>
    <xdr:clientData/>
  </xdr:twoCellAnchor>
  <xdr:twoCellAnchor editAs="oneCell">
    <xdr:from>
      <xdr:col>3</xdr:col>
      <xdr:colOff>38100</xdr:colOff>
      <xdr:row>4</xdr:row>
      <xdr:rowOff>47625</xdr:rowOff>
    </xdr:from>
    <xdr:to>
      <xdr:col>3</xdr:col>
      <xdr:colOff>1476375</xdr:colOff>
      <xdr:row>4</xdr:row>
      <xdr:rowOff>904875</xdr:rowOff>
    </xdr:to>
    <xdr:pic>
      <xdr:nvPicPr>
        <xdr:cNvPr id="2888142" name="Рисунок 41" descr="\\SERVER\obchack\Алексей\Проф\CC-042.jpg"/>
        <xdr:cNvPicPr>
          <a:picLocks noChangeAspect="1" noChangeArrowheads="1"/>
        </xdr:cNvPicPr>
      </xdr:nvPicPr>
      <xdr:blipFill>
        <a:blip xmlns:r="http://schemas.openxmlformats.org/officeDocument/2006/relationships" r:embed="rId4" cstate="print"/>
        <a:srcRect/>
        <a:stretch>
          <a:fillRect/>
        </a:stretch>
      </xdr:blipFill>
      <xdr:spPr bwMode="auto">
        <a:xfrm>
          <a:off x="5591175" y="1590675"/>
          <a:ext cx="1438275" cy="857250"/>
        </a:xfrm>
        <a:prstGeom prst="rect">
          <a:avLst/>
        </a:prstGeom>
        <a:noFill/>
        <a:ln w="9525">
          <a:noFill/>
          <a:miter lim="800000"/>
          <a:headEnd/>
          <a:tailEnd/>
        </a:ln>
      </xdr:spPr>
    </xdr:pic>
    <xdr:clientData/>
  </xdr:twoCellAnchor>
  <xdr:twoCellAnchor editAs="oneCell">
    <xdr:from>
      <xdr:col>2</xdr:col>
      <xdr:colOff>1495425</xdr:colOff>
      <xdr:row>5</xdr:row>
      <xdr:rowOff>95250</xdr:rowOff>
    </xdr:from>
    <xdr:to>
      <xdr:col>3</xdr:col>
      <xdr:colOff>9525</xdr:colOff>
      <xdr:row>5</xdr:row>
      <xdr:rowOff>1276350</xdr:rowOff>
    </xdr:to>
    <xdr:pic>
      <xdr:nvPicPr>
        <xdr:cNvPr id="2888143" name="Рисунок 66"/>
        <xdr:cNvPicPr>
          <a:picLocks noChangeAspect="1"/>
        </xdr:cNvPicPr>
      </xdr:nvPicPr>
      <xdr:blipFill>
        <a:blip xmlns:r="http://schemas.openxmlformats.org/officeDocument/2006/relationships" r:embed="rId5" cstate="print"/>
        <a:srcRect/>
        <a:stretch>
          <a:fillRect/>
        </a:stretch>
      </xdr:blipFill>
      <xdr:spPr bwMode="auto">
        <a:xfrm>
          <a:off x="4391025" y="2609850"/>
          <a:ext cx="1171575" cy="1181100"/>
        </a:xfrm>
        <a:prstGeom prst="rect">
          <a:avLst/>
        </a:prstGeom>
        <a:noFill/>
        <a:ln w="9525">
          <a:noFill/>
          <a:miter lim="800000"/>
          <a:headEnd/>
          <a:tailEnd/>
        </a:ln>
      </xdr:spPr>
    </xdr:pic>
    <xdr:clientData/>
  </xdr:twoCellAnchor>
  <xdr:twoCellAnchor editAs="oneCell">
    <xdr:from>
      <xdr:col>2</xdr:col>
      <xdr:colOff>38100</xdr:colOff>
      <xdr:row>14</xdr:row>
      <xdr:rowOff>38100</xdr:rowOff>
    </xdr:from>
    <xdr:to>
      <xdr:col>2</xdr:col>
      <xdr:colOff>1638300</xdr:colOff>
      <xdr:row>14</xdr:row>
      <xdr:rowOff>933450</xdr:rowOff>
    </xdr:to>
    <xdr:pic>
      <xdr:nvPicPr>
        <xdr:cNvPr id="2888144" name="Рисунок 38" descr="C:\Users\Aleksey\Desktop\22.png"/>
        <xdr:cNvPicPr>
          <a:picLocks noChangeAspect="1" noChangeArrowheads="1"/>
        </xdr:cNvPicPr>
      </xdr:nvPicPr>
      <xdr:blipFill>
        <a:blip xmlns:r="http://schemas.openxmlformats.org/officeDocument/2006/relationships" r:embed="rId6" cstate="print"/>
        <a:srcRect/>
        <a:stretch>
          <a:fillRect/>
        </a:stretch>
      </xdr:blipFill>
      <xdr:spPr bwMode="auto">
        <a:xfrm>
          <a:off x="2933700" y="4667250"/>
          <a:ext cx="1600200" cy="895350"/>
        </a:xfrm>
        <a:prstGeom prst="rect">
          <a:avLst/>
        </a:prstGeom>
        <a:noFill/>
        <a:ln w="9525">
          <a:noFill/>
          <a:miter lim="800000"/>
          <a:headEnd/>
          <a:tailEnd/>
        </a:ln>
      </xdr:spPr>
    </xdr:pic>
    <xdr:clientData/>
  </xdr:twoCellAnchor>
  <xdr:twoCellAnchor editAs="oneCell">
    <xdr:from>
      <xdr:col>2</xdr:col>
      <xdr:colOff>2495550</xdr:colOff>
      <xdr:row>14</xdr:row>
      <xdr:rowOff>19050</xdr:rowOff>
    </xdr:from>
    <xdr:to>
      <xdr:col>3</xdr:col>
      <xdr:colOff>1247775</xdr:colOff>
      <xdr:row>14</xdr:row>
      <xdr:rowOff>847725</xdr:rowOff>
    </xdr:to>
    <xdr:pic>
      <xdr:nvPicPr>
        <xdr:cNvPr id="2888145" name="Рисунок 40" descr="C:\Users\Aleksey\Desktop\33.png"/>
        <xdr:cNvPicPr>
          <a:picLocks noChangeAspect="1" noChangeArrowheads="1"/>
        </xdr:cNvPicPr>
      </xdr:nvPicPr>
      <xdr:blipFill>
        <a:blip xmlns:r="http://schemas.openxmlformats.org/officeDocument/2006/relationships" r:embed="rId7" cstate="print"/>
        <a:srcRect/>
        <a:stretch>
          <a:fillRect/>
        </a:stretch>
      </xdr:blipFill>
      <xdr:spPr bwMode="auto">
        <a:xfrm>
          <a:off x="5391150" y="4648200"/>
          <a:ext cx="1409700" cy="828675"/>
        </a:xfrm>
        <a:prstGeom prst="rect">
          <a:avLst/>
        </a:prstGeom>
        <a:noFill/>
        <a:ln w="9525">
          <a:noFill/>
          <a:miter lim="800000"/>
          <a:headEnd/>
          <a:tailEnd/>
        </a:ln>
      </xdr:spPr>
    </xdr:pic>
    <xdr:clientData/>
  </xdr:twoCellAnchor>
  <xdr:twoCellAnchor editAs="oneCell">
    <xdr:from>
      <xdr:col>2</xdr:col>
      <xdr:colOff>781050</xdr:colOff>
      <xdr:row>15</xdr:row>
      <xdr:rowOff>57150</xdr:rowOff>
    </xdr:from>
    <xdr:to>
      <xdr:col>3</xdr:col>
      <xdr:colOff>409575</xdr:colOff>
      <xdr:row>15</xdr:row>
      <xdr:rowOff>1390650</xdr:rowOff>
    </xdr:to>
    <xdr:pic>
      <xdr:nvPicPr>
        <xdr:cNvPr id="2888146" name="Рисунок 70"/>
        <xdr:cNvPicPr>
          <a:picLocks noChangeAspect="1"/>
        </xdr:cNvPicPr>
      </xdr:nvPicPr>
      <xdr:blipFill>
        <a:blip xmlns:r="http://schemas.openxmlformats.org/officeDocument/2006/relationships" r:embed="rId8" cstate="print"/>
        <a:srcRect t="15932" b="25858"/>
        <a:stretch>
          <a:fillRect/>
        </a:stretch>
      </xdr:blipFill>
      <xdr:spPr bwMode="auto">
        <a:xfrm>
          <a:off x="3676650" y="5686425"/>
          <a:ext cx="2286000" cy="1333500"/>
        </a:xfrm>
        <a:prstGeom prst="rect">
          <a:avLst/>
        </a:prstGeom>
        <a:noFill/>
        <a:ln w="9525">
          <a:noFill/>
          <a:miter lim="800000"/>
          <a:headEnd/>
          <a:tailEnd/>
        </a:ln>
      </xdr:spPr>
    </xdr:pic>
    <xdr:clientData/>
  </xdr:twoCellAnchor>
  <xdr:twoCellAnchor editAs="oneCell">
    <xdr:from>
      <xdr:col>2</xdr:col>
      <xdr:colOff>28575</xdr:colOff>
      <xdr:row>18</xdr:row>
      <xdr:rowOff>57150</xdr:rowOff>
    </xdr:from>
    <xdr:to>
      <xdr:col>2</xdr:col>
      <xdr:colOff>1514475</xdr:colOff>
      <xdr:row>18</xdr:row>
      <xdr:rowOff>923925</xdr:rowOff>
    </xdr:to>
    <xdr:pic>
      <xdr:nvPicPr>
        <xdr:cNvPr id="2888147" name="Рисунок 1"/>
        <xdr:cNvPicPr>
          <a:picLocks noChangeAspect="1"/>
        </xdr:cNvPicPr>
      </xdr:nvPicPr>
      <xdr:blipFill>
        <a:blip xmlns:r="http://schemas.openxmlformats.org/officeDocument/2006/relationships" r:embed="rId9" cstate="print"/>
        <a:srcRect/>
        <a:stretch>
          <a:fillRect/>
        </a:stretch>
      </xdr:blipFill>
      <xdr:spPr bwMode="auto">
        <a:xfrm>
          <a:off x="2924175" y="7124700"/>
          <a:ext cx="1485900" cy="866775"/>
        </a:xfrm>
        <a:prstGeom prst="rect">
          <a:avLst/>
        </a:prstGeom>
        <a:noFill/>
        <a:ln w="9525">
          <a:noFill/>
          <a:miter lim="800000"/>
          <a:headEnd/>
          <a:tailEnd/>
        </a:ln>
      </xdr:spPr>
    </xdr:pic>
    <xdr:clientData/>
  </xdr:twoCellAnchor>
  <xdr:twoCellAnchor editAs="oneCell">
    <xdr:from>
      <xdr:col>2</xdr:col>
      <xdr:colOff>1504950</xdr:colOff>
      <xdr:row>18</xdr:row>
      <xdr:rowOff>57150</xdr:rowOff>
    </xdr:from>
    <xdr:to>
      <xdr:col>3</xdr:col>
      <xdr:colOff>38100</xdr:colOff>
      <xdr:row>18</xdr:row>
      <xdr:rowOff>923925</xdr:rowOff>
    </xdr:to>
    <xdr:pic>
      <xdr:nvPicPr>
        <xdr:cNvPr id="2888148" name="Рисунок 2"/>
        <xdr:cNvPicPr>
          <a:picLocks noChangeAspect="1"/>
        </xdr:cNvPicPr>
      </xdr:nvPicPr>
      <xdr:blipFill>
        <a:blip xmlns:r="http://schemas.openxmlformats.org/officeDocument/2006/relationships" r:embed="rId10" cstate="print"/>
        <a:srcRect/>
        <a:stretch>
          <a:fillRect/>
        </a:stretch>
      </xdr:blipFill>
      <xdr:spPr bwMode="auto">
        <a:xfrm>
          <a:off x="4400550" y="7124700"/>
          <a:ext cx="1190625" cy="866775"/>
        </a:xfrm>
        <a:prstGeom prst="rect">
          <a:avLst/>
        </a:prstGeom>
        <a:noFill/>
        <a:ln w="9525">
          <a:noFill/>
          <a:miter lim="800000"/>
          <a:headEnd/>
          <a:tailEnd/>
        </a:ln>
      </xdr:spPr>
    </xdr:pic>
    <xdr:clientData/>
  </xdr:twoCellAnchor>
  <xdr:twoCellAnchor editAs="oneCell">
    <xdr:from>
      <xdr:col>3</xdr:col>
      <xdr:colOff>57150</xdr:colOff>
      <xdr:row>18</xdr:row>
      <xdr:rowOff>76200</xdr:rowOff>
    </xdr:from>
    <xdr:to>
      <xdr:col>3</xdr:col>
      <xdr:colOff>1438275</xdr:colOff>
      <xdr:row>18</xdr:row>
      <xdr:rowOff>857250</xdr:rowOff>
    </xdr:to>
    <xdr:pic>
      <xdr:nvPicPr>
        <xdr:cNvPr id="2888149" name="Рисунок 3"/>
        <xdr:cNvPicPr>
          <a:picLocks noChangeAspect="1"/>
        </xdr:cNvPicPr>
      </xdr:nvPicPr>
      <xdr:blipFill>
        <a:blip xmlns:r="http://schemas.openxmlformats.org/officeDocument/2006/relationships" r:embed="rId11" cstate="print"/>
        <a:srcRect/>
        <a:stretch>
          <a:fillRect/>
        </a:stretch>
      </xdr:blipFill>
      <xdr:spPr bwMode="auto">
        <a:xfrm>
          <a:off x="5610225" y="7143750"/>
          <a:ext cx="1381125" cy="781050"/>
        </a:xfrm>
        <a:prstGeom prst="rect">
          <a:avLst/>
        </a:prstGeom>
        <a:noFill/>
        <a:ln w="9525">
          <a:noFill/>
          <a:miter lim="800000"/>
          <a:headEnd/>
          <a:tailEnd/>
        </a:ln>
      </xdr:spPr>
    </xdr:pic>
    <xdr:clientData/>
  </xdr:twoCellAnchor>
  <xdr:twoCellAnchor editAs="oneCell">
    <xdr:from>
      <xdr:col>2</xdr:col>
      <xdr:colOff>28575</xdr:colOff>
      <xdr:row>24</xdr:row>
      <xdr:rowOff>9525</xdr:rowOff>
    </xdr:from>
    <xdr:to>
      <xdr:col>2</xdr:col>
      <xdr:colOff>1514475</xdr:colOff>
      <xdr:row>24</xdr:row>
      <xdr:rowOff>857250</xdr:rowOff>
    </xdr:to>
    <xdr:pic>
      <xdr:nvPicPr>
        <xdr:cNvPr id="2888150" name="Рисунок 4"/>
        <xdr:cNvPicPr>
          <a:picLocks noChangeAspect="1"/>
        </xdr:cNvPicPr>
      </xdr:nvPicPr>
      <xdr:blipFill>
        <a:blip xmlns:r="http://schemas.openxmlformats.org/officeDocument/2006/relationships" r:embed="rId12" cstate="print"/>
        <a:srcRect/>
        <a:stretch>
          <a:fillRect/>
        </a:stretch>
      </xdr:blipFill>
      <xdr:spPr bwMode="auto">
        <a:xfrm>
          <a:off x="2924175" y="8048625"/>
          <a:ext cx="1485900" cy="847725"/>
        </a:xfrm>
        <a:prstGeom prst="rect">
          <a:avLst/>
        </a:prstGeom>
        <a:noFill/>
        <a:ln w="9525">
          <a:noFill/>
          <a:miter lim="800000"/>
          <a:headEnd/>
          <a:tailEnd/>
        </a:ln>
      </xdr:spPr>
    </xdr:pic>
    <xdr:clientData/>
  </xdr:twoCellAnchor>
  <xdr:twoCellAnchor editAs="oneCell">
    <xdr:from>
      <xdr:col>2</xdr:col>
      <xdr:colOff>1276350</xdr:colOff>
      <xdr:row>24</xdr:row>
      <xdr:rowOff>19050</xdr:rowOff>
    </xdr:from>
    <xdr:to>
      <xdr:col>2</xdr:col>
      <xdr:colOff>2647950</xdr:colOff>
      <xdr:row>24</xdr:row>
      <xdr:rowOff>857250</xdr:rowOff>
    </xdr:to>
    <xdr:pic>
      <xdr:nvPicPr>
        <xdr:cNvPr id="2888151" name="Рисунок 5"/>
        <xdr:cNvPicPr>
          <a:picLocks noChangeAspect="1"/>
        </xdr:cNvPicPr>
      </xdr:nvPicPr>
      <xdr:blipFill>
        <a:blip xmlns:r="http://schemas.openxmlformats.org/officeDocument/2006/relationships" r:embed="rId13" cstate="print"/>
        <a:srcRect/>
        <a:stretch>
          <a:fillRect/>
        </a:stretch>
      </xdr:blipFill>
      <xdr:spPr bwMode="auto">
        <a:xfrm>
          <a:off x="4171950" y="8058150"/>
          <a:ext cx="1371600" cy="838200"/>
        </a:xfrm>
        <a:prstGeom prst="rect">
          <a:avLst/>
        </a:prstGeom>
        <a:noFill/>
        <a:ln w="9525">
          <a:noFill/>
          <a:miter lim="800000"/>
          <a:headEnd/>
          <a:tailEnd/>
        </a:ln>
      </xdr:spPr>
    </xdr:pic>
    <xdr:clientData/>
  </xdr:twoCellAnchor>
  <xdr:twoCellAnchor editAs="oneCell">
    <xdr:from>
      <xdr:col>3</xdr:col>
      <xdr:colOff>0</xdr:colOff>
      <xdr:row>24</xdr:row>
      <xdr:rowOff>38100</xdr:rowOff>
    </xdr:from>
    <xdr:to>
      <xdr:col>3</xdr:col>
      <xdr:colOff>1514475</xdr:colOff>
      <xdr:row>24</xdr:row>
      <xdr:rowOff>828675</xdr:rowOff>
    </xdr:to>
    <xdr:pic>
      <xdr:nvPicPr>
        <xdr:cNvPr id="2888152" name="Рисунок 6"/>
        <xdr:cNvPicPr>
          <a:picLocks noChangeAspect="1"/>
        </xdr:cNvPicPr>
      </xdr:nvPicPr>
      <xdr:blipFill>
        <a:blip xmlns:r="http://schemas.openxmlformats.org/officeDocument/2006/relationships" r:embed="rId14" cstate="print"/>
        <a:srcRect/>
        <a:stretch>
          <a:fillRect/>
        </a:stretch>
      </xdr:blipFill>
      <xdr:spPr bwMode="auto">
        <a:xfrm>
          <a:off x="5553075" y="8077200"/>
          <a:ext cx="1514475" cy="790575"/>
        </a:xfrm>
        <a:prstGeom prst="rect">
          <a:avLst/>
        </a:prstGeom>
        <a:noFill/>
        <a:ln w="9525">
          <a:noFill/>
          <a:miter lim="800000"/>
          <a:headEnd/>
          <a:tailEnd/>
        </a:ln>
      </xdr:spPr>
    </xdr:pic>
    <xdr:clientData/>
  </xdr:twoCellAnchor>
  <xdr:twoCellAnchor editAs="oneCell">
    <xdr:from>
      <xdr:col>2</xdr:col>
      <xdr:colOff>57150</xdr:colOff>
      <xdr:row>25</xdr:row>
      <xdr:rowOff>19050</xdr:rowOff>
    </xdr:from>
    <xdr:to>
      <xdr:col>2</xdr:col>
      <xdr:colOff>1371600</xdr:colOff>
      <xdr:row>25</xdr:row>
      <xdr:rowOff>847725</xdr:rowOff>
    </xdr:to>
    <xdr:pic>
      <xdr:nvPicPr>
        <xdr:cNvPr id="2888153" name="Рисунок 32" descr="\\SERVER\obchack\Алексей\Проф\СС-038 1.jpg"/>
        <xdr:cNvPicPr>
          <a:picLocks noChangeAspect="1" noChangeArrowheads="1"/>
        </xdr:cNvPicPr>
      </xdr:nvPicPr>
      <xdr:blipFill>
        <a:blip xmlns:r="http://schemas.openxmlformats.org/officeDocument/2006/relationships" r:embed="rId15" cstate="print"/>
        <a:srcRect/>
        <a:stretch>
          <a:fillRect/>
        </a:stretch>
      </xdr:blipFill>
      <xdr:spPr bwMode="auto">
        <a:xfrm>
          <a:off x="2952750" y="9029700"/>
          <a:ext cx="1314450" cy="828675"/>
        </a:xfrm>
        <a:prstGeom prst="rect">
          <a:avLst/>
        </a:prstGeom>
        <a:noFill/>
        <a:ln w="9525">
          <a:noFill/>
          <a:miter lim="800000"/>
          <a:headEnd/>
          <a:tailEnd/>
        </a:ln>
      </xdr:spPr>
    </xdr:pic>
    <xdr:clientData/>
  </xdr:twoCellAnchor>
  <xdr:twoCellAnchor editAs="oneCell">
    <xdr:from>
      <xdr:col>2</xdr:col>
      <xdr:colOff>1314450</xdr:colOff>
      <xdr:row>25</xdr:row>
      <xdr:rowOff>9525</xdr:rowOff>
    </xdr:from>
    <xdr:to>
      <xdr:col>3</xdr:col>
      <xdr:colOff>66675</xdr:colOff>
      <xdr:row>25</xdr:row>
      <xdr:rowOff>857250</xdr:rowOff>
    </xdr:to>
    <xdr:pic>
      <xdr:nvPicPr>
        <xdr:cNvPr id="2888154" name="Рисунок 33" descr="\\SERVER\obchack\Алексей\Проф\СС-038 1.jpg2.jpg"/>
        <xdr:cNvPicPr>
          <a:picLocks noChangeAspect="1" noChangeArrowheads="1"/>
        </xdr:cNvPicPr>
      </xdr:nvPicPr>
      <xdr:blipFill>
        <a:blip xmlns:r="http://schemas.openxmlformats.org/officeDocument/2006/relationships" r:embed="rId16" cstate="print"/>
        <a:srcRect/>
        <a:stretch>
          <a:fillRect/>
        </a:stretch>
      </xdr:blipFill>
      <xdr:spPr bwMode="auto">
        <a:xfrm>
          <a:off x="4210050" y="9020175"/>
          <a:ext cx="1409700" cy="847725"/>
        </a:xfrm>
        <a:prstGeom prst="rect">
          <a:avLst/>
        </a:prstGeom>
        <a:noFill/>
        <a:ln w="9525">
          <a:noFill/>
          <a:miter lim="800000"/>
          <a:headEnd/>
          <a:tailEnd/>
        </a:ln>
      </xdr:spPr>
    </xdr:pic>
    <xdr:clientData/>
  </xdr:twoCellAnchor>
  <xdr:twoCellAnchor editAs="oneCell">
    <xdr:from>
      <xdr:col>3</xdr:col>
      <xdr:colOff>19050</xdr:colOff>
      <xdr:row>25</xdr:row>
      <xdr:rowOff>19050</xdr:rowOff>
    </xdr:from>
    <xdr:to>
      <xdr:col>3</xdr:col>
      <xdr:colOff>1476375</xdr:colOff>
      <xdr:row>25</xdr:row>
      <xdr:rowOff>800100</xdr:rowOff>
    </xdr:to>
    <xdr:pic>
      <xdr:nvPicPr>
        <xdr:cNvPr id="2888155" name="Рисунок 35" descr="\\SERVER\obchack\Алексей\Проф\CC-038.jpg"/>
        <xdr:cNvPicPr>
          <a:picLocks noChangeAspect="1" noChangeArrowheads="1"/>
        </xdr:cNvPicPr>
      </xdr:nvPicPr>
      <xdr:blipFill>
        <a:blip xmlns:r="http://schemas.openxmlformats.org/officeDocument/2006/relationships" r:embed="rId17" cstate="print"/>
        <a:srcRect/>
        <a:stretch>
          <a:fillRect/>
        </a:stretch>
      </xdr:blipFill>
      <xdr:spPr bwMode="auto">
        <a:xfrm>
          <a:off x="5572125" y="9029700"/>
          <a:ext cx="1457325" cy="781050"/>
        </a:xfrm>
        <a:prstGeom prst="rect">
          <a:avLst/>
        </a:prstGeom>
        <a:noFill/>
        <a:ln w="9525">
          <a:noFill/>
          <a:miter lim="800000"/>
          <a:headEnd/>
          <a:tailEnd/>
        </a:ln>
      </xdr:spPr>
    </xdr:pic>
    <xdr:clientData/>
  </xdr:twoCellAnchor>
  <xdr:twoCellAnchor editAs="oneCell">
    <xdr:from>
      <xdr:col>2</xdr:col>
      <xdr:colOff>952500</xdr:colOff>
      <xdr:row>26</xdr:row>
      <xdr:rowOff>38100</xdr:rowOff>
    </xdr:from>
    <xdr:to>
      <xdr:col>3</xdr:col>
      <xdr:colOff>95250</xdr:colOff>
      <xdr:row>26</xdr:row>
      <xdr:rowOff>1371600</xdr:rowOff>
    </xdr:to>
    <xdr:pic>
      <xdr:nvPicPr>
        <xdr:cNvPr id="2888156" name="Рисунок 3"/>
        <xdr:cNvPicPr>
          <a:picLocks noChangeAspect="1"/>
        </xdr:cNvPicPr>
      </xdr:nvPicPr>
      <xdr:blipFill>
        <a:blip xmlns:r="http://schemas.openxmlformats.org/officeDocument/2006/relationships" r:embed="rId18" cstate="print"/>
        <a:srcRect/>
        <a:stretch>
          <a:fillRect/>
        </a:stretch>
      </xdr:blipFill>
      <xdr:spPr bwMode="auto">
        <a:xfrm>
          <a:off x="3848100" y="10020300"/>
          <a:ext cx="1800225" cy="1333500"/>
        </a:xfrm>
        <a:prstGeom prst="rect">
          <a:avLst/>
        </a:prstGeom>
        <a:noFill/>
        <a:ln w="9525">
          <a:noFill/>
          <a:miter lim="800000"/>
          <a:headEnd/>
          <a:tailEnd/>
        </a:ln>
      </xdr:spPr>
    </xdr:pic>
    <xdr:clientData/>
  </xdr:twoCellAnchor>
  <xdr:twoCellAnchor editAs="oneCell">
    <xdr:from>
      <xdr:col>2</xdr:col>
      <xdr:colOff>2152650</xdr:colOff>
      <xdr:row>34</xdr:row>
      <xdr:rowOff>66675</xdr:rowOff>
    </xdr:from>
    <xdr:to>
      <xdr:col>3</xdr:col>
      <xdr:colOff>1285875</xdr:colOff>
      <xdr:row>34</xdr:row>
      <xdr:rowOff>1123950</xdr:rowOff>
    </xdr:to>
    <xdr:pic>
      <xdr:nvPicPr>
        <xdr:cNvPr id="2888157" name="Рисунок 38" descr="\\SERVER\obchack\Алексей\Проф\CC-040.jpg"/>
        <xdr:cNvPicPr>
          <a:picLocks noChangeAspect="1" noChangeArrowheads="1"/>
        </xdr:cNvPicPr>
      </xdr:nvPicPr>
      <xdr:blipFill>
        <a:blip xmlns:r="http://schemas.openxmlformats.org/officeDocument/2006/relationships" r:embed="rId19" cstate="print"/>
        <a:srcRect/>
        <a:stretch>
          <a:fillRect/>
        </a:stretch>
      </xdr:blipFill>
      <xdr:spPr bwMode="auto">
        <a:xfrm>
          <a:off x="5048250" y="12258675"/>
          <a:ext cx="1790700" cy="1057275"/>
        </a:xfrm>
        <a:prstGeom prst="rect">
          <a:avLst/>
        </a:prstGeom>
        <a:noFill/>
        <a:ln w="9525">
          <a:noFill/>
          <a:miter lim="800000"/>
          <a:headEnd/>
          <a:tailEnd/>
        </a:ln>
      </xdr:spPr>
    </xdr:pic>
    <xdr:clientData/>
  </xdr:twoCellAnchor>
  <xdr:twoCellAnchor editAs="oneCell">
    <xdr:from>
      <xdr:col>2</xdr:col>
      <xdr:colOff>361950</xdr:colOff>
      <xdr:row>34</xdr:row>
      <xdr:rowOff>19050</xdr:rowOff>
    </xdr:from>
    <xdr:to>
      <xdr:col>2</xdr:col>
      <xdr:colOff>1704975</xdr:colOff>
      <xdr:row>34</xdr:row>
      <xdr:rowOff>1057275</xdr:rowOff>
    </xdr:to>
    <xdr:pic>
      <xdr:nvPicPr>
        <xdr:cNvPr id="2888158" name="Рисунок 102"/>
        <xdr:cNvPicPr>
          <a:picLocks noChangeAspect="1"/>
        </xdr:cNvPicPr>
      </xdr:nvPicPr>
      <xdr:blipFill>
        <a:blip xmlns:r="http://schemas.openxmlformats.org/officeDocument/2006/relationships" r:embed="rId20" cstate="print"/>
        <a:srcRect b="23407"/>
        <a:stretch>
          <a:fillRect/>
        </a:stretch>
      </xdr:blipFill>
      <xdr:spPr bwMode="auto">
        <a:xfrm>
          <a:off x="3257550" y="12211050"/>
          <a:ext cx="1343025" cy="1038225"/>
        </a:xfrm>
        <a:prstGeom prst="rect">
          <a:avLst/>
        </a:prstGeom>
        <a:noFill/>
        <a:ln w="9525">
          <a:noFill/>
          <a:miter lim="800000"/>
          <a:headEnd/>
          <a:tailEnd/>
        </a:ln>
      </xdr:spPr>
    </xdr:pic>
    <xdr:clientData/>
  </xdr:twoCellAnchor>
  <xdr:twoCellAnchor editAs="oneCell">
    <xdr:from>
      <xdr:col>2</xdr:col>
      <xdr:colOff>114300</xdr:colOff>
      <xdr:row>42</xdr:row>
      <xdr:rowOff>28575</xdr:rowOff>
    </xdr:from>
    <xdr:to>
      <xdr:col>2</xdr:col>
      <xdr:colOff>2000250</xdr:colOff>
      <xdr:row>42</xdr:row>
      <xdr:rowOff>1352550</xdr:rowOff>
    </xdr:to>
    <xdr:pic>
      <xdr:nvPicPr>
        <xdr:cNvPr id="2888159" name="Рисунок 7"/>
        <xdr:cNvPicPr>
          <a:picLocks noChangeAspect="1"/>
        </xdr:cNvPicPr>
      </xdr:nvPicPr>
      <xdr:blipFill>
        <a:blip xmlns:r="http://schemas.openxmlformats.org/officeDocument/2006/relationships" r:embed="rId21" cstate="print"/>
        <a:srcRect t="9190" b="20956"/>
        <a:stretch>
          <a:fillRect/>
        </a:stretch>
      </xdr:blipFill>
      <xdr:spPr bwMode="auto">
        <a:xfrm>
          <a:off x="3009900" y="16573500"/>
          <a:ext cx="1885950" cy="1323975"/>
        </a:xfrm>
        <a:prstGeom prst="rect">
          <a:avLst/>
        </a:prstGeom>
        <a:noFill/>
        <a:ln w="9525">
          <a:noFill/>
          <a:miter lim="800000"/>
          <a:headEnd/>
          <a:tailEnd/>
        </a:ln>
      </xdr:spPr>
    </xdr:pic>
    <xdr:clientData/>
  </xdr:twoCellAnchor>
  <xdr:twoCellAnchor editAs="oneCell">
    <xdr:from>
      <xdr:col>2</xdr:col>
      <xdr:colOff>1371600</xdr:colOff>
      <xdr:row>48</xdr:row>
      <xdr:rowOff>28575</xdr:rowOff>
    </xdr:from>
    <xdr:to>
      <xdr:col>3</xdr:col>
      <xdr:colOff>342900</xdr:colOff>
      <xdr:row>48</xdr:row>
      <xdr:rowOff>1123950</xdr:rowOff>
    </xdr:to>
    <xdr:pic>
      <xdr:nvPicPr>
        <xdr:cNvPr id="2888160" name="Рисунок 110"/>
        <xdr:cNvPicPr>
          <a:picLocks noChangeAspect="1"/>
        </xdr:cNvPicPr>
      </xdr:nvPicPr>
      <xdr:blipFill>
        <a:blip xmlns:r="http://schemas.openxmlformats.org/officeDocument/2006/relationships" r:embed="rId22" cstate="print"/>
        <a:srcRect l="17014" t="29033" r="10779" b="22488"/>
        <a:stretch>
          <a:fillRect/>
        </a:stretch>
      </xdr:blipFill>
      <xdr:spPr bwMode="auto">
        <a:xfrm>
          <a:off x="4267200" y="20288250"/>
          <a:ext cx="1628775" cy="1095375"/>
        </a:xfrm>
        <a:prstGeom prst="rect">
          <a:avLst/>
        </a:prstGeom>
        <a:noFill/>
        <a:ln w="9525">
          <a:noFill/>
          <a:miter lim="800000"/>
          <a:headEnd/>
          <a:tailEnd/>
        </a:ln>
      </xdr:spPr>
    </xdr:pic>
    <xdr:clientData/>
  </xdr:twoCellAnchor>
  <xdr:twoCellAnchor editAs="oneCell">
    <xdr:from>
      <xdr:col>2</xdr:col>
      <xdr:colOff>1419225</xdr:colOff>
      <xdr:row>65</xdr:row>
      <xdr:rowOff>38100</xdr:rowOff>
    </xdr:from>
    <xdr:to>
      <xdr:col>3</xdr:col>
      <xdr:colOff>142875</xdr:colOff>
      <xdr:row>65</xdr:row>
      <xdr:rowOff>1076325</xdr:rowOff>
    </xdr:to>
    <xdr:pic>
      <xdr:nvPicPr>
        <xdr:cNvPr id="2888161" name="Рисунок 119"/>
        <xdr:cNvPicPr>
          <a:picLocks noChangeAspect="1"/>
        </xdr:cNvPicPr>
      </xdr:nvPicPr>
      <xdr:blipFill>
        <a:blip xmlns:r="http://schemas.openxmlformats.org/officeDocument/2006/relationships" r:embed="rId23" cstate="print"/>
        <a:srcRect l="22501" t="29338" r="21912" b="28970"/>
        <a:stretch>
          <a:fillRect/>
        </a:stretch>
      </xdr:blipFill>
      <xdr:spPr bwMode="auto">
        <a:xfrm>
          <a:off x="4314825" y="26546175"/>
          <a:ext cx="1381125" cy="1038225"/>
        </a:xfrm>
        <a:prstGeom prst="rect">
          <a:avLst/>
        </a:prstGeom>
        <a:noFill/>
        <a:ln w="9525">
          <a:noFill/>
          <a:miter lim="800000"/>
          <a:headEnd/>
          <a:tailEnd/>
        </a:ln>
      </xdr:spPr>
    </xdr:pic>
    <xdr:clientData/>
  </xdr:twoCellAnchor>
  <xdr:twoCellAnchor editAs="oneCell">
    <xdr:from>
      <xdr:col>2</xdr:col>
      <xdr:colOff>1543050</xdr:colOff>
      <xdr:row>66</xdr:row>
      <xdr:rowOff>28575</xdr:rowOff>
    </xdr:from>
    <xdr:to>
      <xdr:col>3</xdr:col>
      <xdr:colOff>123825</xdr:colOff>
      <xdr:row>66</xdr:row>
      <xdr:rowOff>1114425</xdr:rowOff>
    </xdr:to>
    <xdr:pic>
      <xdr:nvPicPr>
        <xdr:cNvPr id="2888162" name="Рисунок 121"/>
        <xdr:cNvPicPr>
          <a:picLocks noChangeAspect="1"/>
        </xdr:cNvPicPr>
      </xdr:nvPicPr>
      <xdr:blipFill>
        <a:blip xmlns:r="http://schemas.openxmlformats.org/officeDocument/2006/relationships" r:embed="rId24" cstate="print"/>
        <a:srcRect l="11250" t="16103" r="12427" b="17059"/>
        <a:stretch>
          <a:fillRect/>
        </a:stretch>
      </xdr:blipFill>
      <xdr:spPr bwMode="auto">
        <a:xfrm>
          <a:off x="4438650" y="27641550"/>
          <a:ext cx="1238250" cy="1085850"/>
        </a:xfrm>
        <a:prstGeom prst="rect">
          <a:avLst/>
        </a:prstGeom>
        <a:noFill/>
        <a:ln w="9525">
          <a:noFill/>
          <a:miter lim="800000"/>
          <a:headEnd/>
          <a:tailEnd/>
        </a:ln>
      </xdr:spPr>
    </xdr:pic>
    <xdr:clientData/>
  </xdr:twoCellAnchor>
  <xdr:twoCellAnchor editAs="oneCell">
    <xdr:from>
      <xdr:col>2</xdr:col>
      <xdr:colOff>1438275</xdr:colOff>
      <xdr:row>74</xdr:row>
      <xdr:rowOff>9525</xdr:rowOff>
    </xdr:from>
    <xdr:to>
      <xdr:col>3</xdr:col>
      <xdr:colOff>285750</xdr:colOff>
      <xdr:row>74</xdr:row>
      <xdr:rowOff>1123950</xdr:rowOff>
    </xdr:to>
    <xdr:pic>
      <xdr:nvPicPr>
        <xdr:cNvPr id="2888163" name="Рисунок 123"/>
        <xdr:cNvPicPr>
          <a:picLocks noChangeAspect="1"/>
        </xdr:cNvPicPr>
      </xdr:nvPicPr>
      <xdr:blipFill>
        <a:blip xmlns:r="http://schemas.openxmlformats.org/officeDocument/2006/relationships" r:embed="rId25" cstate="print"/>
        <a:srcRect l="14339" t="22942" r="11765" b="22574"/>
        <a:stretch>
          <a:fillRect/>
        </a:stretch>
      </xdr:blipFill>
      <xdr:spPr bwMode="auto">
        <a:xfrm>
          <a:off x="4333875" y="28784550"/>
          <a:ext cx="1504950" cy="1114425"/>
        </a:xfrm>
        <a:prstGeom prst="rect">
          <a:avLst/>
        </a:prstGeom>
        <a:noFill/>
        <a:ln w="9525">
          <a:noFill/>
          <a:miter lim="800000"/>
          <a:headEnd/>
          <a:tailEnd/>
        </a:ln>
      </xdr:spPr>
    </xdr:pic>
    <xdr:clientData/>
  </xdr:twoCellAnchor>
  <xdr:twoCellAnchor editAs="oneCell">
    <xdr:from>
      <xdr:col>2</xdr:col>
      <xdr:colOff>1485900</xdr:colOff>
      <xdr:row>75</xdr:row>
      <xdr:rowOff>28575</xdr:rowOff>
    </xdr:from>
    <xdr:to>
      <xdr:col>3</xdr:col>
      <xdr:colOff>247650</xdr:colOff>
      <xdr:row>75</xdr:row>
      <xdr:rowOff>1114425</xdr:rowOff>
    </xdr:to>
    <xdr:pic>
      <xdr:nvPicPr>
        <xdr:cNvPr id="2888164" name="Рисунок 125"/>
        <xdr:cNvPicPr>
          <a:picLocks noChangeAspect="1"/>
        </xdr:cNvPicPr>
      </xdr:nvPicPr>
      <xdr:blipFill>
        <a:blip xmlns:r="http://schemas.openxmlformats.org/officeDocument/2006/relationships" r:embed="rId26" cstate="print"/>
        <a:srcRect l="19632" t="24043" r="13750" b="25220"/>
        <a:stretch>
          <a:fillRect/>
        </a:stretch>
      </xdr:blipFill>
      <xdr:spPr bwMode="auto">
        <a:xfrm>
          <a:off x="4381500" y="29965650"/>
          <a:ext cx="1419225" cy="1085850"/>
        </a:xfrm>
        <a:prstGeom prst="rect">
          <a:avLst/>
        </a:prstGeom>
        <a:noFill/>
        <a:ln w="9525">
          <a:noFill/>
          <a:miter lim="800000"/>
          <a:headEnd/>
          <a:tailEnd/>
        </a:ln>
      </xdr:spPr>
    </xdr:pic>
    <xdr:clientData/>
  </xdr:twoCellAnchor>
  <xdr:twoCellAnchor editAs="oneCell">
    <xdr:from>
      <xdr:col>2</xdr:col>
      <xdr:colOff>1581150</xdr:colOff>
      <xdr:row>76</xdr:row>
      <xdr:rowOff>38100</xdr:rowOff>
    </xdr:from>
    <xdr:to>
      <xdr:col>3</xdr:col>
      <xdr:colOff>152400</xdr:colOff>
      <xdr:row>76</xdr:row>
      <xdr:rowOff>1285875</xdr:rowOff>
    </xdr:to>
    <xdr:pic>
      <xdr:nvPicPr>
        <xdr:cNvPr id="2888165" name="Рисунок 127"/>
        <xdr:cNvPicPr>
          <a:picLocks noChangeAspect="1"/>
        </xdr:cNvPicPr>
      </xdr:nvPicPr>
      <xdr:blipFill>
        <a:blip xmlns:r="http://schemas.openxmlformats.org/officeDocument/2006/relationships" r:embed="rId27" cstate="print"/>
        <a:srcRect l="15442" t="15221" r="18823" b="17941"/>
        <a:stretch>
          <a:fillRect/>
        </a:stretch>
      </xdr:blipFill>
      <xdr:spPr bwMode="auto">
        <a:xfrm>
          <a:off x="4476750" y="31108650"/>
          <a:ext cx="1228725" cy="1247775"/>
        </a:xfrm>
        <a:prstGeom prst="rect">
          <a:avLst/>
        </a:prstGeom>
        <a:noFill/>
        <a:ln w="9525">
          <a:noFill/>
          <a:miter lim="800000"/>
          <a:headEnd/>
          <a:tailEnd/>
        </a:ln>
      </xdr:spPr>
    </xdr:pic>
    <xdr:clientData/>
  </xdr:twoCellAnchor>
  <xdr:twoCellAnchor editAs="oneCell">
    <xdr:from>
      <xdr:col>2</xdr:col>
      <xdr:colOff>1524000</xdr:colOff>
      <xdr:row>77</xdr:row>
      <xdr:rowOff>28575</xdr:rowOff>
    </xdr:from>
    <xdr:to>
      <xdr:col>3</xdr:col>
      <xdr:colOff>238125</xdr:colOff>
      <xdr:row>77</xdr:row>
      <xdr:rowOff>1276350</xdr:rowOff>
    </xdr:to>
    <xdr:pic>
      <xdr:nvPicPr>
        <xdr:cNvPr id="2888166" name="Рисунок 129"/>
        <xdr:cNvPicPr>
          <a:picLocks noChangeAspect="1"/>
        </xdr:cNvPicPr>
      </xdr:nvPicPr>
      <xdr:blipFill>
        <a:blip xmlns:r="http://schemas.openxmlformats.org/officeDocument/2006/relationships" r:embed="rId28" cstate="print"/>
        <a:srcRect l="22060" t="23383" r="18823" b="22574"/>
        <a:stretch>
          <a:fillRect/>
        </a:stretch>
      </xdr:blipFill>
      <xdr:spPr bwMode="auto">
        <a:xfrm>
          <a:off x="4419600" y="32413575"/>
          <a:ext cx="1371600" cy="1247775"/>
        </a:xfrm>
        <a:prstGeom prst="rect">
          <a:avLst/>
        </a:prstGeom>
        <a:noFill/>
        <a:ln w="9525">
          <a:noFill/>
          <a:miter lim="800000"/>
          <a:headEnd/>
          <a:tailEnd/>
        </a:ln>
      </xdr:spPr>
    </xdr:pic>
    <xdr:clientData/>
  </xdr:twoCellAnchor>
  <xdr:twoCellAnchor editAs="oneCell">
    <xdr:from>
      <xdr:col>2</xdr:col>
      <xdr:colOff>1276350</xdr:colOff>
      <xdr:row>78</xdr:row>
      <xdr:rowOff>38100</xdr:rowOff>
    </xdr:from>
    <xdr:to>
      <xdr:col>3</xdr:col>
      <xdr:colOff>361950</xdr:colOff>
      <xdr:row>78</xdr:row>
      <xdr:rowOff>1238250</xdr:rowOff>
    </xdr:to>
    <xdr:pic>
      <xdr:nvPicPr>
        <xdr:cNvPr id="2888167" name="Рисунок 131"/>
        <xdr:cNvPicPr>
          <a:picLocks noChangeAspect="1"/>
        </xdr:cNvPicPr>
      </xdr:nvPicPr>
      <xdr:blipFill>
        <a:blip xmlns:r="http://schemas.openxmlformats.org/officeDocument/2006/relationships" r:embed="rId29" cstate="print"/>
        <a:srcRect l="8162" t="21619" r="6912" b="20148"/>
        <a:stretch>
          <a:fillRect/>
        </a:stretch>
      </xdr:blipFill>
      <xdr:spPr bwMode="auto">
        <a:xfrm>
          <a:off x="4171950" y="33728025"/>
          <a:ext cx="1743075" cy="1200150"/>
        </a:xfrm>
        <a:prstGeom prst="rect">
          <a:avLst/>
        </a:prstGeom>
        <a:noFill/>
        <a:ln w="9525">
          <a:noFill/>
          <a:miter lim="800000"/>
          <a:headEnd/>
          <a:tailEnd/>
        </a:ln>
      </xdr:spPr>
    </xdr:pic>
    <xdr:clientData/>
  </xdr:twoCellAnchor>
  <xdr:twoCellAnchor editAs="oneCell">
    <xdr:from>
      <xdr:col>2</xdr:col>
      <xdr:colOff>1257300</xdr:colOff>
      <xdr:row>79</xdr:row>
      <xdr:rowOff>38100</xdr:rowOff>
    </xdr:from>
    <xdr:to>
      <xdr:col>3</xdr:col>
      <xdr:colOff>333375</xdr:colOff>
      <xdr:row>79</xdr:row>
      <xdr:rowOff>790575</xdr:rowOff>
    </xdr:to>
    <xdr:pic>
      <xdr:nvPicPr>
        <xdr:cNvPr id="2888168" name="Рисунок 133"/>
        <xdr:cNvPicPr>
          <a:picLocks noChangeAspect="1"/>
        </xdr:cNvPicPr>
      </xdr:nvPicPr>
      <xdr:blipFill>
        <a:blip xmlns:r="http://schemas.openxmlformats.org/officeDocument/2006/relationships" r:embed="rId30" cstate="print"/>
        <a:srcRect l="13676" t="32207" r="15221" b="36913"/>
        <a:stretch>
          <a:fillRect/>
        </a:stretch>
      </xdr:blipFill>
      <xdr:spPr bwMode="auto">
        <a:xfrm>
          <a:off x="4152900" y="34994850"/>
          <a:ext cx="1733550" cy="752475"/>
        </a:xfrm>
        <a:prstGeom prst="rect">
          <a:avLst/>
        </a:prstGeom>
        <a:noFill/>
        <a:ln w="9525">
          <a:noFill/>
          <a:miter lim="800000"/>
          <a:headEnd/>
          <a:tailEnd/>
        </a:ln>
      </xdr:spPr>
    </xdr:pic>
    <xdr:clientData/>
  </xdr:twoCellAnchor>
  <xdr:twoCellAnchor editAs="oneCell">
    <xdr:from>
      <xdr:col>2</xdr:col>
      <xdr:colOff>1276350</xdr:colOff>
      <xdr:row>86</xdr:row>
      <xdr:rowOff>38100</xdr:rowOff>
    </xdr:from>
    <xdr:to>
      <xdr:col>3</xdr:col>
      <xdr:colOff>161925</xdr:colOff>
      <xdr:row>86</xdr:row>
      <xdr:rowOff>1228725</xdr:rowOff>
    </xdr:to>
    <xdr:pic>
      <xdr:nvPicPr>
        <xdr:cNvPr id="2888169"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71950" y="35804475"/>
          <a:ext cx="1543050" cy="1190625"/>
        </a:xfrm>
        <a:prstGeom prst="rect">
          <a:avLst/>
        </a:prstGeom>
        <a:noFill/>
        <a:ln w="9525">
          <a:noFill/>
          <a:miter lim="800000"/>
          <a:headEnd/>
          <a:tailEnd/>
        </a:ln>
      </xdr:spPr>
    </xdr:pic>
    <xdr:clientData/>
  </xdr:twoCellAnchor>
  <xdr:twoCellAnchor editAs="oneCell">
    <xdr:from>
      <xdr:col>2</xdr:col>
      <xdr:colOff>1333500</xdr:colOff>
      <xdr:row>87</xdr:row>
      <xdr:rowOff>66675</xdr:rowOff>
    </xdr:from>
    <xdr:to>
      <xdr:col>3</xdr:col>
      <xdr:colOff>133350</xdr:colOff>
      <xdr:row>87</xdr:row>
      <xdr:rowOff>1219200</xdr:rowOff>
    </xdr:to>
    <xdr:pic>
      <xdr:nvPicPr>
        <xdr:cNvPr id="2888170" name="Рисунок 137"/>
        <xdr:cNvPicPr>
          <a:picLocks noChangeAspect="1"/>
        </xdr:cNvPicPr>
      </xdr:nvPicPr>
      <xdr:blipFill>
        <a:blip xmlns:r="http://schemas.openxmlformats.org/officeDocument/2006/relationships" r:embed="rId32" cstate="print"/>
        <a:srcRect l="22942" t="26691" r="21249" b="29633"/>
        <a:stretch>
          <a:fillRect/>
        </a:stretch>
      </xdr:blipFill>
      <xdr:spPr bwMode="auto">
        <a:xfrm>
          <a:off x="4229100" y="37090350"/>
          <a:ext cx="1457325" cy="1152525"/>
        </a:xfrm>
        <a:prstGeom prst="rect">
          <a:avLst/>
        </a:prstGeom>
        <a:noFill/>
        <a:ln w="9525">
          <a:noFill/>
          <a:miter lim="800000"/>
          <a:headEnd/>
          <a:tailEnd/>
        </a:ln>
      </xdr:spPr>
    </xdr:pic>
    <xdr:clientData/>
  </xdr:twoCellAnchor>
  <xdr:twoCellAnchor editAs="oneCell">
    <xdr:from>
      <xdr:col>2</xdr:col>
      <xdr:colOff>1352550</xdr:colOff>
      <xdr:row>88</xdr:row>
      <xdr:rowOff>19050</xdr:rowOff>
    </xdr:from>
    <xdr:to>
      <xdr:col>3</xdr:col>
      <xdr:colOff>123825</xdr:colOff>
      <xdr:row>88</xdr:row>
      <xdr:rowOff>1247775</xdr:rowOff>
    </xdr:to>
    <xdr:pic>
      <xdr:nvPicPr>
        <xdr:cNvPr id="2888171" name="Рисунок 139"/>
        <xdr:cNvPicPr>
          <a:picLocks noChangeAspect="1"/>
        </xdr:cNvPicPr>
      </xdr:nvPicPr>
      <xdr:blipFill>
        <a:blip xmlns:r="http://schemas.openxmlformats.org/officeDocument/2006/relationships" r:embed="rId33" cstate="print"/>
        <a:srcRect l="20294" t="22501" r="26323" b="31396"/>
        <a:stretch>
          <a:fillRect/>
        </a:stretch>
      </xdr:blipFill>
      <xdr:spPr bwMode="auto">
        <a:xfrm>
          <a:off x="4248150" y="38280975"/>
          <a:ext cx="1428750" cy="1228725"/>
        </a:xfrm>
        <a:prstGeom prst="rect">
          <a:avLst/>
        </a:prstGeom>
        <a:noFill/>
        <a:ln w="9525">
          <a:noFill/>
          <a:miter lim="800000"/>
          <a:headEnd/>
          <a:tailEnd/>
        </a:ln>
      </xdr:spPr>
    </xdr:pic>
    <xdr:clientData/>
  </xdr:twoCellAnchor>
  <xdr:twoCellAnchor editAs="oneCell">
    <xdr:from>
      <xdr:col>2</xdr:col>
      <xdr:colOff>1295400</xdr:colOff>
      <xdr:row>89</xdr:row>
      <xdr:rowOff>28575</xdr:rowOff>
    </xdr:from>
    <xdr:to>
      <xdr:col>3</xdr:col>
      <xdr:colOff>123825</xdr:colOff>
      <xdr:row>89</xdr:row>
      <xdr:rowOff>1028700</xdr:rowOff>
    </xdr:to>
    <xdr:pic>
      <xdr:nvPicPr>
        <xdr:cNvPr id="2888172"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91000" y="39547800"/>
          <a:ext cx="1485900" cy="1000125"/>
        </a:xfrm>
        <a:prstGeom prst="rect">
          <a:avLst/>
        </a:prstGeom>
        <a:noFill/>
        <a:ln w="9525">
          <a:noFill/>
          <a:miter lim="800000"/>
          <a:headEnd/>
          <a:tailEnd/>
        </a:ln>
      </xdr:spPr>
    </xdr:pic>
    <xdr:clientData/>
  </xdr:twoCellAnchor>
  <xdr:twoCellAnchor editAs="oneCell">
    <xdr:from>
      <xdr:col>2</xdr:col>
      <xdr:colOff>1381125</xdr:colOff>
      <xdr:row>94</xdr:row>
      <xdr:rowOff>38100</xdr:rowOff>
    </xdr:from>
    <xdr:to>
      <xdr:col>3</xdr:col>
      <xdr:colOff>104775</xdr:colOff>
      <xdr:row>94</xdr:row>
      <xdr:rowOff>904875</xdr:rowOff>
    </xdr:to>
    <xdr:pic>
      <xdr:nvPicPr>
        <xdr:cNvPr id="2888173"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6725" y="40624125"/>
          <a:ext cx="1381125" cy="866775"/>
        </a:xfrm>
        <a:prstGeom prst="rect">
          <a:avLst/>
        </a:prstGeom>
        <a:noFill/>
        <a:ln w="9525">
          <a:noFill/>
          <a:miter lim="800000"/>
          <a:headEnd/>
          <a:tailEnd/>
        </a:ln>
      </xdr:spPr>
    </xdr:pic>
    <xdr:clientData/>
  </xdr:twoCellAnchor>
  <xdr:twoCellAnchor editAs="oneCell">
    <xdr:from>
      <xdr:col>2</xdr:col>
      <xdr:colOff>1438275</xdr:colOff>
      <xdr:row>95</xdr:row>
      <xdr:rowOff>38100</xdr:rowOff>
    </xdr:from>
    <xdr:to>
      <xdr:col>3</xdr:col>
      <xdr:colOff>161925</xdr:colOff>
      <xdr:row>95</xdr:row>
      <xdr:rowOff>914400</xdr:rowOff>
    </xdr:to>
    <xdr:pic>
      <xdr:nvPicPr>
        <xdr:cNvPr id="2888174" name="Рисунок 145"/>
        <xdr:cNvPicPr>
          <a:picLocks noChangeAspect="1"/>
        </xdr:cNvPicPr>
      </xdr:nvPicPr>
      <xdr:blipFill>
        <a:blip xmlns:r="http://schemas.openxmlformats.org/officeDocument/2006/relationships" r:embed="rId35" cstate="print"/>
        <a:srcRect l="18089" t="32867" r="15736" b="25220"/>
        <a:stretch>
          <a:fillRect/>
        </a:stretch>
      </xdr:blipFill>
      <xdr:spPr bwMode="auto">
        <a:xfrm>
          <a:off x="4333875" y="41557575"/>
          <a:ext cx="1381125" cy="876300"/>
        </a:xfrm>
        <a:prstGeom prst="rect">
          <a:avLst/>
        </a:prstGeom>
        <a:noFill/>
        <a:ln w="9525">
          <a:noFill/>
          <a:miter lim="800000"/>
          <a:headEnd/>
          <a:tailEnd/>
        </a:ln>
      </xdr:spPr>
    </xdr:pic>
    <xdr:clientData/>
  </xdr:twoCellAnchor>
  <xdr:twoCellAnchor editAs="oneCell">
    <xdr:from>
      <xdr:col>2</xdr:col>
      <xdr:colOff>1514475</xdr:colOff>
      <xdr:row>96</xdr:row>
      <xdr:rowOff>85725</xdr:rowOff>
    </xdr:from>
    <xdr:to>
      <xdr:col>3</xdr:col>
      <xdr:colOff>142875</xdr:colOff>
      <xdr:row>96</xdr:row>
      <xdr:rowOff>990600</xdr:rowOff>
    </xdr:to>
    <xdr:pic>
      <xdr:nvPicPr>
        <xdr:cNvPr id="2888175" name="Рисунок 147"/>
        <xdr:cNvPicPr>
          <a:picLocks noChangeAspect="1"/>
        </xdr:cNvPicPr>
      </xdr:nvPicPr>
      <xdr:blipFill>
        <a:blip xmlns:r="http://schemas.openxmlformats.org/officeDocument/2006/relationships" r:embed="rId36" cstate="print"/>
        <a:srcRect l="17998" t="16827" r="14130" b="15131"/>
        <a:stretch>
          <a:fillRect/>
        </a:stretch>
      </xdr:blipFill>
      <xdr:spPr bwMode="auto">
        <a:xfrm>
          <a:off x="4410075" y="42567225"/>
          <a:ext cx="1285875" cy="904875"/>
        </a:xfrm>
        <a:prstGeom prst="rect">
          <a:avLst/>
        </a:prstGeom>
        <a:noFill/>
        <a:ln w="9525">
          <a:noFill/>
          <a:miter lim="800000"/>
          <a:headEnd/>
          <a:tailEnd/>
        </a:ln>
      </xdr:spPr>
    </xdr:pic>
    <xdr:clientData/>
  </xdr:twoCellAnchor>
  <xdr:twoCellAnchor editAs="oneCell">
    <xdr:from>
      <xdr:col>2</xdr:col>
      <xdr:colOff>1485900</xdr:colOff>
      <xdr:row>97</xdr:row>
      <xdr:rowOff>38100</xdr:rowOff>
    </xdr:from>
    <xdr:to>
      <xdr:col>3</xdr:col>
      <xdr:colOff>200025</xdr:colOff>
      <xdr:row>97</xdr:row>
      <xdr:rowOff>971550</xdr:rowOff>
    </xdr:to>
    <xdr:pic>
      <xdr:nvPicPr>
        <xdr:cNvPr id="2888176" name="Рисунок 149"/>
        <xdr:cNvPicPr>
          <a:picLocks noChangeAspect="1"/>
        </xdr:cNvPicPr>
      </xdr:nvPicPr>
      <xdr:blipFill>
        <a:blip xmlns:r="http://schemas.openxmlformats.org/officeDocument/2006/relationships" r:embed="rId37" cstate="print"/>
        <a:srcRect l="28677" t="33308" r="24779" b="34926"/>
        <a:stretch>
          <a:fillRect/>
        </a:stretch>
      </xdr:blipFill>
      <xdr:spPr bwMode="auto">
        <a:xfrm>
          <a:off x="4381500" y="43548300"/>
          <a:ext cx="1371600" cy="933450"/>
        </a:xfrm>
        <a:prstGeom prst="rect">
          <a:avLst/>
        </a:prstGeom>
        <a:noFill/>
        <a:ln w="9525">
          <a:noFill/>
          <a:miter lim="800000"/>
          <a:headEnd/>
          <a:tailEnd/>
        </a:ln>
      </xdr:spPr>
    </xdr:pic>
    <xdr:clientData/>
  </xdr:twoCellAnchor>
  <xdr:twoCellAnchor editAs="oneCell">
    <xdr:from>
      <xdr:col>2</xdr:col>
      <xdr:colOff>1504950</xdr:colOff>
      <xdr:row>98</xdr:row>
      <xdr:rowOff>19050</xdr:rowOff>
    </xdr:from>
    <xdr:to>
      <xdr:col>3</xdr:col>
      <xdr:colOff>276225</xdr:colOff>
      <xdr:row>98</xdr:row>
      <xdr:rowOff>1076325</xdr:rowOff>
    </xdr:to>
    <xdr:pic>
      <xdr:nvPicPr>
        <xdr:cNvPr id="2888177" name="Рисунок 151"/>
        <xdr:cNvPicPr>
          <a:picLocks noChangeAspect="1"/>
        </xdr:cNvPicPr>
      </xdr:nvPicPr>
      <xdr:blipFill>
        <a:blip xmlns:r="http://schemas.openxmlformats.org/officeDocument/2006/relationships" r:embed="rId38" cstate="print"/>
        <a:srcRect t="7149" b="10641"/>
        <a:stretch>
          <a:fillRect/>
        </a:stretch>
      </xdr:blipFill>
      <xdr:spPr bwMode="auto">
        <a:xfrm>
          <a:off x="4400550" y="44529375"/>
          <a:ext cx="1428750" cy="1057275"/>
        </a:xfrm>
        <a:prstGeom prst="rect">
          <a:avLst/>
        </a:prstGeom>
        <a:noFill/>
        <a:ln w="9525">
          <a:noFill/>
          <a:miter lim="800000"/>
          <a:headEnd/>
          <a:tailEnd/>
        </a:ln>
      </xdr:spPr>
    </xdr:pic>
    <xdr:clientData/>
  </xdr:twoCellAnchor>
  <xdr:twoCellAnchor editAs="oneCell">
    <xdr:from>
      <xdr:col>2</xdr:col>
      <xdr:colOff>1619250</xdr:colOff>
      <xdr:row>99</xdr:row>
      <xdr:rowOff>28575</xdr:rowOff>
    </xdr:from>
    <xdr:to>
      <xdr:col>3</xdr:col>
      <xdr:colOff>228600</xdr:colOff>
      <xdr:row>99</xdr:row>
      <xdr:rowOff>1009650</xdr:rowOff>
    </xdr:to>
    <xdr:pic>
      <xdr:nvPicPr>
        <xdr:cNvPr id="2888178" name="Рисунок 153"/>
        <xdr:cNvPicPr>
          <a:picLocks noChangeAspect="1"/>
        </xdr:cNvPicPr>
      </xdr:nvPicPr>
      <xdr:blipFill>
        <a:blip xmlns:r="http://schemas.openxmlformats.org/officeDocument/2006/relationships" r:embed="rId39" cstate="print"/>
        <a:srcRect l="18309" t="26028" r="18382" b="25220"/>
        <a:stretch>
          <a:fillRect/>
        </a:stretch>
      </xdr:blipFill>
      <xdr:spPr bwMode="auto">
        <a:xfrm>
          <a:off x="4514850" y="45653325"/>
          <a:ext cx="1266825" cy="981075"/>
        </a:xfrm>
        <a:prstGeom prst="rect">
          <a:avLst/>
        </a:prstGeom>
        <a:noFill/>
        <a:ln w="9525">
          <a:noFill/>
          <a:miter lim="800000"/>
          <a:headEnd/>
          <a:tailEnd/>
        </a:ln>
      </xdr:spPr>
    </xdr:pic>
    <xdr:clientData/>
  </xdr:twoCellAnchor>
  <xdr:twoCellAnchor editAs="oneCell">
    <xdr:from>
      <xdr:col>2</xdr:col>
      <xdr:colOff>1609725</xdr:colOff>
      <xdr:row>104</xdr:row>
      <xdr:rowOff>19050</xdr:rowOff>
    </xdr:from>
    <xdr:to>
      <xdr:col>3</xdr:col>
      <xdr:colOff>228600</xdr:colOff>
      <xdr:row>104</xdr:row>
      <xdr:rowOff>1085850</xdr:rowOff>
    </xdr:to>
    <xdr:pic>
      <xdr:nvPicPr>
        <xdr:cNvPr id="2888179"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5325" y="46682025"/>
          <a:ext cx="1276350" cy="1066800"/>
        </a:xfrm>
        <a:prstGeom prst="rect">
          <a:avLst/>
        </a:prstGeom>
        <a:noFill/>
        <a:ln w="9525">
          <a:noFill/>
          <a:miter lim="800000"/>
          <a:headEnd/>
          <a:tailEnd/>
        </a:ln>
      </xdr:spPr>
    </xdr:pic>
    <xdr:clientData/>
  </xdr:twoCellAnchor>
  <xdr:twoCellAnchor editAs="oneCell">
    <xdr:from>
      <xdr:col>2</xdr:col>
      <xdr:colOff>1695450</xdr:colOff>
      <xdr:row>105</xdr:row>
      <xdr:rowOff>57150</xdr:rowOff>
    </xdr:from>
    <xdr:to>
      <xdr:col>3</xdr:col>
      <xdr:colOff>228600</xdr:colOff>
      <xdr:row>105</xdr:row>
      <xdr:rowOff>1066800</xdr:rowOff>
    </xdr:to>
    <xdr:pic>
      <xdr:nvPicPr>
        <xdr:cNvPr id="2888180" name="Рисунок 157"/>
        <xdr:cNvPicPr>
          <a:picLocks noChangeAspect="1"/>
        </xdr:cNvPicPr>
      </xdr:nvPicPr>
      <xdr:blipFill>
        <a:blip xmlns:r="http://schemas.openxmlformats.org/officeDocument/2006/relationships" r:embed="rId41" cstate="print"/>
        <a:srcRect l="23383" t="24043" r="17279" b="25662"/>
        <a:stretch>
          <a:fillRect/>
        </a:stretch>
      </xdr:blipFill>
      <xdr:spPr bwMode="auto">
        <a:xfrm>
          <a:off x="4591050" y="47834550"/>
          <a:ext cx="1190625" cy="1009650"/>
        </a:xfrm>
        <a:prstGeom prst="rect">
          <a:avLst/>
        </a:prstGeom>
        <a:noFill/>
        <a:ln w="9525">
          <a:noFill/>
          <a:miter lim="800000"/>
          <a:headEnd/>
          <a:tailEnd/>
        </a:ln>
      </xdr:spPr>
    </xdr:pic>
    <xdr:clientData/>
  </xdr:twoCellAnchor>
  <xdr:twoCellAnchor editAs="oneCell">
    <xdr:from>
      <xdr:col>2</xdr:col>
      <xdr:colOff>1676400</xdr:colOff>
      <xdr:row>106</xdr:row>
      <xdr:rowOff>47625</xdr:rowOff>
    </xdr:from>
    <xdr:to>
      <xdr:col>3</xdr:col>
      <xdr:colOff>152400</xdr:colOff>
      <xdr:row>106</xdr:row>
      <xdr:rowOff>1438275</xdr:rowOff>
    </xdr:to>
    <xdr:pic>
      <xdr:nvPicPr>
        <xdr:cNvPr id="2888181" name="Рисунок 159"/>
        <xdr:cNvPicPr>
          <a:picLocks noChangeAspect="1"/>
        </xdr:cNvPicPr>
      </xdr:nvPicPr>
      <xdr:blipFill>
        <a:blip xmlns:r="http://schemas.openxmlformats.org/officeDocument/2006/relationships" r:embed="rId42" cstate="print"/>
        <a:srcRect l="15221" t="5515" r="15073" b="9117"/>
        <a:stretch>
          <a:fillRect/>
        </a:stretch>
      </xdr:blipFill>
      <xdr:spPr bwMode="auto">
        <a:xfrm>
          <a:off x="4572000" y="48939450"/>
          <a:ext cx="1133475" cy="1390650"/>
        </a:xfrm>
        <a:prstGeom prst="rect">
          <a:avLst/>
        </a:prstGeom>
        <a:noFill/>
        <a:ln w="9525">
          <a:noFill/>
          <a:miter lim="800000"/>
          <a:headEnd/>
          <a:tailEnd/>
        </a:ln>
      </xdr:spPr>
    </xdr:pic>
    <xdr:clientData/>
  </xdr:twoCellAnchor>
  <xdr:twoCellAnchor editAs="oneCell">
    <xdr:from>
      <xdr:col>2</xdr:col>
      <xdr:colOff>1590675</xdr:colOff>
      <xdr:row>107</xdr:row>
      <xdr:rowOff>28575</xdr:rowOff>
    </xdr:from>
    <xdr:to>
      <xdr:col>3</xdr:col>
      <xdr:colOff>419100</xdr:colOff>
      <xdr:row>107</xdr:row>
      <xdr:rowOff>1114425</xdr:rowOff>
    </xdr:to>
    <xdr:pic>
      <xdr:nvPicPr>
        <xdr:cNvPr id="2888182" name="Рисунок 30"/>
        <xdr:cNvPicPr>
          <a:picLocks noChangeAspect="1"/>
        </xdr:cNvPicPr>
      </xdr:nvPicPr>
      <xdr:blipFill>
        <a:blip xmlns:r="http://schemas.openxmlformats.org/officeDocument/2006/relationships" r:embed="rId43" cstate="print"/>
        <a:srcRect l="10147" t="18309" r="9338" b="23013"/>
        <a:stretch>
          <a:fillRect/>
        </a:stretch>
      </xdr:blipFill>
      <xdr:spPr bwMode="auto">
        <a:xfrm>
          <a:off x="4486275" y="50406300"/>
          <a:ext cx="1485900" cy="1085850"/>
        </a:xfrm>
        <a:prstGeom prst="rect">
          <a:avLst/>
        </a:prstGeom>
        <a:noFill/>
        <a:ln w="9525">
          <a:noFill/>
          <a:miter lim="800000"/>
          <a:headEnd/>
          <a:tailEnd/>
        </a:ln>
      </xdr:spPr>
    </xdr:pic>
    <xdr:clientData/>
  </xdr:twoCellAnchor>
  <xdr:twoCellAnchor editAs="oneCell">
    <xdr:from>
      <xdr:col>2</xdr:col>
      <xdr:colOff>1362075</xdr:colOff>
      <xdr:row>46</xdr:row>
      <xdr:rowOff>28575</xdr:rowOff>
    </xdr:from>
    <xdr:to>
      <xdr:col>3</xdr:col>
      <xdr:colOff>371475</xdr:colOff>
      <xdr:row>46</xdr:row>
      <xdr:rowOff>1181100</xdr:rowOff>
    </xdr:to>
    <xdr:pic>
      <xdr:nvPicPr>
        <xdr:cNvPr id="2888183"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57675" y="19088100"/>
          <a:ext cx="1666875" cy="1152525"/>
        </a:xfrm>
        <a:prstGeom prst="rect">
          <a:avLst/>
        </a:prstGeom>
        <a:noFill/>
        <a:ln w="9525">
          <a:noFill/>
          <a:miter lim="800000"/>
          <a:headEnd/>
          <a:tailEnd/>
        </a:ln>
      </xdr:spPr>
    </xdr:pic>
    <xdr:clientData/>
  </xdr:twoCellAnchor>
  <xdr:twoCellAnchor editAs="oneCell">
    <xdr:from>
      <xdr:col>2</xdr:col>
      <xdr:colOff>1371600</xdr:colOff>
      <xdr:row>51</xdr:row>
      <xdr:rowOff>38100</xdr:rowOff>
    </xdr:from>
    <xdr:to>
      <xdr:col>3</xdr:col>
      <xdr:colOff>371475</xdr:colOff>
      <xdr:row>51</xdr:row>
      <xdr:rowOff>1228725</xdr:rowOff>
    </xdr:to>
    <xdr:pic>
      <xdr:nvPicPr>
        <xdr:cNvPr id="2888184" name="Рисунок 2"/>
        <xdr:cNvPicPr>
          <a:picLocks noChangeAspect="1"/>
        </xdr:cNvPicPr>
      </xdr:nvPicPr>
      <xdr:blipFill>
        <a:blip xmlns:r="http://schemas.openxmlformats.org/officeDocument/2006/relationships" r:embed="rId45" cstate="print"/>
        <a:srcRect t="10464" b="16859"/>
        <a:stretch>
          <a:fillRect/>
        </a:stretch>
      </xdr:blipFill>
      <xdr:spPr bwMode="auto">
        <a:xfrm>
          <a:off x="4267200" y="22193250"/>
          <a:ext cx="1657350" cy="1190625"/>
        </a:xfrm>
        <a:prstGeom prst="rect">
          <a:avLst/>
        </a:prstGeom>
        <a:noFill/>
        <a:ln w="9525">
          <a:noFill/>
          <a:miter lim="800000"/>
          <a:headEnd/>
          <a:tailEnd/>
        </a:ln>
      </xdr:spPr>
    </xdr:pic>
    <xdr:clientData/>
  </xdr:twoCellAnchor>
  <xdr:twoCellAnchor editAs="oneCell">
    <xdr:from>
      <xdr:col>2</xdr:col>
      <xdr:colOff>1381125</xdr:colOff>
      <xdr:row>52</xdr:row>
      <xdr:rowOff>19050</xdr:rowOff>
    </xdr:from>
    <xdr:to>
      <xdr:col>3</xdr:col>
      <xdr:colOff>361950</xdr:colOff>
      <xdr:row>52</xdr:row>
      <xdr:rowOff>1209675</xdr:rowOff>
    </xdr:to>
    <xdr:pic>
      <xdr:nvPicPr>
        <xdr:cNvPr id="2888185" name="Рисунок 54"/>
        <xdr:cNvPicPr>
          <a:picLocks noChangeAspect="1"/>
        </xdr:cNvPicPr>
      </xdr:nvPicPr>
      <xdr:blipFill>
        <a:blip xmlns:r="http://schemas.openxmlformats.org/officeDocument/2006/relationships" r:embed="rId46" cstate="print"/>
        <a:srcRect t="10464" b="16859"/>
        <a:stretch>
          <a:fillRect/>
        </a:stretch>
      </xdr:blipFill>
      <xdr:spPr bwMode="auto">
        <a:xfrm>
          <a:off x="4276725" y="23441025"/>
          <a:ext cx="1638300" cy="1190625"/>
        </a:xfrm>
        <a:prstGeom prst="rect">
          <a:avLst/>
        </a:prstGeom>
        <a:noFill/>
        <a:ln w="9525">
          <a:noFill/>
          <a:miter lim="800000"/>
          <a:headEnd/>
          <a:tailEnd/>
        </a:ln>
      </xdr:spPr>
    </xdr:pic>
    <xdr:clientData/>
  </xdr:twoCellAnchor>
  <xdr:twoCellAnchor editAs="oneCell">
    <xdr:from>
      <xdr:col>2</xdr:col>
      <xdr:colOff>1381125</xdr:colOff>
      <xdr:row>53</xdr:row>
      <xdr:rowOff>47625</xdr:rowOff>
    </xdr:from>
    <xdr:to>
      <xdr:col>3</xdr:col>
      <xdr:colOff>352425</xdr:colOff>
      <xdr:row>53</xdr:row>
      <xdr:rowOff>1038225</xdr:rowOff>
    </xdr:to>
    <xdr:pic>
      <xdr:nvPicPr>
        <xdr:cNvPr id="2888186" name="Рисунок 3"/>
        <xdr:cNvPicPr>
          <a:picLocks noChangeAspect="1"/>
        </xdr:cNvPicPr>
      </xdr:nvPicPr>
      <xdr:blipFill>
        <a:blip xmlns:r="http://schemas.openxmlformats.org/officeDocument/2006/relationships" r:embed="rId47" cstate="print"/>
        <a:srcRect b="38750"/>
        <a:stretch>
          <a:fillRect/>
        </a:stretch>
      </xdr:blipFill>
      <xdr:spPr bwMode="auto">
        <a:xfrm>
          <a:off x="4276725" y="24726900"/>
          <a:ext cx="1628775" cy="990600"/>
        </a:xfrm>
        <a:prstGeom prst="rect">
          <a:avLst/>
        </a:prstGeom>
        <a:noFill/>
        <a:ln w="9525">
          <a:noFill/>
          <a:miter lim="800000"/>
          <a:headEnd/>
          <a:tailEnd/>
        </a:ln>
      </xdr:spPr>
    </xdr:pic>
    <xdr:clientData/>
  </xdr:twoCellAnchor>
  <xdr:twoCellAnchor editAs="oneCell">
    <xdr:from>
      <xdr:col>2</xdr:col>
      <xdr:colOff>1266825</xdr:colOff>
      <xdr:row>39</xdr:row>
      <xdr:rowOff>38100</xdr:rowOff>
    </xdr:from>
    <xdr:to>
      <xdr:col>3</xdr:col>
      <xdr:colOff>38100</xdr:colOff>
      <xdr:row>39</xdr:row>
      <xdr:rowOff>1123950</xdr:rowOff>
    </xdr:to>
    <xdr:pic>
      <xdr:nvPicPr>
        <xdr:cNvPr id="2888187" name="Рисунок 51" descr="desktop.jpg"/>
        <xdr:cNvPicPr>
          <a:picLocks noChangeAspect="1"/>
        </xdr:cNvPicPr>
      </xdr:nvPicPr>
      <xdr:blipFill>
        <a:blip xmlns:r="http://schemas.openxmlformats.org/officeDocument/2006/relationships" r:embed="rId48" cstate="print"/>
        <a:srcRect b="23889"/>
        <a:stretch>
          <a:fillRect/>
        </a:stretch>
      </xdr:blipFill>
      <xdr:spPr bwMode="auto">
        <a:xfrm>
          <a:off x="4162425" y="14611350"/>
          <a:ext cx="1428750" cy="1085850"/>
        </a:xfrm>
        <a:prstGeom prst="rect">
          <a:avLst/>
        </a:prstGeom>
        <a:noFill/>
        <a:ln w="9525">
          <a:noFill/>
          <a:miter lim="800000"/>
          <a:headEnd/>
          <a:tailEnd/>
        </a:ln>
      </xdr:spPr>
    </xdr:pic>
    <xdr:clientData/>
  </xdr:twoCellAnchor>
  <xdr:twoCellAnchor editAs="oneCell">
    <xdr:from>
      <xdr:col>2</xdr:col>
      <xdr:colOff>1323975</xdr:colOff>
      <xdr:row>35</xdr:row>
      <xdr:rowOff>38100</xdr:rowOff>
    </xdr:from>
    <xdr:to>
      <xdr:col>2</xdr:col>
      <xdr:colOff>2562225</xdr:colOff>
      <xdr:row>35</xdr:row>
      <xdr:rowOff>1209675</xdr:rowOff>
    </xdr:to>
    <xdr:pic>
      <xdr:nvPicPr>
        <xdr:cNvPr id="2888188"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9575" y="13392150"/>
          <a:ext cx="1238250" cy="1171575"/>
        </a:xfrm>
        <a:prstGeom prst="rect">
          <a:avLst/>
        </a:prstGeom>
        <a:noFill/>
        <a:ln w="9525">
          <a:noFill/>
          <a:miter lim="800000"/>
          <a:headEnd/>
          <a:tailEnd/>
        </a:ln>
      </xdr:spPr>
    </xdr:pic>
    <xdr:clientData/>
  </xdr:twoCellAnchor>
  <xdr:twoCellAnchor editAs="oneCell">
    <xdr:from>
      <xdr:col>2</xdr:col>
      <xdr:colOff>273844</xdr:colOff>
      <xdr:row>19</xdr:row>
      <xdr:rowOff>35720</xdr:rowOff>
    </xdr:from>
    <xdr:to>
      <xdr:col>2</xdr:col>
      <xdr:colOff>1464469</xdr:colOff>
      <xdr:row>19</xdr:row>
      <xdr:rowOff>928688</xdr:rowOff>
    </xdr:to>
    <xdr:pic>
      <xdr:nvPicPr>
        <xdr:cNvPr id="52" name="Рисунок 51"/>
        <xdr:cNvPicPr>
          <a:picLocks noChangeAspect="1"/>
        </xdr:cNvPicPr>
      </xdr:nvPicPr>
      <xdr:blipFill>
        <a:blip xmlns:r="http://schemas.openxmlformats.org/officeDocument/2006/relationships" r:embed="rId50"/>
        <a:stretch>
          <a:fillRect/>
        </a:stretch>
      </xdr:blipFill>
      <xdr:spPr>
        <a:xfrm>
          <a:off x="3169444" y="8074820"/>
          <a:ext cx="1190625" cy="892968"/>
        </a:xfrm>
        <a:prstGeom prst="rect">
          <a:avLst/>
        </a:prstGeom>
      </xdr:spPr>
    </xdr:pic>
    <xdr:clientData/>
  </xdr:twoCellAnchor>
  <xdr:twoCellAnchor editAs="oneCell">
    <xdr:from>
      <xdr:col>2</xdr:col>
      <xdr:colOff>1</xdr:colOff>
      <xdr:row>6</xdr:row>
      <xdr:rowOff>1</xdr:rowOff>
    </xdr:from>
    <xdr:to>
      <xdr:col>2</xdr:col>
      <xdr:colOff>1357313</xdr:colOff>
      <xdr:row>7</xdr:row>
      <xdr:rowOff>0</xdr:rowOff>
    </xdr:to>
    <xdr:pic>
      <xdr:nvPicPr>
        <xdr:cNvPr id="2" name="Рисунок 1"/>
        <xdr:cNvPicPr>
          <a:picLocks noChangeAspect="1"/>
        </xdr:cNvPicPr>
      </xdr:nvPicPr>
      <xdr:blipFill>
        <a:blip xmlns:r="http://schemas.openxmlformats.org/officeDocument/2006/relationships" r:embed="rId51"/>
        <a:stretch>
          <a:fillRect/>
        </a:stretch>
      </xdr:blipFill>
      <xdr:spPr>
        <a:xfrm>
          <a:off x="2893220" y="3869532"/>
          <a:ext cx="1357312" cy="1357312"/>
        </a:xfrm>
        <a:prstGeom prst="rect">
          <a:avLst/>
        </a:prstGeom>
      </xdr:spPr>
    </xdr:pic>
    <xdr:clientData/>
  </xdr:twoCellAnchor>
  <xdr:twoCellAnchor editAs="oneCell">
    <xdr:from>
      <xdr:col>2</xdr:col>
      <xdr:colOff>1</xdr:colOff>
      <xdr:row>7</xdr:row>
      <xdr:rowOff>1</xdr:rowOff>
    </xdr:from>
    <xdr:to>
      <xdr:col>2</xdr:col>
      <xdr:colOff>1345407</xdr:colOff>
      <xdr:row>7</xdr:row>
      <xdr:rowOff>1345407</xdr:rowOff>
    </xdr:to>
    <xdr:pic>
      <xdr:nvPicPr>
        <xdr:cNvPr id="3" name="Рисунок 2"/>
        <xdr:cNvPicPr>
          <a:picLocks noChangeAspect="1"/>
        </xdr:cNvPicPr>
      </xdr:nvPicPr>
      <xdr:blipFill>
        <a:blip xmlns:r="http://schemas.openxmlformats.org/officeDocument/2006/relationships" r:embed="rId52"/>
        <a:stretch>
          <a:fillRect/>
        </a:stretch>
      </xdr:blipFill>
      <xdr:spPr>
        <a:xfrm>
          <a:off x="2893220" y="5226845"/>
          <a:ext cx="1345406" cy="1345406"/>
        </a:xfrm>
        <a:prstGeom prst="rect">
          <a:avLst/>
        </a:prstGeom>
      </xdr:spPr>
    </xdr:pic>
    <xdr:clientData/>
  </xdr:twoCellAnchor>
  <xdr:oneCellAnchor>
    <xdr:from>
      <xdr:col>2</xdr:col>
      <xdr:colOff>1</xdr:colOff>
      <xdr:row>8</xdr:row>
      <xdr:rowOff>1</xdr:rowOff>
    </xdr:from>
    <xdr:ext cx="1345406" cy="1345406"/>
    <xdr:pic>
      <xdr:nvPicPr>
        <xdr:cNvPr id="55" name="Рисунок 54"/>
        <xdr:cNvPicPr>
          <a:picLocks noChangeAspect="1"/>
        </xdr:cNvPicPr>
      </xdr:nvPicPr>
      <xdr:blipFill>
        <a:blip xmlns:r="http://schemas.openxmlformats.org/officeDocument/2006/relationships" r:embed="rId52"/>
        <a:stretch>
          <a:fillRect/>
        </a:stretch>
      </xdr:blipFill>
      <xdr:spPr>
        <a:xfrm>
          <a:off x="2893220" y="5226845"/>
          <a:ext cx="1345406" cy="1345406"/>
        </a:xfrm>
        <a:prstGeom prst="rect">
          <a:avLst/>
        </a:prstGeom>
      </xdr:spPr>
    </xdr:pic>
    <xdr:clientData/>
  </xdr:oneCellAnchor>
  <xdr:twoCellAnchor editAs="oneCell">
    <xdr:from>
      <xdr:col>2</xdr:col>
      <xdr:colOff>1</xdr:colOff>
      <xdr:row>9</xdr:row>
      <xdr:rowOff>1</xdr:rowOff>
    </xdr:from>
    <xdr:to>
      <xdr:col>2</xdr:col>
      <xdr:colOff>1345407</xdr:colOff>
      <xdr:row>9</xdr:row>
      <xdr:rowOff>1345407</xdr:rowOff>
    </xdr:to>
    <xdr:pic>
      <xdr:nvPicPr>
        <xdr:cNvPr id="4" name="Рисунок 3"/>
        <xdr:cNvPicPr>
          <a:picLocks noChangeAspect="1"/>
        </xdr:cNvPicPr>
      </xdr:nvPicPr>
      <xdr:blipFill>
        <a:blip xmlns:r="http://schemas.openxmlformats.org/officeDocument/2006/relationships" r:embed="rId53"/>
        <a:stretch>
          <a:fillRect/>
        </a:stretch>
      </xdr:blipFill>
      <xdr:spPr>
        <a:xfrm>
          <a:off x="2893220" y="7941470"/>
          <a:ext cx="1345406" cy="1345406"/>
        </a:xfrm>
        <a:prstGeom prst="rect">
          <a:avLst/>
        </a:prstGeom>
      </xdr:spPr>
    </xdr:pic>
    <xdr:clientData/>
  </xdr:twoCellAnchor>
  <xdr:twoCellAnchor editAs="oneCell">
    <xdr:from>
      <xdr:col>2</xdr:col>
      <xdr:colOff>1</xdr:colOff>
      <xdr:row>10</xdr:row>
      <xdr:rowOff>1</xdr:rowOff>
    </xdr:from>
    <xdr:to>
      <xdr:col>2</xdr:col>
      <xdr:colOff>1333501</xdr:colOff>
      <xdr:row>10</xdr:row>
      <xdr:rowOff>1333501</xdr:rowOff>
    </xdr:to>
    <xdr:pic>
      <xdr:nvPicPr>
        <xdr:cNvPr id="5" name="Рисунок 4"/>
        <xdr:cNvPicPr>
          <a:picLocks noChangeAspect="1"/>
        </xdr:cNvPicPr>
      </xdr:nvPicPr>
      <xdr:blipFill>
        <a:blip xmlns:r="http://schemas.openxmlformats.org/officeDocument/2006/relationships" r:embed="rId54"/>
        <a:stretch>
          <a:fillRect/>
        </a:stretch>
      </xdr:blipFill>
      <xdr:spPr>
        <a:xfrm>
          <a:off x="2893220" y="9298782"/>
          <a:ext cx="1333500" cy="1333500"/>
        </a:xfrm>
        <a:prstGeom prst="rect">
          <a:avLst/>
        </a:prstGeom>
      </xdr:spPr>
    </xdr:pic>
    <xdr:clientData/>
  </xdr:twoCellAnchor>
  <xdr:twoCellAnchor editAs="oneCell">
    <xdr:from>
      <xdr:col>2</xdr:col>
      <xdr:colOff>1</xdr:colOff>
      <xdr:row>11</xdr:row>
      <xdr:rowOff>1</xdr:rowOff>
    </xdr:from>
    <xdr:to>
      <xdr:col>2</xdr:col>
      <xdr:colOff>1345407</xdr:colOff>
      <xdr:row>11</xdr:row>
      <xdr:rowOff>1345407</xdr:rowOff>
    </xdr:to>
    <xdr:pic>
      <xdr:nvPicPr>
        <xdr:cNvPr id="6" name="Рисунок 5"/>
        <xdr:cNvPicPr>
          <a:picLocks noChangeAspect="1"/>
        </xdr:cNvPicPr>
      </xdr:nvPicPr>
      <xdr:blipFill>
        <a:blip xmlns:r="http://schemas.openxmlformats.org/officeDocument/2006/relationships" r:embed="rId55"/>
        <a:stretch>
          <a:fillRect/>
        </a:stretch>
      </xdr:blipFill>
      <xdr:spPr>
        <a:xfrm>
          <a:off x="2893220" y="10656095"/>
          <a:ext cx="1345406" cy="1345406"/>
        </a:xfrm>
        <a:prstGeom prst="rect">
          <a:avLst/>
        </a:prstGeom>
      </xdr:spPr>
    </xdr:pic>
    <xdr:clientData/>
  </xdr:twoCellAnchor>
  <xdr:twoCellAnchor editAs="oneCell">
    <xdr:from>
      <xdr:col>2</xdr:col>
      <xdr:colOff>1</xdr:colOff>
      <xdr:row>20</xdr:row>
      <xdr:rowOff>1</xdr:rowOff>
    </xdr:from>
    <xdr:to>
      <xdr:col>2</xdr:col>
      <xdr:colOff>964407</xdr:colOff>
      <xdr:row>20</xdr:row>
      <xdr:rowOff>964407</xdr:rowOff>
    </xdr:to>
    <xdr:pic>
      <xdr:nvPicPr>
        <xdr:cNvPr id="7" name="Рисунок 6"/>
        <xdr:cNvPicPr>
          <a:picLocks noChangeAspect="1"/>
        </xdr:cNvPicPr>
      </xdr:nvPicPr>
      <xdr:blipFill>
        <a:blip xmlns:r="http://schemas.openxmlformats.org/officeDocument/2006/relationships" r:embed="rId56"/>
        <a:stretch>
          <a:fillRect/>
        </a:stretch>
      </xdr:blipFill>
      <xdr:spPr>
        <a:xfrm>
          <a:off x="2893220" y="17156907"/>
          <a:ext cx="964406" cy="964406"/>
        </a:xfrm>
        <a:prstGeom prst="rect">
          <a:avLst/>
        </a:prstGeom>
      </xdr:spPr>
    </xdr:pic>
    <xdr:clientData/>
  </xdr:twoCellAnchor>
  <xdr:oneCellAnchor>
    <xdr:from>
      <xdr:col>2</xdr:col>
      <xdr:colOff>1</xdr:colOff>
      <xdr:row>21</xdr:row>
      <xdr:rowOff>1</xdr:rowOff>
    </xdr:from>
    <xdr:ext cx="964406" cy="964406"/>
    <xdr:pic>
      <xdr:nvPicPr>
        <xdr:cNvPr id="63" name="Рисунок 62"/>
        <xdr:cNvPicPr>
          <a:picLocks noChangeAspect="1"/>
        </xdr:cNvPicPr>
      </xdr:nvPicPr>
      <xdr:blipFill>
        <a:blip xmlns:r="http://schemas.openxmlformats.org/officeDocument/2006/relationships" r:embed="rId56"/>
        <a:stretch>
          <a:fillRect/>
        </a:stretch>
      </xdr:blipFill>
      <xdr:spPr>
        <a:xfrm>
          <a:off x="2893220" y="17156907"/>
          <a:ext cx="964406" cy="964406"/>
        </a:xfrm>
        <a:prstGeom prst="rect">
          <a:avLst/>
        </a:prstGeom>
      </xdr:spPr>
    </xdr:pic>
    <xdr:clientData/>
  </xdr:oneCellAnchor>
  <xdr:twoCellAnchor editAs="oneCell">
    <xdr:from>
      <xdr:col>2</xdr:col>
      <xdr:colOff>0</xdr:colOff>
      <xdr:row>23</xdr:row>
      <xdr:rowOff>0</xdr:rowOff>
    </xdr:from>
    <xdr:to>
      <xdr:col>2</xdr:col>
      <xdr:colOff>976313</xdr:colOff>
      <xdr:row>24</xdr:row>
      <xdr:rowOff>1</xdr:rowOff>
    </xdr:to>
    <xdr:pic>
      <xdr:nvPicPr>
        <xdr:cNvPr id="8" name="Рисунок 7"/>
        <xdr:cNvPicPr>
          <a:picLocks noChangeAspect="1"/>
        </xdr:cNvPicPr>
      </xdr:nvPicPr>
      <xdr:blipFill>
        <a:blip xmlns:r="http://schemas.openxmlformats.org/officeDocument/2006/relationships" r:embed="rId57"/>
        <a:stretch>
          <a:fillRect/>
        </a:stretch>
      </xdr:blipFill>
      <xdr:spPr>
        <a:xfrm>
          <a:off x="2893219" y="19109531"/>
          <a:ext cx="976313" cy="976313"/>
        </a:xfrm>
        <a:prstGeom prst="rect">
          <a:avLst/>
        </a:prstGeom>
      </xdr:spPr>
    </xdr:pic>
    <xdr:clientData/>
  </xdr:twoCellAnchor>
  <xdr:oneCellAnchor>
    <xdr:from>
      <xdr:col>2</xdr:col>
      <xdr:colOff>781050</xdr:colOff>
      <xdr:row>16</xdr:row>
      <xdr:rowOff>57150</xdr:rowOff>
    </xdr:from>
    <xdr:ext cx="2283619" cy="1333500"/>
    <xdr:pic>
      <xdr:nvPicPr>
        <xdr:cNvPr id="65" name="Рисунок 70"/>
        <xdr:cNvPicPr>
          <a:picLocks noChangeAspect="1"/>
        </xdr:cNvPicPr>
      </xdr:nvPicPr>
      <xdr:blipFill>
        <a:blip xmlns:r="http://schemas.openxmlformats.org/officeDocument/2006/relationships" r:embed="rId8" cstate="print"/>
        <a:srcRect t="15932" b="25858"/>
        <a:stretch>
          <a:fillRect/>
        </a:stretch>
      </xdr:blipFill>
      <xdr:spPr bwMode="auto">
        <a:xfrm>
          <a:off x="3674269" y="13820775"/>
          <a:ext cx="2283619" cy="1333500"/>
        </a:xfrm>
        <a:prstGeom prst="rect">
          <a:avLst/>
        </a:prstGeom>
        <a:noFill/>
        <a:ln w="9525">
          <a:noFill/>
          <a:miter lim="800000"/>
          <a:headEnd/>
          <a:tailEnd/>
        </a:ln>
      </xdr:spPr>
    </xdr:pic>
    <xdr:clientData/>
  </xdr:oneCellAnchor>
  <xdr:twoCellAnchor editAs="oneCell">
    <xdr:from>
      <xdr:col>2</xdr:col>
      <xdr:colOff>1</xdr:colOff>
      <xdr:row>31</xdr:row>
      <xdr:rowOff>1</xdr:rowOff>
    </xdr:from>
    <xdr:to>
      <xdr:col>2</xdr:col>
      <xdr:colOff>1524001</xdr:colOff>
      <xdr:row>31</xdr:row>
      <xdr:rowOff>1524001</xdr:rowOff>
    </xdr:to>
    <xdr:pic>
      <xdr:nvPicPr>
        <xdr:cNvPr id="9" name="Рисунок 8"/>
        <xdr:cNvPicPr>
          <a:picLocks noChangeAspect="1"/>
        </xdr:cNvPicPr>
      </xdr:nvPicPr>
      <xdr:blipFill>
        <a:blip xmlns:r="http://schemas.openxmlformats.org/officeDocument/2006/relationships" r:embed="rId58"/>
        <a:stretch>
          <a:fillRect/>
        </a:stretch>
      </xdr:blipFill>
      <xdr:spPr>
        <a:xfrm>
          <a:off x="2893220" y="24931689"/>
          <a:ext cx="1524000" cy="1524000"/>
        </a:xfrm>
        <a:prstGeom prst="rect">
          <a:avLst/>
        </a:prstGeom>
      </xdr:spPr>
    </xdr:pic>
    <xdr:clientData/>
  </xdr:twoCellAnchor>
  <xdr:oneCellAnchor>
    <xdr:from>
      <xdr:col>2</xdr:col>
      <xdr:colOff>1323975</xdr:colOff>
      <xdr:row>36</xdr:row>
      <xdr:rowOff>38100</xdr:rowOff>
    </xdr:from>
    <xdr:ext cx="1238250" cy="1171575"/>
    <xdr:pic>
      <xdr:nvPicPr>
        <xdr:cNvPr id="68"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7194" y="28446413"/>
          <a:ext cx="1238250" cy="1171575"/>
        </a:xfrm>
        <a:prstGeom prst="rect">
          <a:avLst/>
        </a:prstGeom>
        <a:noFill/>
        <a:ln w="9525">
          <a:noFill/>
          <a:miter lim="800000"/>
          <a:headEnd/>
          <a:tailEnd/>
        </a:ln>
      </xdr:spPr>
    </xdr:pic>
    <xdr:clientData/>
  </xdr:oneCellAnchor>
  <xdr:oneCellAnchor>
    <xdr:from>
      <xdr:col>2</xdr:col>
      <xdr:colOff>1323975</xdr:colOff>
      <xdr:row>37</xdr:row>
      <xdr:rowOff>38100</xdr:rowOff>
    </xdr:from>
    <xdr:ext cx="1238250" cy="1171575"/>
    <xdr:pic>
      <xdr:nvPicPr>
        <xdr:cNvPr id="69" name="Рисунок 53" descr="угловой.jpg"/>
        <xdr:cNvPicPr>
          <a:picLocks noChangeAspect="1"/>
        </xdr:cNvPicPr>
      </xdr:nvPicPr>
      <xdr:blipFill>
        <a:blip xmlns:r="http://schemas.openxmlformats.org/officeDocument/2006/relationships" r:embed="rId49" cstate="print"/>
        <a:srcRect t="5000" r="26666" b="26111"/>
        <a:stretch>
          <a:fillRect/>
        </a:stretch>
      </xdr:blipFill>
      <xdr:spPr bwMode="auto">
        <a:xfrm>
          <a:off x="4217194" y="29660850"/>
          <a:ext cx="1238250" cy="1171575"/>
        </a:xfrm>
        <a:prstGeom prst="rect">
          <a:avLst/>
        </a:prstGeom>
        <a:noFill/>
        <a:ln w="9525">
          <a:noFill/>
          <a:miter lim="800000"/>
          <a:headEnd/>
          <a:tailEnd/>
        </a:ln>
      </xdr:spPr>
    </xdr:pic>
    <xdr:clientData/>
  </xdr:oneCellAnchor>
  <xdr:oneCellAnchor>
    <xdr:from>
      <xdr:col>2</xdr:col>
      <xdr:colOff>1276350</xdr:colOff>
      <xdr:row>83</xdr:row>
      <xdr:rowOff>38100</xdr:rowOff>
    </xdr:from>
    <xdr:ext cx="1540669" cy="1190625"/>
    <xdr:pic>
      <xdr:nvPicPr>
        <xdr:cNvPr id="75"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69569" y="65998725"/>
          <a:ext cx="1540669" cy="1190625"/>
        </a:xfrm>
        <a:prstGeom prst="rect">
          <a:avLst/>
        </a:prstGeom>
        <a:noFill/>
        <a:ln w="9525">
          <a:noFill/>
          <a:miter lim="800000"/>
          <a:headEnd/>
          <a:tailEnd/>
        </a:ln>
      </xdr:spPr>
    </xdr:pic>
    <xdr:clientData/>
  </xdr:oneCellAnchor>
  <xdr:oneCellAnchor>
    <xdr:from>
      <xdr:col>2</xdr:col>
      <xdr:colOff>1295400</xdr:colOff>
      <xdr:row>90</xdr:row>
      <xdr:rowOff>28575</xdr:rowOff>
    </xdr:from>
    <xdr:ext cx="1483519" cy="1000125"/>
    <xdr:pic>
      <xdr:nvPicPr>
        <xdr:cNvPr id="77"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88619" y="71132700"/>
          <a:ext cx="1483519" cy="1000125"/>
        </a:xfrm>
        <a:prstGeom prst="rect">
          <a:avLst/>
        </a:prstGeom>
        <a:noFill/>
        <a:ln w="9525">
          <a:noFill/>
          <a:miter lim="800000"/>
          <a:headEnd/>
          <a:tailEnd/>
        </a:ln>
      </xdr:spPr>
    </xdr:pic>
    <xdr:clientData/>
  </xdr:oneCellAnchor>
  <xdr:oneCellAnchor>
    <xdr:from>
      <xdr:col>2</xdr:col>
      <xdr:colOff>1381125</xdr:colOff>
      <xdr:row>92</xdr:row>
      <xdr:rowOff>38100</xdr:rowOff>
    </xdr:from>
    <xdr:ext cx="1378744" cy="866775"/>
    <xdr:pic>
      <xdr:nvPicPr>
        <xdr:cNvPr id="78"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4344" y="74356913"/>
          <a:ext cx="1378744" cy="866775"/>
        </a:xfrm>
        <a:prstGeom prst="rect">
          <a:avLst/>
        </a:prstGeom>
        <a:noFill/>
        <a:ln w="9525">
          <a:noFill/>
          <a:miter lim="800000"/>
          <a:headEnd/>
          <a:tailEnd/>
        </a:ln>
      </xdr:spPr>
    </xdr:pic>
    <xdr:clientData/>
  </xdr:oneCellAnchor>
  <xdr:oneCellAnchor>
    <xdr:from>
      <xdr:col>2</xdr:col>
      <xdr:colOff>1609725</xdr:colOff>
      <xdr:row>101</xdr:row>
      <xdr:rowOff>19050</xdr:rowOff>
    </xdr:from>
    <xdr:ext cx="1273969" cy="1066800"/>
    <xdr:pic>
      <xdr:nvPicPr>
        <xdr:cNvPr id="80"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2338863"/>
          <a:ext cx="1273969" cy="1066800"/>
        </a:xfrm>
        <a:prstGeom prst="rect">
          <a:avLst/>
        </a:prstGeom>
        <a:noFill/>
        <a:ln w="9525">
          <a:noFill/>
          <a:miter lim="800000"/>
          <a:headEnd/>
          <a:tailEnd/>
        </a:ln>
      </xdr:spPr>
    </xdr:pic>
    <xdr:clientData/>
  </xdr:oneCellAnchor>
  <xdr:oneCellAnchor>
    <xdr:from>
      <xdr:col>2</xdr:col>
      <xdr:colOff>1609725</xdr:colOff>
      <xdr:row>103</xdr:row>
      <xdr:rowOff>19050</xdr:rowOff>
    </xdr:from>
    <xdr:ext cx="1273969" cy="1066800"/>
    <xdr:pic>
      <xdr:nvPicPr>
        <xdr:cNvPr id="81"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3541394"/>
          <a:ext cx="1273969" cy="1066800"/>
        </a:xfrm>
        <a:prstGeom prst="rect">
          <a:avLst/>
        </a:prstGeom>
        <a:noFill/>
        <a:ln w="9525">
          <a:noFill/>
          <a:miter lim="800000"/>
          <a:headEnd/>
          <a:tailEnd/>
        </a:ln>
      </xdr:spPr>
    </xdr:pic>
    <xdr:clientData/>
  </xdr:oneCellAnchor>
  <xdr:oneCellAnchor>
    <xdr:from>
      <xdr:col>2</xdr:col>
      <xdr:colOff>1276350</xdr:colOff>
      <xdr:row>84</xdr:row>
      <xdr:rowOff>38100</xdr:rowOff>
    </xdr:from>
    <xdr:ext cx="1540669" cy="1190625"/>
    <xdr:pic>
      <xdr:nvPicPr>
        <xdr:cNvPr id="71" name="Рисунок 135"/>
        <xdr:cNvPicPr>
          <a:picLocks noChangeAspect="1"/>
        </xdr:cNvPicPr>
      </xdr:nvPicPr>
      <xdr:blipFill>
        <a:blip xmlns:r="http://schemas.openxmlformats.org/officeDocument/2006/relationships" r:embed="rId31" cstate="print"/>
        <a:srcRect l="18971" t="26985" r="26323" b="30882"/>
        <a:stretch>
          <a:fillRect/>
        </a:stretch>
      </xdr:blipFill>
      <xdr:spPr bwMode="auto">
        <a:xfrm>
          <a:off x="4169569" y="67189350"/>
          <a:ext cx="1540669" cy="1190625"/>
        </a:xfrm>
        <a:prstGeom prst="rect">
          <a:avLst/>
        </a:prstGeom>
        <a:noFill/>
        <a:ln w="9525">
          <a:noFill/>
          <a:miter lim="800000"/>
          <a:headEnd/>
          <a:tailEnd/>
        </a:ln>
      </xdr:spPr>
    </xdr:pic>
    <xdr:clientData/>
  </xdr:oneCellAnchor>
  <xdr:oneCellAnchor>
    <xdr:from>
      <xdr:col>2</xdr:col>
      <xdr:colOff>1295400</xdr:colOff>
      <xdr:row>91</xdr:row>
      <xdr:rowOff>28575</xdr:rowOff>
    </xdr:from>
    <xdr:ext cx="1483519" cy="1000125"/>
    <xdr:pic>
      <xdr:nvPicPr>
        <xdr:cNvPr id="72" name="Рисунок 141"/>
        <xdr:cNvPicPr>
          <a:picLocks noChangeAspect="1"/>
        </xdr:cNvPicPr>
      </xdr:nvPicPr>
      <xdr:blipFill>
        <a:blip xmlns:r="http://schemas.openxmlformats.org/officeDocument/2006/relationships" r:embed="rId34" cstate="print"/>
        <a:srcRect t="17352" b="16176"/>
        <a:stretch>
          <a:fillRect/>
        </a:stretch>
      </xdr:blipFill>
      <xdr:spPr bwMode="auto">
        <a:xfrm>
          <a:off x="4188619" y="75799950"/>
          <a:ext cx="1483519" cy="1000125"/>
        </a:xfrm>
        <a:prstGeom prst="rect">
          <a:avLst/>
        </a:prstGeom>
        <a:noFill/>
        <a:ln w="9525">
          <a:noFill/>
          <a:miter lim="800000"/>
          <a:headEnd/>
          <a:tailEnd/>
        </a:ln>
      </xdr:spPr>
    </xdr:pic>
    <xdr:clientData/>
  </xdr:oneCellAnchor>
  <xdr:oneCellAnchor>
    <xdr:from>
      <xdr:col>2</xdr:col>
      <xdr:colOff>1381125</xdr:colOff>
      <xdr:row>93</xdr:row>
      <xdr:rowOff>38100</xdr:rowOff>
    </xdr:from>
    <xdr:ext cx="1378744" cy="866775"/>
    <xdr:pic>
      <xdr:nvPicPr>
        <xdr:cNvPr id="73" name="Рисунок 143"/>
        <xdr:cNvPicPr>
          <a:picLocks noChangeAspect="1"/>
        </xdr:cNvPicPr>
      </xdr:nvPicPr>
      <xdr:blipFill>
        <a:blip xmlns:r="http://schemas.openxmlformats.org/officeDocument/2006/relationships" r:embed="rId35" cstate="print"/>
        <a:srcRect l="18089" t="32867" r="15736" b="25220"/>
        <a:stretch>
          <a:fillRect/>
        </a:stretch>
      </xdr:blipFill>
      <xdr:spPr bwMode="auto">
        <a:xfrm>
          <a:off x="4274344" y="77952600"/>
          <a:ext cx="1378744" cy="866775"/>
        </a:xfrm>
        <a:prstGeom prst="rect">
          <a:avLst/>
        </a:prstGeom>
        <a:noFill/>
        <a:ln w="9525">
          <a:noFill/>
          <a:miter lim="800000"/>
          <a:headEnd/>
          <a:tailEnd/>
        </a:ln>
      </xdr:spPr>
    </xdr:pic>
    <xdr:clientData/>
  </xdr:oneCellAnchor>
  <xdr:oneCellAnchor>
    <xdr:from>
      <xdr:col>2</xdr:col>
      <xdr:colOff>1609725</xdr:colOff>
      <xdr:row>102</xdr:row>
      <xdr:rowOff>19050</xdr:rowOff>
    </xdr:from>
    <xdr:ext cx="1273969" cy="1066800"/>
    <xdr:pic>
      <xdr:nvPicPr>
        <xdr:cNvPr id="74" name="Рисунок 155"/>
        <xdr:cNvPicPr>
          <a:picLocks noChangeAspect="1"/>
        </xdr:cNvPicPr>
      </xdr:nvPicPr>
      <xdr:blipFill>
        <a:blip xmlns:r="http://schemas.openxmlformats.org/officeDocument/2006/relationships" r:embed="rId40" cstate="print"/>
        <a:srcRect l="26250" t="29338" r="20589" b="26103"/>
        <a:stretch>
          <a:fillRect/>
        </a:stretch>
      </xdr:blipFill>
      <xdr:spPr bwMode="auto">
        <a:xfrm>
          <a:off x="4502944" y="86898956"/>
          <a:ext cx="1273969" cy="1066800"/>
        </a:xfrm>
        <a:prstGeom prst="rect">
          <a:avLst/>
        </a:prstGeom>
        <a:noFill/>
        <a:ln w="9525">
          <a:noFill/>
          <a:miter lim="800000"/>
          <a:headEnd/>
          <a:tailEnd/>
        </a:ln>
      </xdr:spPr>
    </xdr:pic>
    <xdr:clientData/>
  </xdr:oneCellAnchor>
  <xdr:twoCellAnchor editAs="oneCell">
    <xdr:from>
      <xdr:col>2</xdr:col>
      <xdr:colOff>35718</xdr:colOff>
      <xdr:row>30</xdr:row>
      <xdr:rowOff>59529</xdr:rowOff>
    </xdr:from>
    <xdr:to>
      <xdr:col>2</xdr:col>
      <xdr:colOff>2425722</xdr:colOff>
      <xdr:row>30</xdr:row>
      <xdr:rowOff>1452560</xdr:rowOff>
    </xdr:to>
    <xdr:pic>
      <xdr:nvPicPr>
        <xdr:cNvPr id="83" name="Рисунок 82"/>
        <xdr:cNvPicPr>
          <a:picLocks noChangeAspect="1"/>
        </xdr:cNvPicPr>
      </xdr:nvPicPr>
      <xdr:blipFill>
        <a:blip xmlns:r="http://schemas.openxmlformats.org/officeDocument/2006/relationships" r:embed="rId59"/>
        <a:stretch>
          <a:fillRect/>
        </a:stretch>
      </xdr:blipFill>
      <xdr:spPr>
        <a:xfrm>
          <a:off x="2928937" y="28396404"/>
          <a:ext cx="2390004" cy="1393031"/>
        </a:xfrm>
        <a:prstGeom prst="rect">
          <a:avLst/>
        </a:prstGeom>
      </xdr:spPr>
    </xdr:pic>
    <xdr:clientData/>
  </xdr:twoCellAnchor>
  <xdr:twoCellAnchor editAs="oneCell">
    <xdr:from>
      <xdr:col>2</xdr:col>
      <xdr:colOff>2464592</xdr:colOff>
      <xdr:row>30</xdr:row>
      <xdr:rowOff>0</xdr:rowOff>
    </xdr:from>
    <xdr:to>
      <xdr:col>3</xdr:col>
      <xdr:colOff>1345404</xdr:colOff>
      <xdr:row>30</xdr:row>
      <xdr:rowOff>1535906</xdr:rowOff>
    </xdr:to>
    <xdr:pic>
      <xdr:nvPicPr>
        <xdr:cNvPr id="84" name="Рисунок 83"/>
        <xdr:cNvPicPr>
          <a:picLocks noChangeAspect="1"/>
        </xdr:cNvPicPr>
      </xdr:nvPicPr>
      <xdr:blipFill>
        <a:blip xmlns:r="http://schemas.openxmlformats.org/officeDocument/2006/relationships" r:embed="rId60"/>
        <a:stretch>
          <a:fillRect/>
        </a:stretch>
      </xdr:blipFill>
      <xdr:spPr>
        <a:xfrm>
          <a:off x="5357811" y="28336875"/>
          <a:ext cx="1535906" cy="1535906"/>
        </a:xfrm>
        <a:prstGeom prst="rect">
          <a:avLst/>
        </a:prstGeom>
      </xdr:spPr>
    </xdr:pic>
    <xdr:clientData/>
  </xdr:twoCellAnchor>
  <xdr:twoCellAnchor editAs="oneCell">
    <xdr:from>
      <xdr:col>2</xdr:col>
      <xdr:colOff>11906</xdr:colOff>
      <xdr:row>29</xdr:row>
      <xdr:rowOff>11906</xdr:rowOff>
    </xdr:from>
    <xdr:to>
      <xdr:col>2</xdr:col>
      <xdr:colOff>2333624</xdr:colOff>
      <xdr:row>30</xdr:row>
      <xdr:rowOff>635</xdr:rowOff>
    </xdr:to>
    <xdr:pic>
      <xdr:nvPicPr>
        <xdr:cNvPr id="85" name="Рисунок 84"/>
        <xdr:cNvPicPr>
          <a:picLocks noChangeAspect="1"/>
        </xdr:cNvPicPr>
      </xdr:nvPicPr>
      <xdr:blipFill>
        <a:blip xmlns:r="http://schemas.openxmlformats.org/officeDocument/2006/relationships" r:embed="rId61"/>
        <a:stretch>
          <a:fillRect/>
        </a:stretch>
      </xdr:blipFill>
      <xdr:spPr>
        <a:xfrm>
          <a:off x="2905125" y="26896219"/>
          <a:ext cx="2321718" cy="1441291"/>
        </a:xfrm>
        <a:prstGeom prst="rect">
          <a:avLst/>
        </a:prstGeom>
      </xdr:spPr>
    </xdr:pic>
    <xdr:clientData/>
  </xdr:twoCellAnchor>
  <xdr:twoCellAnchor editAs="oneCell">
    <xdr:from>
      <xdr:col>2</xdr:col>
      <xdr:colOff>2369343</xdr:colOff>
      <xdr:row>29</xdr:row>
      <xdr:rowOff>35719</xdr:rowOff>
    </xdr:from>
    <xdr:to>
      <xdr:col>3</xdr:col>
      <xdr:colOff>1343024</xdr:colOff>
      <xdr:row>29</xdr:row>
      <xdr:rowOff>1435894</xdr:rowOff>
    </xdr:to>
    <xdr:pic>
      <xdr:nvPicPr>
        <xdr:cNvPr id="86" name="Рисунок 85"/>
        <xdr:cNvPicPr>
          <a:picLocks noChangeAspect="1"/>
        </xdr:cNvPicPr>
      </xdr:nvPicPr>
      <xdr:blipFill>
        <a:blip xmlns:r="http://schemas.openxmlformats.org/officeDocument/2006/relationships" r:embed="rId62"/>
        <a:stretch>
          <a:fillRect/>
        </a:stretch>
      </xdr:blipFill>
      <xdr:spPr>
        <a:xfrm>
          <a:off x="5262562" y="26920032"/>
          <a:ext cx="1628775" cy="1400175"/>
        </a:xfrm>
        <a:prstGeom prst="rect">
          <a:avLst/>
        </a:prstGeom>
      </xdr:spPr>
    </xdr:pic>
    <xdr:clientData/>
  </xdr:twoCellAnchor>
  <xdr:twoCellAnchor editAs="oneCell">
    <xdr:from>
      <xdr:col>2</xdr:col>
      <xdr:colOff>1</xdr:colOff>
      <xdr:row>22</xdr:row>
      <xdr:rowOff>0</xdr:rowOff>
    </xdr:from>
    <xdr:to>
      <xdr:col>2</xdr:col>
      <xdr:colOff>1631157</xdr:colOff>
      <xdr:row>22</xdr:row>
      <xdr:rowOff>969604</xdr:rowOff>
    </xdr:to>
    <xdr:pic>
      <xdr:nvPicPr>
        <xdr:cNvPr id="87" name="Рисунок 86"/>
        <xdr:cNvPicPr>
          <a:picLocks noChangeAspect="1"/>
        </xdr:cNvPicPr>
      </xdr:nvPicPr>
      <xdr:blipFill>
        <a:blip xmlns:r="http://schemas.openxmlformats.org/officeDocument/2006/relationships" r:embed="rId63"/>
        <a:stretch>
          <a:fillRect/>
        </a:stretch>
      </xdr:blipFill>
      <xdr:spPr>
        <a:xfrm>
          <a:off x="2893220" y="21526500"/>
          <a:ext cx="1631156" cy="969604"/>
        </a:xfrm>
        <a:prstGeom prst="rect">
          <a:avLst/>
        </a:prstGeom>
      </xdr:spPr>
    </xdr:pic>
    <xdr:clientData/>
  </xdr:twoCellAnchor>
  <xdr:twoCellAnchor editAs="oneCell">
    <xdr:from>
      <xdr:col>2</xdr:col>
      <xdr:colOff>1750219</xdr:colOff>
      <xdr:row>22</xdr:row>
      <xdr:rowOff>11907</xdr:rowOff>
    </xdr:from>
    <xdr:to>
      <xdr:col>3</xdr:col>
      <xdr:colOff>107156</xdr:colOff>
      <xdr:row>22</xdr:row>
      <xdr:rowOff>968827</xdr:rowOff>
    </xdr:to>
    <xdr:pic>
      <xdr:nvPicPr>
        <xdr:cNvPr id="88" name="Рисунок 87"/>
        <xdr:cNvPicPr>
          <a:picLocks noChangeAspect="1"/>
        </xdr:cNvPicPr>
      </xdr:nvPicPr>
      <xdr:blipFill>
        <a:blip xmlns:r="http://schemas.openxmlformats.org/officeDocument/2006/relationships" r:embed="rId64"/>
        <a:stretch>
          <a:fillRect/>
        </a:stretch>
      </xdr:blipFill>
      <xdr:spPr>
        <a:xfrm>
          <a:off x="4643438" y="21538407"/>
          <a:ext cx="1012031" cy="956920"/>
        </a:xfrm>
        <a:prstGeom prst="rect">
          <a:avLst/>
        </a:prstGeom>
      </xdr:spPr>
    </xdr:pic>
    <xdr:clientData/>
  </xdr:twoCellAnchor>
  <xdr:twoCellAnchor editAs="oneCell">
    <xdr:from>
      <xdr:col>2</xdr:col>
      <xdr:colOff>0</xdr:colOff>
      <xdr:row>29</xdr:row>
      <xdr:rowOff>0</xdr:rowOff>
    </xdr:from>
    <xdr:to>
      <xdr:col>2</xdr:col>
      <xdr:colOff>2321718</xdr:colOff>
      <xdr:row>29</xdr:row>
      <xdr:rowOff>1441291</xdr:rowOff>
    </xdr:to>
    <xdr:pic>
      <xdr:nvPicPr>
        <xdr:cNvPr id="89" name="Рисунок 88"/>
        <xdr:cNvPicPr>
          <a:picLocks noChangeAspect="1"/>
        </xdr:cNvPicPr>
      </xdr:nvPicPr>
      <xdr:blipFill>
        <a:blip xmlns:r="http://schemas.openxmlformats.org/officeDocument/2006/relationships" r:embed="rId61"/>
        <a:stretch>
          <a:fillRect/>
        </a:stretch>
      </xdr:blipFill>
      <xdr:spPr>
        <a:xfrm>
          <a:off x="2893219" y="26884313"/>
          <a:ext cx="2321718" cy="1441291"/>
        </a:xfrm>
        <a:prstGeom prst="rect">
          <a:avLst/>
        </a:prstGeom>
      </xdr:spPr>
    </xdr:pic>
    <xdr:clientData/>
  </xdr:twoCellAnchor>
  <xdr:twoCellAnchor editAs="oneCell">
    <xdr:from>
      <xdr:col>2</xdr:col>
      <xdr:colOff>2521743</xdr:colOff>
      <xdr:row>29</xdr:row>
      <xdr:rowOff>188119</xdr:rowOff>
    </xdr:from>
    <xdr:to>
      <xdr:col>3</xdr:col>
      <xdr:colOff>1495424</xdr:colOff>
      <xdr:row>30</xdr:row>
      <xdr:rowOff>135732</xdr:rowOff>
    </xdr:to>
    <xdr:pic>
      <xdr:nvPicPr>
        <xdr:cNvPr id="90" name="Рисунок 89"/>
        <xdr:cNvPicPr>
          <a:picLocks noChangeAspect="1"/>
        </xdr:cNvPicPr>
      </xdr:nvPicPr>
      <xdr:blipFill>
        <a:blip xmlns:r="http://schemas.openxmlformats.org/officeDocument/2006/relationships" r:embed="rId62"/>
        <a:stretch>
          <a:fillRect/>
        </a:stretch>
      </xdr:blipFill>
      <xdr:spPr>
        <a:xfrm>
          <a:off x="5414962" y="27072432"/>
          <a:ext cx="1628775" cy="1400175"/>
        </a:xfrm>
        <a:prstGeom prst="rect">
          <a:avLst/>
        </a:prstGeom>
      </xdr:spPr>
    </xdr:pic>
    <xdr:clientData/>
  </xdr:twoCellAnchor>
  <xdr:twoCellAnchor editAs="oneCell">
    <xdr:from>
      <xdr:col>2</xdr:col>
      <xdr:colOff>11906</xdr:colOff>
      <xdr:row>17</xdr:row>
      <xdr:rowOff>11906</xdr:rowOff>
    </xdr:from>
    <xdr:to>
      <xdr:col>2</xdr:col>
      <xdr:colOff>1154905</xdr:colOff>
      <xdr:row>17</xdr:row>
      <xdr:rowOff>964404</xdr:rowOff>
    </xdr:to>
    <xdr:pic>
      <xdr:nvPicPr>
        <xdr:cNvPr id="91" name="Рисунок 90"/>
        <xdr:cNvPicPr>
          <a:picLocks noChangeAspect="1"/>
        </xdr:cNvPicPr>
      </xdr:nvPicPr>
      <xdr:blipFill>
        <a:blip xmlns:r="http://schemas.openxmlformats.org/officeDocument/2006/relationships" r:embed="rId65"/>
        <a:stretch>
          <a:fillRect/>
        </a:stretch>
      </xdr:blipFill>
      <xdr:spPr>
        <a:xfrm>
          <a:off x="2905125" y="16656844"/>
          <a:ext cx="1142999" cy="952498"/>
        </a:xfrm>
        <a:prstGeom prst="rect">
          <a:avLst/>
        </a:prstGeom>
      </xdr:spPr>
    </xdr:pic>
    <xdr:clientData/>
  </xdr:twoCellAnchor>
  <xdr:twoCellAnchor editAs="oneCell">
    <xdr:from>
      <xdr:col>2</xdr:col>
      <xdr:colOff>1250156</xdr:colOff>
      <xdr:row>17</xdr:row>
      <xdr:rowOff>11907</xdr:rowOff>
    </xdr:from>
    <xdr:to>
      <xdr:col>2</xdr:col>
      <xdr:colOff>2393155</xdr:colOff>
      <xdr:row>17</xdr:row>
      <xdr:rowOff>969241</xdr:rowOff>
    </xdr:to>
    <xdr:pic>
      <xdr:nvPicPr>
        <xdr:cNvPr id="92" name="Рисунок 91"/>
        <xdr:cNvPicPr>
          <a:picLocks noChangeAspect="1"/>
        </xdr:cNvPicPr>
      </xdr:nvPicPr>
      <xdr:blipFill>
        <a:blip xmlns:r="http://schemas.openxmlformats.org/officeDocument/2006/relationships" r:embed="rId66"/>
        <a:stretch>
          <a:fillRect/>
        </a:stretch>
      </xdr:blipFill>
      <xdr:spPr>
        <a:xfrm>
          <a:off x="4143375" y="16656845"/>
          <a:ext cx="1142999" cy="957334"/>
        </a:xfrm>
        <a:prstGeom prst="rect">
          <a:avLst/>
        </a:prstGeom>
      </xdr:spPr>
    </xdr:pic>
    <xdr:clientData/>
  </xdr:twoCellAnchor>
  <xdr:twoCellAnchor editAs="oneCell">
    <xdr:from>
      <xdr:col>2</xdr:col>
      <xdr:colOff>1023937</xdr:colOff>
      <xdr:row>27</xdr:row>
      <xdr:rowOff>23812</xdr:rowOff>
    </xdr:from>
    <xdr:to>
      <xdr:col>2</xdr:col>
      <xdr:colOff>2405062</xdr:colOff>
      <xdr:row>27</xdr:row>
      <xdr:rowOff>1404937</xdr:rowOff>
    </xdr:to>
    <xdr:pic>
      <xdr:nvPicPr>
        <xdr:cNvPr id="93" name="Рисунок 92"/>
        <xdr:cNvPicPr>
          <a:picLocks noChangeAspect="1"/>
        </xdr:cNvPicPr>
      </xdr:nvPicPr>
      <xdr:blipFill>
        <a:blip xmlns:r="http://schemas.openxmlformats.org/officeDocument/2006/relationships" r:embed="rId67"/>
        <a:stretch>
          <a:fillRect/>
        </a:stretch>
      </xdr:blipFill>
      <xdr:spPr>
        <a:xfrm>
          <a:off x="3919537" y="26893837"/>
          <a:ext cx="1381125" cy="1381125"/>
        </a:xfrm>
        <a:prstGeom prst="rect">
          <a:avLst/>
        </a:prstGeom>
      </xdr:spPr>
    </xdr:pic>
    <xdr:clientData/>
  </xdr:twoCellAnchor>
  <xdr:oneCellAnchor>
    <xdr:from>
      <xdr:col>2</xdr:col>
      <xdr:colOff>1023937</xdr:colOff>
      <xdr:row>28</xdr:row>
      <xdr:rowOff>23812</xdr:rowOff>
    </xdr:from>
    <xdr:ext cx="1381125" cy="1381125"/>
    <xdr:pic>
      <xdr:nvPicPr>
        <xdr:cNvPr id="94" name="Рисунок 93"/>
        <xdr:cNvPicPr>
          <a:picLocks noChangeAspect="1"/>
        </xdr:cNvPicPr>
      </xdr:nvPicPr>
      <xdr:blipFill>
        <a:blip xmlns:r="http://schemas.openxmlformats.org/officeDocument/2006/relationships" r:embed="rId67"/>
        <a:stretch>
          <a:fillRect/>
        </a:stretch>
      </xdr:blipFill>
      <xdr:spPr>
        <a:xfrm>
          <a:off x="3919537" y="28341637"/>
          <a:ext cx="1381125" cy="1381125"/>
        </a:xfrm>
        <a:prstGeom prst="rect">
          <a:avLst/>
        </a:prstGeom>
      </xdr:spPr>
    </xdr:pic>
    <xdr:clientData/>
  </xdr:oneCellAnchor>
  <xdr:oneCellAnchor>
    <xdr:from>
      <xdr:col>2</xdr:col>
      <xdr:colOff>1362075</xdr:colOff>
      <xdr:row>47</xdr:row>
      <xdr:rowOff>28575</xdr:rowOff>
    </xdr:from>
    <xdr:ext cx="1664494" cy="1152525"/>
    <xdr:pic>
      <xdr:nvPicPr>
        <xdr:cNvPr id="95" name="Рисунок 1"/>
        <xdr:cNvPicPr>
          <a:picLocks noChangeAspect="1"/>
        </xdr:cNvPicPr>
      </xdr:nvPicPr>
      <xdr:blipFill>
        <a:blip xmlns:r="http://schemas.openxmlformats.org/officeDocument/2006/relationships" r:embed="rId44" cstate="print"/>
        <a:srcRect b="30556"/>
        <a:stretch>
          <a:fillRect/>
        </a:stretch>
      </xdr:blipFill>
      <xdr:spPr bwMode="auto">
        <a:xfrm>
          <a:off x="4257675" y="46815375"/>
          <a:ext cx="1664494" cy="1152525"/>
        </a:xfrm>
        <a:prstGeom prst="rect">
          <a:avLst/>
        </a:prstGeom>
        <a:noFill/>
        <a:ln w="9525">
          <a:noFill/>
          <a:miter lim="800000"/>
          <a:headEnd/>
          <a:tailEnd/>
        </a:ln>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2</xdr:col>
      <xdr:colOff>171450</xdr:colOff>
      <xdr:row>13</xdr:row>
      <xdr:rowOff>9525</xdr:rowOff>
    </xdr:from>
    <xdr:to>
      <xdr:col>2</xdr:col>
      <xdr:colOff>1628775</xdr:colOff>
      <xdr:row>16</xdr:row>
      <xdr:rowOff>38099</xdr:rowOff>
    </xdr:to>
    <xdr:pic>
      <xdr:nvPicPr>
        <xdr:cNvPr id="2887121" name="Рисунок 15"/>
        <xdr:cNvPicPr>
          <a:picLocks noChangeAspect="1" noChangeArrowheads="1"/>
        </xdr:cNvPicPr>
      </xdr:nvPicPr>
      <xdr:blipFill>
        <a:blip xmlns:r="http://schemas.openxmlformats.org/officeDocument/2006/relationships" r:embed="rId1" cstate="print"/>
        <a:srcRect l="17320" r="17538" b="21628"/>
        <a:stretch>
          <a:fillRect/>
        </a:stretch>
      </xdr:blipFill>
      <xdr:spPr bwMode="auto">
        <a:xfrm>
          <a:off x="3543300" y="1990725"/>
          <a:ext cx="1457325" cy="1266825"/>
        </a:xfrm>
        <a:prstGeom prst="rect">
          <a:avLst/>
        </a:prstGeom>
        <a:noFill/>
        <a:ln w="9525">
          <a:noFill/>
          <a:miter lim="800000"/>
          <a:headEnd/>
          <a:tailEnd/>
        </a:ln>
      </xdr:spPr>
    </xdr:pic>
    <xdr:clientData/>
  </xdr:twoCellAnchor>
  <xdr:twoCellAnchor editAs="oneCell">
    <xdr:from>
      <xdr:col>2</xdr:col>
      <xdr:colOff>76200</xdr:colOff>
      <xdr:row>41</xdr:row>
      <xdr:rowOff>28575</xdr:rowOff>
    </xdr:from>
    <xdr:to>
      <xdr:col>2</xdr:col>
      <xdr:colOff>1666875</xdr:colOff>
      <xdr:row>42</xdr:row>
      <xdr:rowOff>381001</xdr:rowOff>
    </xdr:to>
    <xdr:pic>
      <xdr:nvPicPr>
        <xdr:cNvPr id="2887122" name="Рисунок 19"/>
        <xdr:cNvPicPr>
          <a:picLocks noChangeAspect="1" noChangeArrowheads="1"/>
        </xdr:cNvPicPr>
      </xdr:nvPicPr>
      <xdr:blipFill>
        <a:blip xmlns:r="http://schemas.openxmlformats.org/officeDocument/2006/relationships" r:embed="rId2" cstate="print"/>
        <a:srcRect/>
        <a:stretch>
          <a:fillRect/>
        </a:stretch>
      </xdr:blipFill>
      <xdr:spPr bwMode="auto">
        <a:xfrm>
          <a:off x="3448050" y="18935700"/>
          <a:ext cx="1590675" cy="790575"/>
        </a:xfrm>
        <a:prstGeom prst="rect">
          <a:avLst/>
        </a:prstGeom>
        <a:noFill/>
        <a:ln w="9525">
          <a:noFill/>
          <a:miter lim="800000"/>
          <a:headEnd/>
          <a:tailEnd/>
        </a:ln>
      </xdr:spPr>
    </xdr:pic>
    <xdr:clientData/>
  </xdr:twoCellAnchor>
  <xdr:twoCellAnchor editAs="oneCell">
    <xdr:from>
      <xdr:col>2</xdr:col>
      <xdr:colOff>38100</xdr:colOff>
      <xdr:row>206</xdr:row>
      <xdr:rowOff>333375</xdr:rowOff>
    </xdr:from>
    <xdr:to>
      <xdr:col>2</xdr:col>
      <xdr:colOff>1685925</xdr:colOff>
      <xdr:row>207</xdr:row>
      <xdr:rowOff>545306</xdr:rowOff>
    </xdr:to>
    <xdr:pic>
      <xdr:nvPicPr>
        <xdr:cNvPr id="2887123" name="Рисунок 18" descr="C:\Users\Admin\Desktop\1.jpeg"/>
        <xdr:cNvPicPr>
          <a:picLocks noChangeAspect="1" noChangeArrowheads="1"/>
        </xdr:cNvPicPr>
      </xdr:nvPicPr>
      <xdr:blipFill>
        <a:blip xmlns:r="http://schemas.openxmlformats.org/officeDocument/2006/relationships" r:embed="rId3" cstate="print"/>
        <a:srcRect t="13783" b="14664"/>
        <a:stretch>
          <a:fillRect/>
        </a:stretch>
      </xdr:blipFill>
      <xdr:spPr bwMode="auto">
        <a:xfrm>
          <a:off x="3409950" y="75342750"/>
          <a:ext cx="1647825" cy="1038225"/>
        </a:xfrm>
        <a:prstGeom prst="rect">
          <a:avLst/>
        </a:prstGeom>
        <a:noFill/>
        <a:ln w="9525">
          <a:noFill/>
          <a:miter lim="800000"/>
          <a:headEnd/>
          <a:tailEnd/>
        </a:ln>
      </xdr:spPr>
    </xdr:pic>
    <xdr:clientData/>
  </xdr:twoCellAnchor>
  <xdr:twoCellAnchor editAs="oneCell">
    <xdr:from>
      <xdr:col>2</xdr:col>
      <xdr:colOff>266700</xdr:colOff>
      <xdr:row>135</xdr:row>
      <xdr:rowOff>28575</xdr:rowOff>
    </xdr:from>
    <xdr:to>
      <xdr:col>2</xdr:col>
      <xdr:colOff>1369218</xdr:colOff>
      <xdr:row>136</xdr:row>
      <xdr:rowOff>344050</xdr:rowOff>
    </xdr:to>
    <xdr:pic>
      <xdr:nvPicPr>
        <xdr:cNvPr id="2887124" name="Рисунок 21" descr="C:\Users\Admin\Desktop\4.jpeg"/>
        <xdr:cNvPicPr>
          <a:picLocks noChangeAspect="1" noChangeArrowheads="1"/>
        </xdr:cNvPicPr>
      </xdr:nvPicPr>
      <xdr:blipFill>
        <a:blip xmlns:r="http://schemas.openxmlformats.org/officeDocument/2006/relationships" r:embed="rId4" cstate="print"/>
        <a:srcRect l="2" t="8904" r="1370" b="10274"/>
        <a:stretch>
          <a:fillRect/>
        </a:stretch>
      </xdr:blipFill>
      <xdr:spPr bwMode="auto">
        <a:xfrm>
          <a:off x="3636169" y="71120794"/>
          <a:ext cx="1102518" cy="898881"/>
        </a:xfrm>
        <a:prstGeom prst="rect">
          <a:avLst/>
        </a:prstGeom>
        <a:noFill/>
        <a:ln w="9525">
          <a:noFill/>
          <a:miter lim="800000"/>
          <a:headEnd/>
          <a:tailEnd/>
        </a:ln>
      </xdr:spPr>
    </xdr:pic>
    <xdr:clientData/>
  </xdr:twoCellAnchor>
  <xdr:twoCellAnchor>
    <xdr:from>
      <xdr:col>2</xdr:col>
      <xdr:colOff>114300</xdr:colOff>
      <xdr:row>171</xdr:row>
      <xdr:rowOff>276225</xdr:rowOff>
    </xdr:from>
    <xdr:to>
      <xdr:col>2</xdr:col>
      <xdr:colOff>1743075</xdr:colOff>
      <xdr:row>174</xdr:row>
      <xdr:rowOff>381000</xdr:rowOff>
    </xdr:to>
    <xdr:pic>
      <xdr:nvPicPr>
        <xdr:cNvPr id="2887126" name="Рисунок 16" descr="Картинка1"/>
        <xdr:cNvPicPr>
          <a:picLocks noChangeAspect="1" noChangeArrowheads="1"/>
        </xdr:cNvPicPr>
      </xdr:nvPicPr>
      <xdr:blipFill>
        <a:blip xmlns:r="http://schemas.openxmlformats.org/officeDocument/2006/relationships" r:embed="rId5" cstate="print"/>
        <a:srcRect/>
        <a:stretch>
          <a:fillRect/>
        </a:stretch>
      </xdr:blipFill>
      <xdr:spPr bwMode="auto">
        <a:xfrm>
          <a:off x="3486150" y="59293125"/>
          <a:ext cx="1628775" cy="1628775"/>
        </a:xfrm>
        <a:prstGeom prst="rect">
          <a:avLst/>
        </a:prstGeom>
        <a:noFill/>
        <a:ln w="9525">
          <a:noFill/>
          <a:miter lim="800000"/>
          <a:headEnd/>
          <a:tailEnd/>
        </a:ln>
      </xdr:spPr>
    </xdr:pic>
    <xdr:clientData/>
  </xdr:twoCellAnchor>
  <xdr:twoCellAnchor editAs="oneCell">
    <xdr:from>
      <xdr:col>2</xdr:col>
      <xdr:colOff>104775</xdr:colOff>
      <xdr:row>175</xdr:row>
      <xdr:rowOff>390525</xdr:rowOff>
    </xdr:from>
    <xdr:to>
      <xdr:col>2</xdr:col>
      <xdr:colOff>1752600</xdr:colOff>
      <xdr:row>177</xdr:row>
      <xdr:rowOff>50006</xdr:rowOff>
    </xdr:to>
    <xdr:pic>
      <xdr:nvPicPr>
        <xdr:cNvPr id="2887127" name="Рисунок 14" descr="C:\Users\solodov_a\Desktop\Картинка2.jpg"/>
        <xdr:cNvPicPr>
          <a:picLocks noChangeAspect="1" noChangeArrowheads="1"/>
        </xdr:cNvPicPr>
      </xdr:nvPicPr>
      <xdr:blipFill>
        <a:blip xmlns:r="http://schemas.openxmlformats.org/officeDocument/2006/relationships" r:embed="rId6" cstate="print"/>
        <a:srcRect/>
        <a:stretch>
          <a:fillRect/>
        </a:stretch>
      </xdr:blipFill>
      <xdr:spPr bwMode="auto">
        <a:xfrm>
          <a:off x="3476625" y="61722000"/>
          <a:ext cx="1647825" cy="1647825"/>
        </a:xfrm>
        <a:prstGeom prst="rect">
          <a:avLst/>
        </a:prstGeom>
        <a:noFill/>
        <a:ln w="9525">
          <a:noFill/>
          <a:miter lim="800000"/>
          <a:headEnd/>
          <a:tailEnd/>
        </a:ln>
      </xdr:spPr>
    </xdr:pic>
    <xdr:clientData/>
  </xdr:twoCellAnchor>
  <xdr:twoCellAnchor editAs="oneCell">
    <xdr:from>
      <xdr:col>2</xdr:col>
      <xdr:colOff>266700</xdr:colOff>
      <xdr:row>18</xdr:row>
      <xdr:rowOff>9525</xdr:rowOff>
    </xdr:from>
    <xdr:to>
      <xdr:col>2</xdr:col>
      <xdr:colOff>1400175</xdr:colOff>
      <xdr:row>18</xdr:row>
      <xdr:rowOff>1143000</xdr:rowOff>
    </xdr:to>
    <xdr:pic>
      <xdr:nvPicPr>
        <xdr:cNvPr id="2887128" name="Рисунок 1"/>
        <xdr:cNvPicPr>
          <a:picLocks noChangeAspect="1"/>
        </xdr:cNvPicPr>
      </xdr:nvPicPr>
      <xdr:blipFill>
        <a:blip xmlns:r="http://schemas.openxmlformats.org/officeDocument/2006/relationships" r:embed="rId7" cstate="print"/>
        <a:srcRect/>
        <a:stretch>
          <a:fillRect/>
        </a:stretch>
      </xdr:blipFill>
      <xdr:spPr bwMode="auto">
        <a:xfrm>
          <a:off x="3638550" y="4314825"/>
          <a:ext cx="1133475" cy="1133475"/>
        </a:xfrm>
        <a:prstGeom prst="rect">
          <a:avLst/>
        </a:prstGeom>
        <a:noFill/>
        <a:ln w="9525">
          <a:noFill/>
          <a:miter lim="800000"/>
          <a:headEnd/>
          <a:tailEnd/>
        </a:ln>
      </xdr:spPr>
    </xdr:pic>
    <xdr:clientData/>
  </xdr:twoCellAnchor>
  <xdr:twoCellAnchor editAs="oneCell">
    <xdr:from>
      <xdr:col>2</xdr:col>
      <xdr:colOff>228600</xdr:colOff>
      <xdr:row>36</xdr:row>
      <xdr:rowOff>9525</xdr:rowOff>
    </xdr:from>
    <xdr:to>
      <xdr:col>2</xdr:col>
      <xdr:colOff>1600200</xdr:colOff>
      <xdr:row>36</xdr:row>
      <xdr:rowOff>990600</xdr:rowOff>
    </xdr:to>
    <xdr:pic>
      <xdr:nvPicPr>
        <xdr:cNvPr id="2887132" name="Рисунок 23"/>
        <xdr:cNvPicPr>
          <a:picLocks noChangeAspect="1"/>
        </xdr:cNvPicPr>
      </xdr:nvPicPr>
      <xdr:blipFill>
        <a:blip xmlns:r="http://schemas.openxmlformats.org/officeDocument/2006/relationships" r:embed="rId8" cstate="print"/>
        <a:srcRect t="12910" b="15492"/>
        <a:stretch>
          <a:fillRect/>
        </a:stretch>
      </xdr:blipFill>
      <xdr:spPr bwMode="auto">
        <a:xfrm>
          <a:off x="3600450" y="14592300"/>
          <a:ext cx="1371600" cy="981075"/>
        </a:xfrm>
        <a:prstGeom prst="rect">
          <a:avLst/>
        </a:prstGeom>
        <a:noFill/>
        <a:ln w="9525">
          <a:noFill/>
          <a:miter lim="800000"/>
          <a:headEnd/>
          <a:tailEnd/>
        </a:ln>
      </xdr:spPr>
    </xdr:pic>
    <xdr:clientData/>
  </xdr:twoCellAnchor>
  <xdr:twoCellAnchor editAs="oneCell">
    <xdr:from>
      <xdr:col>2</xdr:col>
      <xdr:colOff>95250</xdr:colOff>
      <xdr:row>37</xdr:row>
      <xdr:rowOff>47625</xdr:rowOff>
    </xdr:from>
    <xdr:to>
      <xdr:col>2</xdr:col>
      <xdr:colOff>1647825</xdr:colOff>
      <xdr:row>38</xdr:row>
      <xdr:rowOff>619126</xdr:rowOff>
    </xdr:to>
    <xdr:pic>
      <xdr:nvPicPr>
        <xdr:cNvPr id="2887134" name="Рисунок 26"/>
        <xdr:cNvPicPr>
          <a:picLocks noChangeAspect="1"/>
        </xdr:cNvPicPr>
      </xdr:nvPicPr>
      <xdr:blipFill>
        <a:blip xmlns:r="http://schemas.openxmlformats.org/officeDocument/2006/relationships" r:embed="rId9" cstate="print"/>
        <a:srcRect t="11909" b="13525"/>
        <a:stretch>
          <a:fillRect/>
        </a:stretch>
      </xdr:blipFill>
      <xdr:spPr bwMode="auto">
        <a:xfrm>
          <a:off x="3467100" y="16630650"/>
          <a:ext cx="1552575" cy="1162050"/>
        </a:xfrm>
        <a:prstGeom prst="rect">
          <a:avLst/>
        </a:prstGeom>
        <a:noFill/>
        <a:ln w="9525">
          <a:noFill/>
          <a:miter lim="800000"/>
          <a:headEnd/>
          <a:tailEnd/>
        </a:ln>
      </xdr:spPr>
    </xdr:pic>
    <xdr:clientData/>
  </xdr:twoCellAnchor>
  <xdr:twoCellAnchor editAs="oneCell">
    <xdr:from>
      <xdr:col>2</xdr:col>
      <xdr:colOff>361950</xdr:colOff>
      <xdr:row>50</xdr:row>
      <xdr:rowOff>38100</xdr:rowOff>
    </xdr:from>
    <xdr:to>
      <xdr:col>2</xdr:col>
      <xdr:colOff>1562100</xdr:colOff>
      <xdr:row>50</xdr:row>
      <xdr:rowOff>942975</xdr:rowOff>
    </xdr:to>
    <xdr:pic>
      <xdr:nvPicPr>
        <xdr:cNvPr id="2887135" name="Рисунок 25" descr="C:\Users\Admin\Desktop\6.jpeg"/>
        <xdr:cNvPicPr>
          <a:picLocks noChangeAspect="1" noChangeArrowheads="1"/>
        </xdr:cNvPicPr>
      </xdr:nvPicPr>
      <xdr:blipFill>
        <a:blip xmlns:r="http://schemas.openxmlformats.org/officeDocument/2006/relationships" r:embed="rId10" cstate="print"/>
        <a:srcRect t="15608" b="12474"/>
        <a:stretch>
          <a:fillRect/>
        </a:stretch>
      </xdr:blipFill>
      <xdr:spPr bwMode="auto">
        <a:xfrm>
          <a:off x="3733800" y="21402675"/>
          <a:ext cx="1200150" cy="904875"/>
        </a:xfrm>
        <a:prstGeom prst="rect">
          <a:avLst/>
        </a:prstGeom>
        <a:noFill/>
        <a:ln w="9525">
          <a:noFill/>
          <a:miter lim="800000"/>
          <a:headEnd/>
          <a:tailEnd/>
        </a:ln>
      </xdr:spPr>
    </xdr:pic>
    <xdr:clientData/>
  </xdr:twoCellAnchor>
  <xdr:twoCellAnchor editAs="oneCell">
    <xdr:from>
      <xdr:col>2</xdr:col>
      <xdr:colOff>171450</xdr:colOff>
      <xdr:row>52</xdr:row>
      <xdr:rowOff>38100</xdr:rowOff>
    </xdr:from>
    <xdr:to>
      <xdr:col>2</xdr:col>
      <xdr:colOff>1628775</xdr:colOff>
      <xdr:row>53</xdr:row>
      <xdr:rowOff>419101</xdr:rowOff>
    </xdr:to>
    <xdr:pic>
      <xdr:nvPicPr>
        <xdr:cNvPr id="2887136" name="Рисунок 29"/>
        <xdr:cNvPicPr>
          <a:picLocks noChangeAspect="1"/>
        </xdr:cNvPicPr>
      </xdr:nvPicPr>
      <xdr:blipFill>
        <a:blip xmlns:r="http://schemas.openxmlformats.org/officeDocument/2006/relationships" r:embed="rId11" cstate="print"/>
        <a:srcRect t="18295" b="11800"/>
        <a:stretch>
          <a:fillRect/>
        </a:stretch>
      </xdr:blipFill>
      <xdr:spPr bwMode="auto">
        <a:xfrm>
          <a:off x="3543300" y="23031450"/>
          <a:ext cx="1457325" cy="1028700"/>
        </a:xfrm>
        <a:prstGeom prst="rect">
          <a:avLst/>
        </a:prstGeom>
        <a:noFill/>
        <a:ln w="9525">
          <a:noFill/>
          <a:miter lim="800000"/>
          <a:headEnd/>
          <a:tailEnd/>
        </a:ln>
      </xdr:spPr>
    </xdr:pic>
    <xdr:clientData/>
  </xdr:twoCellAnchor>
  <xdr:twoCellAnchor editAs="oneCell">
    <xdr:from>
      <xdr:col>2</xdr:col>
      <xdr:colOff>142875</xdr:colOff>
      <xdr:row>57</xdr:row>
      <xdr:rowOff>28575</xdr:rowOff>
    </xdr:from>
    <xdr:to>
      <xdr:col>2</xdr:col>
      <xdr:colOff>1638300</xdr:colOff>
      <xdr:row>57</xdr:row>
      <xdr:rowOff>895350</xdr:rowOff>
    </xdr:to>
    <xdr:pic>
      <xdr:nvPicPr>
        <xdr:cNvPr id="2887137" name="Рисунок 8"/>
        <xdr:cNvPicPr>
          <a:picLocks noChangeAspect="1"/>
        </xdr:cNvPicPr>
      </xdr:nvPicPr>
      <xdr:blipFill>
        <a:blip xmlns:r="http://schemas.openxmlformats.org/officeDocument/2006/relationships" r:embed="rId12" cstate="print"/>
        <a:srcRect t="20842" b="20856"/>
        <a:stretch>
          <a:fillRect/>
        </a:stretch>
      </xdr:blipFill>
      <xdr:spPr bwMode="auto">
        <a:xfrm>
          <a:off x="3514725" y="25679400"/>
          <a:ext cx="1495425" cy="866775"/>
        </a:xfrm>
        <a:prstGeom prst="rect">
          <a:avLst/>
        </a:prstGeom>
        <a:noFill/>
        <a:ln w="9525">
          <a:noFill/>
          <a:miter lim="800000"/>
          <a:headEnd/>
          <a:tailEnd/>
        </a:ln>
      </xdr:spPr>
    </xdr:pic>
    <xdr:clientData/>
  </xdr:twoCellAnchor>
  <xdr:twoCellAnchor editAs="oneCell">
    <xdr:from>
      <xdr:col>2</xdr:col>
      <xdr:colOff>114300</xdr:colOff>
      <xdr:row>146</xdr:row>
      <xdr:rowOff>114300</xdr:rowOff>
    </xdr:from>
    <xdr:to>
      <xdr:col>2</xdr:col>
      <xdr:colOff>1733550</xdr:colOff>
      <xdr:row>148</xdr:row>
      <xdr:rowOff>276225</xdr:rowOff>
    </xdr:to>
    <xdr:pic>
      <xdr:nvPicPr>
        <xdr:cNvPr id="2887139" name="Рисунок 21" descr="C:\Users\Admin\Desktop\4.jpeg"/>
        <xdr:cNvPicPr>
          <a:picLocks noChangeAspect="1" noChangeArrowheads="1"/>
        </xdr:cNvPicPr>
      </xdr:nvPicPr>
      <xdr:blipFill>
        <a:blip xmlns:r="http://schemas.openxmlformats.org/officeDocument/2006/relationships" r:embed="rId13" cstate="print"/>
        <a:srcRect l="2" t="8904" r="1370" b="10274"/>
        <a:stretch>
          <a:fillRect/>
        </a:stretch>
      </xdr:blipFill>
      <xdr:spPr bwMode="auto">
        <a:xfrm>
          <a:off x="3486150" y="48634650"/>
          <a:ext cx="1619250" cy="1304925"/>
        </a:xfrm>
        <a:prstGeom prst="rect">
          <a:avLst/>
        </a:prstGeom>
        <a:noFill/>
        <a:ln w="9525">
          <a:noFill/>
          <a:miter lim="800000"/>
          <a:headEnd/>
          <a:tailEnd/>
        </a:ln>
      </xdr:spPr>
    </xdr:pic>
    <xdr:clientData/>
  </xdr:twoCellAnchor>
  <xdr:twoCellAnchor editAs="oneCell">
    <xdr:from>
      <xdr:col>2</xdr:col>
      <xdr:colOff>104775</xdr:colOff>
      <xdr:row>152</xdr:row>
      <xdr:rowOff>581025</xdr:rowOff>
    </xdr:from>
    <xdr:to>
      <xdr:col>2</xdr:col>
      <xdr:colOff>1685925</xdr:colOff>
      <xdr:row>154</xdr:row>
      <xdr:rowOff>123826</xdr:rowOff>
    </xdr:to>
    <xdr:pic>
      <xdr:nvPicPr>
        <xdr:cNvPr id="2887140" name="Рисунок 42"/>
        <xdr:cNvPicPr>
          <a:picLocks noChangeAspect="1"/>
        </xdr:cNvPicPr>
      </xdr:nvPicPr>
      <xdr:blipFill>
        <a:blip xmlns:r="http://schemas.openxmlformats.org/officeDocument/2006/relationships" r:embed="rId14" cstate="print"/>
        <a:srcRect t="16432" b="12265"/>
        <a:stretch>
          <a:fillRect/>
        </a:stretch>
      </xdr:blipFill>
      <xdr:spPr bwMode="auto">
        <a:xfrm>
          <a:off x="3476625" y="52139850"/>
          <a:ext cx="1581150" cy="1123950"/>
        </a:xfrm>
        <a:prstGeom prst="rect">
          <a:avLst/>
        </a:prstGeom>
        <a:noFill/>
        <a:ln w="9525">
          <a:noFill/>
          <a:miter lim="800000"/>
          <a:headEnd/>
          <a:tailEnd/>
        </a:ln>
      </xdr:spPr>
    </xdr:pic>
    <xdr:clientData/>
  </xdr:twoCellAnchor>
  <xdr:twoCellAnchor editAs="oneCell">
    <xdr:from>
      <xdr:col>2</xdr:col>
      <xdr:colOff>76200</xdr:colOff>
      <xdr:row>139</xdr:row>
      <xdr:rowOff>95250</xdr:rowOff>
    </xdr:from>
    <xdr:to>
      <xdr:col>2</xdr:col>
      <xdr:colOff>1704975</xdr:colOff>
      <xdr:row>140</xdr:row>
      <xdr:rowOff>428625</xdr:rowOff>
    </xdr:to>
    <xdr:pic>
      <xdr:nvPicPr>
        <xdr:cNvPr id="2887141" name="Рисунок 45"/>
        <xdr:cNvPicPr>
          <a:picLocks noChangeAspect="1"/>
        </xdr:cNvPicPr>
      </xdr:nvPicPr>
      <xdr:blipFill>
        <a:blip xmlns:r="http://schemas.openxmlformats.org/officeDocument/2006/relationships" r:embed="rId15" cstate="print"/>
        <a:srcRect t="18307" b="26489"/>
        <a:stretch>
          <a:fillRect/>
        </a:stretch>
      </xdr:blipFill>
      <xdr:spPr bwMode="auto">
        <a:xfrm>
          <a:off x="3448050" y="43119675"/>
          <a:ext cx="1628775" cy="904875"/>
        </a:xfrm>
        <a:prstGeom prst="rect">
          <a:avLst/>
        </a:prstGeom>
        <a:noFill/>
        <a:ln w="9525">
          <a:noFill/>
          <a:miter lim="800000"/>
          <a:headEnd/>
          <a:tailEnd/>
        </a:ln>
      </xdr:spPr>
    </xdr:pic>
    <xdr:clientData/>
  </xdr:twoCellAnchor>
  <xdr:twoCellAnchor editAs="oneCell">
    <xdr:from>
      <xdr:col>2</xdr:col>
      <xdr:colOff>66675</xdr:colOff>
      <xdr:row>182</xdr:row>
      <xdr:rowOff>333375</xdr:rowOff>
    </xdr:from>
    <xdr:to>
      <xdr:col>2</xdr:col>
      <xdr:colOff>1676400</xdr:colOff>
      <xdr:row>183</xdr:row>
      <xdr:rowOff>340519</xdr:rowOff>
    </xdr:to>
    <xdr:pic>
      <xdr:nvPicPr>
        <xdr:cNvPr id="2887142" name="Рисунок 49"/>
        <xdr:cNvPicPr>
          <a:picLocks noChangeAspect="1"/>
        </xdr:cNvPicPr>
      </xdr:nvPicPr>
      <xdr:blipFill>
        <a:blip xmlns:r="http://schemas.openxmlformats.org/officeDocument/2006/relationships" r:embed="rId16" cstate="print"/>
        <a:srcRect t="28310" b="20775"/>
        <a:stretch>
          <a:fillRect/>
        </a:stretch>
      </xdr:blipFill>
      <xdr:spPr bwMode="auto">
        <a:xfrm>
          <a:off x="3438525" y="64027050"/>
          <a:ext cx="1609725" cy="819150"/>
        </a:xfrm>
        <a:prstGeom prst="rect">
          <a:avLst/>
        </a:prstGeom>
        <a:noFill/>
        <a:ln w="9525">
          <a:noFill/>
          <a:miter lim="800000"/>
          <a:headEnd/>
          <a:tailEnd/>
        </a:ln>
      </xdr:spPr>
    </xdr:pic>
    <xdr:clientData/>
  </xdr:twoCellAnchor>
  <xdr:twoCellAnchor editAs="oneCell">
    <xdr:from>
      <xdr:col>2</xdr:col>
      <xdr:colOff>266700</xdr:colOff>
      <xdr:row>184</xdr:row>
      <xdr:rowOff>33337</xdr:rowOff>
    </xdr:from>
    <xdr:to>
      <xdr:col>2</xdr:col>
      <xdr:colOff>1345406</xdr:colOff>
      <xdr:row>184</xdr:row>
      <xdr:rowOff>717275</xdr:rowOff>
    </xdr:to>
    <xdr:pic>
      <xdr:nvPicPr>
        <xdr:cNvPr id="2887143" name="Рисунок 18"/>
        <xdr:cNvPicPr>
          <a:picLocks noChangeAspect="1"/>
        </xdr:cNvPicPr>
      </xdr:nvPicPr>
      <xdr:blipFill>
        <a:blip xmlns:r="http://schemas.openxmlformats.org/officeDocument/2006/relationships" r:embed="rId17" cstate="print"/>
        <a:srcRect t="9976" b="14319"/>
        <a:stretch>
          <a:fillRect/>
        </a:stretch>
      </xdr:blipFill>
      <xdr:spPr bwMode="auto">
        <a:xfrm>
          <a:off x="3636169" y="126334837"/>
          <a:ext cx="1078706" cy="683938"/>
        </a:xfrm>
        <a:prstGeom prst="rect">
          <a:avLst/>
        </a:prstGeom>
        <a:noFill/>
        <a:ln w="9525">
          <a:noFill/>
          <a:miter lim="800000"/>
          <a:headEnd/>
          <a:tailEnd/>
        </a:ln>
      </xdr:spPr>
    </xdr:pic>
    <xdr:clientData/>
  </xdr:twoCellAnchor>
  <xdr:twoCellAnchor editAs="oneCell">
    <xdr:from>
      <xdr:col>2</xdr:col>
      <xdr:colOff>142875</xdr:colOff>
      <xdr:row>196</xdr:row>
      <xdr:rowOff>19050</xdr:rowOff>
    </xdr:from>
    <xdr:to>
      <xdr:col>2</xdr:col>
      <xdr:colOff>1685925</xdr:colOff>
      <xdr:row>196</xdr:row>
      <xdr:rowOff>895350</xdr:rowOff>
    </xdr:to>
    <xdr:pic>
      <xdr:nvPicPr>
        <xdr:cNvPr id="2887144" name="Рисунок 22"/>
        <xdr:cNvPicPr>
          <a:picLocks noChangeAspect="1"/>
        </xdr:cNvPicPr>
      </xdr:nvPicPr>
      <xdr:blipFill>
        <a:blip xmlns:r="http://schemas.openxmlformats.org/officeDocument/2006/relationships" r:embed="rId18" cstate="print"/>
        <a:srcRect t="20540" b="23122"/>
        <a:stretch>
          <a:fillRect/>
        </a:stretch>
      </xdr:blipFill>
      <xdr:spPr bwMode="auto">
        <a:xfrm>
          <a:off x="3514725" y="69970650"/>
          <a:ext cx="1543050" cy="876300"/>
        </a:xfrm>
        <a:prstGeom prst="rect">
          <a:avLst/>
        </a:prstGeom>
        <a:noFill/>
        <a:ln w="9525">
          <a:noFill/>
          <a:miter lim="800000"/>
          <a:headEnd/>
          <a:tailEnd/>
        </a:ln>
      </xdr:spPr>
    </xdr:pic>
    <xdr:clientData/>
  </xdr:twoCellAnchor>
  <xdr:twoCellAnchor editAs="oneCell">
    <xdr:from>
      <xdr:col>2</xdr:col>
      <xdr:colOff>142875</xdr:colOff>
      <xdr:row>197</xdr:row>
      <xdr:rowOff>47626</xdr:rowOff>
    </xdr:from>
    <xdr:to>
      <xdr:col>2</xdr:col>
      <xdr:colOff>1685925</xdr:colOff>
      <xdr:row>197</xdr:row>
      <xdr:rowOff>821532</xdr:rowOff>
    </xdr:to>
    <xdr:pic>
      <xdr:nvPicPr>
        <xdr:cNvPr id="2887145" name="Рисунок 24"/>
        <xdr:cNvPicPr>
          <a:picLocks noChangeAspect="1"/>
        </xdr:cNvPicPr>
      </xdr:nvPicPr>
      <xdr:blipFill>
        <a:blip xmlns:r="http://schemas.openxmlformats.org/officeDocument/2006/relationships" r:embed="rId19" cstate="print"/>
        <a:srcRect t="19952" b="19601"/>
        <a:stretch>
          <a:fillRect/>
        </a:stretch>
      </xdr:blipFill>
      <xdr:spPr bwMode="auto">
        <a:xfrm>
          <a:off x="3512344" y="131099720"/>
          <a:ext cx="1543050" cy="773906"/>
        </a:xfrm>
        <a:prstGeom prst="rect">
          <a:avLst/>
        </a:prstGeom>
        <a:noFill/>
        <a:ln w="9525">
          <a:noFill/>
          <a:miter lim="800000"/>
          <a:headEnd/>
          <a:tailEnd/>
        </a:ln>
      </xdr:spPr>
    </xdr:pic>
    <xdr:clientData/>
  </xdr:twoCellAnchor>
  <xdr:twoCellAnchor editAs="oneCell">
    <xdr:from>
      <xdr:col>2</xdr:col>
      <xdr:colOff>142875</xdr:colOff>
      <xdr:row>198</xdr:row>
      <xdr:rowOff>19050</xdr:rowOff>
    </xdr:from>
    <xdr:to>
      <xdr:col>2</xdr:col>
      <xdr:colOff>1704975</xdr:colOff>
      <xdr:row>198</xdr:row>
      <xdr:rowOff>628650</xdr:rowOff>
    </xdr:to>
    <xdr:pic>
      <xdr:nvPicPr>
        <xdr:cNvPr id="2887146" name="Рисунок 25"/>
        <xdr:cNvPicPr>
          <a:picLocks noChangeAspect="1"/>
        </xdr:cNvPicPr>
      </xdr:nvPicPr>
      <xdr:blipFill>
        <a:blip xmlns:r="http://schemas.openxmlformats.org/officeDocument/2006/relationships" r:embed="rId20" cstate="print"/>
        <a:srcRect l="11151" t="32864" r="6689" b="35446"/>
        <a:stretch>
          <a:fillRect/>
        </a:stretch>
      </xdr:blipFill>
      <xdr:spPr bwMode="auto">
        <a:xfrm>
          <a:off x="3514725" y="71932800"/>
          <a:ext cx="1562100" cy="609600"/>
        </a:xfrm>
        <a:prstGeom prst="rect">
          <a:avLst/>
        </a:prstGeom>
        <a:noFill/>
        <a:ln w="9525">
          <a:noFill/>
          <a:miter lim="800000"/>
          <a:headEnd/>
          <a:tailEnd/>
        </a:ln>
      </xdr:spPr>
    </xdr:pic>
    <xdr:clientData/>
  </xdr:twoCellAnchor>
  <xdr:twoCellAnchor editAs="oneCell">
    <xdr:from>
      <xdr:col>2</xdr:col>
      <xdr:colOff>114300</xdr:colOff>
      <xdr:row>199</xdr:row>
      <xdr:rowOff>38100</xdr:rowOff>
    </xdr:from>
    <xdr:to>
      <xdr:col>2</xdr:col>
      <xdr:colOff>1714500</xdr:colOff>
      <xdr:row>199</xdr:row>
      <xdr:rowOff>695325</xdr:rowOff>
    </xdr:to>
    <xdr:pic>
      <xdr:nvPicPr>
        <xdr:cNvPr id="2887147" name="Рисунок 55"/>
        <xdr:cNvPicPr>
          <a:picLocks noChangeAspect="1"/>
        </xdr:cNvPicPr>
      </xdr:nvPicPr>
      <xdr:blipFill>
        <a:blip xmlns:r="http://schemas.openxmlformats.org/officeDocument/2006/relationships" r:embed="rId21" cstate="print"/>
        <a:srcRect t="31104" b="27817"/>
        <a:stretch>
          <a:fillRect/>
        </a:stretch>
      </xdr:blipFill>
      <xdr:spPr bwMode="auto">
        <a:xfrm>
          <a:off x="3486150" y="72751950"/>
          <a:ext cx="1600200" cy="657225"/>
        </a:xfrm>
        <a:prstGeom prst="rect">
          <a:avLst/>
        </a:prstGeom>
        <a:noFill/>
        <a:ln w="9525">
          <a:noFill/>
          <a:miter lim="800000"/>
          <a:headEnd/>
          <a:tailEnd/>
        </a:ln>
      </xdr:spPr>
    </xdr:pic>
    <xdr:clientData/>
  </xdr:twoCellAnchor>
  <xdr:twoCellAnchor editAs="oneCell">
    <xdr:from>
      <xdr:col>2</xdr:col>
      <xdr:colOff>314325</xdr:colOff>
      <xdr:row>203</xdr:row>
      <xdr:rowOff>66675</xdr:rowOff>
    </xdr:from>
    <xdr:to>
      <xdr:col>2</xdr:col>
      <xdr:colOff>1533525</xdr:colOff>
      <xdr:row>203</xdr:row>
      <xdr:rowOff>733425</xdr:rowOff>
    </xdr:to>
    <xdr:pic>
      <xdr:nvPicPr>
        <xdr:cNvPr id="2887148" name="Рисунок 30"/>
        <xdr:cNvPicPr>
          <a:picLocks noChangeAspect="1"/>
        </xdr:cNvPicPr>
      </xdr:nvPicPr>
      <xdr:blipFill>
        <a:blip xmlns:r="http://schemas.openxmlformats.org/officeDocument/2006/relationships" r:embed="rId22" cstate="print"/>
        <a:srcRect l="20245" t="26408" b="29578"/>
        <a:stretch>
          <a:fillRect/>
        </a:stretch>
      </xdr:blipFill>
      <xdr:spPr bwMode="auto">
        <a:xfrm>
          <a:off x="3686175" y="73571100"/>
          <a:ext cx="1219200" cy="666750"/>
        </a:xfrm>
        <a:prstGeom prst="rect">
          <a:avLst/>
        </a:prstGeom>
        <a:noFill/>
        <a:ln w="9525">
          <a:noFill/>
          <a:miter lim="800000"/>
          <a:headEnd/>
          <a:tailEnd/>
        </a:ln>
      </xdr:spPr>
    </xdr:pic>
    <xdr:clientData/>
  </xdr:twoCellAnchor>
  <xdr:twoCellAnchor editAs="oneCell">
    <xdr:from>
      <xdr:col>2</xdr:col>
      <xdr:colOff>238125</xdr:colOff>
      <xdr:row>211</xdr:row>
      <xdr:rowOff>57150</xdr:rowOff>
    </xdr:from>
    <xdr:to>
      <xdr:col>2</xdr:col>
      <xdr:colOff>1581150</xdr:colOff>
      <xdr:row>214</xdr:row>
      <xdr:rowOff>54769</xdr:rowOff>
    </xdr:to>
    <xdr:pic>
      <xdr:nvPicPr>
        <xdr:cNvPr id="2887149" name="Рисунок 31"/>
        <xdr:cNvPicPr>
          <a:picLocks noChangeAspect="1"/>
        </xdr:cNvPicPr>
      </xdr:nvPicPr>
      <xdr:blipFill>
        <a:blip xmlns:r="http://schemas.openxmlformats.org/officeDocument/2006/relationships" r:embed="rId23" cstate="print"/>
        <a:srcRect t="11832" r="15916" b="8945"/>
        <a:stretch>
          <a:fillRect/>
        </a:stretch>
      </xdr:blipFill>
      <xdr:spPr bwMode="auto">
        <a:xfrm>
          <a:off x="3609975" y="78352650"/>
          <a:ext cx="1343025" cy="1257300"/>
        </a:xfrm>
        <a:prstGeom prst="rect">
          <a:avLst/>
        </a:prstGeom>
        <a:noFill/>
        <a:ln w="9525">
          <a:noFill/>
          <a:miter lim="800000"/>
          <a:headEnd/>
          <a:tailEnd/>
        </a:ln>
      </xdr:spPr>
    </xdr:pic>
    <xdr:clientData/>
  </xdr:twoCellAnchor>
  <xdr:twoCellAnchor editAs="oneCell">
    <xdr:from>
      <xdr:col>2</xdr:col>
      <xdr:colOff>123825</xdr:colOff>
      <xdr:row>214</xdr:row>
      <xdr:rowOff>66675</xdr:rowOff>
    </xdr:from>
    <xdr:to>
      <xdr:col>2</xdr:col>
      <xdr:colOff>1571625</xdr:colOff>
      <xdr:row>216</xdr:row>
      <xdr:rowOff>323850</xdr:rowOff>
    </xdr:to>
    <xdr:pic>
      <xdr:nvPicPr>
        <xdr:cNvPr id="2887150" name="Рисунок 36"/>
        <xdr:cNvPicPr>
          <a:picLocks noChangeAspect="1"/>
        </xdr:cNvPicPr>
      </xdr:nvPicPr>
      <xdr:blipFill>
        <a:blip xmlns:r="http://schemas.openxmlformats.org/officeDocument/2006/relationships" r:embed="rId24" cstate="print"/>
        <a:srcRect l="10564" t="23872" r="11269" b="26056"/>
        <a:stretch>
          <a:fillRect/>
        </a:stretch>
      </xdr:blipFill>
      <xdr:spPr bwMode="auto">
        <a:xfrm>
          <a:off x="3495675" y="79695675"/>
          <a:ext cx="1447800" cy="923925"/>
        </a:xfrm>
        <a:prstGeom prst="rect">
          <a:avLst/>
        </a:prstGeom>
        <a:noFill/>
        <a:ln w="9525">
          <a:noFill/>
          <a:miter lim="800000"/>
          <a:headEnd/>
          <a:tailEnd/>
        </a:ln>
      </xdr:spPr>
    </xdr:pic>
    <xdr:clientData/>
  </xdr:twoCellAnchor>
  <xdr:twoCellAnchor editAs="oneCell">
    <xdr:from>
      <xdr:col>2</xdr:col>
      <xdr:colOff>381000</xdr:colOff>
      <xdr:row>217</xdr:row>
      <xdr:rowOff>47625</xdr:rowOff>
    </xdr:from>
    <xdr:to>
      <xdr:col>2</xdr:col>
      <xdr:colOff>1352550</xdr:colOff>
      <xdr:row>217</xdr:row>
      <xdr:rowOff>990600</xdr:rowOff>
    </xdr:to>
    <xdr:pic>
      <xdr:nvPicPr>
        <xdr:cNvPr id="2887151" name="Рисунок 38"/>
        <xdr:cNvPicPr>
          <a:picLocks noChangeAspect="1"/>
        </xdr:cNvPicPr>
      </xdr:nvPicPr>
      <xdr:blipFill>
        <a:blip xmlns:r="http://schemas.openxmlformats.org/officeDocument/2006/relationships" r:embed="rId25" cstate="print"/>
        <a:srcRect l="16267" t="8028" b="11690"/>
        <a:stretch>
          <a:fillRect/>
        </a:stretch>
      </xdr:blipFill>
      <xdr:spPr bwMode="auto">
        <a:xfrm>
          <a:off x="3752850" y="80676750"/>
          <a:ext cx="971550" cy="942975"/>
        </a:xfrm>
        <a:prstGeom prst="rect">
          <a:avLst/>
        </a:prstGeom>
        <a:noFill/>
        <a:ln w="9525">
          <a:noFill/>
          <a:miter lim="800000"/>
          <a:headEnd/>
          <a:tailEnd/>
        </a:ln>
      </xdr:spPr>
    </xdr:pic>
    <xdr:clientData/>
  </xdr:twoCellAnchor>
  <xdr:twoCellAnchor editAs="oneCell">
    <xdr:from>
      <xdr:col>2</xdr:col>
      <xdr:colOff>266700</xdr:colOff>
      <xdr:row>218</xdr:row>
      <xdr:rowOff>95250</xdr:rowOff>
    </xdr:from>
    <xdr:to>
      <xdr:col>2</xdr:col>
      <xdr:colOff>1533525</xdr:colOff>
      <xdr:row>220</xdr:row>
      <xdr:rowOff>28575</xdr:rowOff>
    </xdr:to>
    <xdr:pic>
      <xdr:nvPicPr>
        <xdr:cNvPr id="2887152" name="Рисунок 41"/>
        <xdr:cNvPicPr>
          <a:picLocks noChangeAspect="1"/>
        </xdr:cNvPicPr>
      </xdr:nvPicPr>
      <xdr:blipFill>
        <a:blip xmlns:r="http://schemas.openxmlformats.org/officeDocument/2006/relationships" r:embed="rId26" cstate="print"/>
        <a:srcRect l="21973" t="36337" r="21619" b="23732"/>
        <a:stretch>
          <a:fillRect/>
        </a:stretch>
      </xdr:blipFill>
      <xdr:spPr bwMode="auto">
        <a:xfrm>
          <a:off x="3638550" y="81724500"/>
          <a:ext cx="1266825" cy="885825"/>
        </a:xfrm>
        <a:prstGeom prst="rect">
          <a:avLst/>
        </a:prstGeom>
        <a:noFill/>
        <a:ln w="9525">
          <a:noFill/>
          <a:miter lim="800000"/>
          <a:headEnd/>
          <a:tailEnd/>
        </a:ln>
      </xdr:spPr>
    </xdr:pic>
    <xdr:clientData/>
  </xdr:twoCellAnchor>
  <xdr:twoCellAnchor editAs="oneCell">
    <xdr:from>
      <xdr:col>2</xdr:col>
      <xdr:colOff>107156</xdr:colOff>
      <xdr:row>168</xdr:row>
      <xdr:rowOff>457199</xdr:rowOff>
    </xdr:from>
    <xdr:to>
      <xdr:col>2</xdr:col>
      <xdr:colOff>1678781</xdr:colOff>
      <xdr:row>169</xdr:row>
      <xdr:rowOff>704849</xdr:rowOff>
    </xdr:to>
    <xdr:pic>
      <xdr:nvPicPr>
        <xdr:cNvPr id="2887153" name="Рисунок 15"/>
        <xdr:cNvPicPr>
          <a:picLocks noChangeAspect="1"/>
        </xdr:cNvPicPr>
      </xdr:nvPicPr>
      <xdr:blipFill>
        <a:blip xmlns:r="http://schemas.openxmlformats.org/officeDocument/2006/relationships" r:embed="rId27" cstate="print"/>
        <a:srcRect t="11198" b="18872"/>
        <a:stretch>
          <a:fillRect/>
        </a:stretch>
      </xdr:blipFill>
      <xdr:spPr bwMode="auto">
        <a:xfrm>
          <a:off x="3476625" y="62345887"/>
          <a:ext cx="1571625" cy="1104900"/>
        </a:xfrm>
        <a:prstGeom prst="rect">
          <a:avLst/>
        </a:prstGeom>
        <a:noFill/>
        <a:ln w="9525">
          <a:noFill/>
          <a:miter lim="800000"/>
          <a:headEnd/>
          <a:tailEnd/>
        </a:ln>
      </xdr:spPr>
    </xdr:pic>
    <xdr:clientData/>
  </xdr:twoCellAnchor>
  <xdr:twoCellAnchor editAs="oneCell">
    <xdr:from>
      <xdr:col>2</xdr:col>
      <xdr:colOff>171451</xdr:colOff>
      <xdr:row>187</xdr:row>
      <xdr:rowOff>45244</xdr:rowOff>
    </xdr:from>
    <xdr:to>
      <xdr:col>2</xdr:col>
      <xdr:colOff>1607344</xdr:colOff>
      <xdr:row>188</xdr:row>
      <xdr:rowOff>318428</xdr:rowOff>
    </xdr:to>
    <xdr:pic>
      <xdr:nvPicPr>
        <xdr:cNvPr id="2887154" name="Рисунок 44" descr="150W нов (2).JPG"/>
        <xdr:cNvPicPr>
          <a:picLocks noChangeAspect="1"/>
        </xdr:cNvPicPr>
      </xdr:nvPicPr>
      <xdr:blipFill>
        <a:blip xmlns:r="http://schemas.openxmlformats.org/officeDocument/2006/relationships" r:embed="rId28" cstate="print"/>
        <a:srcRect l="621" t="13045" b="13043"/>
        <a:stretch>
          <a:fillRect/>
        </a:stretch>
      </xdr:blipFill>
      <xdr:spPr bwMode="auto">
        <a:xfrm>
          <a:off x="3540920" y="107880150"/>
          <a:ext cx="1435893" cy="1070903"/>
        </a:xfrm>
        <a:prstGeom prst="rect">
          <a:avLst/>
        </a:prstGeom>
        <a:noFill/>
        <a:ln w="9525">
          <a:noFill/>
          <a:miter lim="800000"/>
          <a:headEnd/>
          <a:tailEnd/>
        </a:ln>
      </xdr:spPr>
    </xdr:pic>
    <xdr:clientData/>
  </xdr:twoCellAnchor>
  <xdr:twoCellAnchor editAs="oneCell">
    <xdr:from>
      <xdr:col>2</xdr:col>
      <xdr:colOff>314325</xdr:colOff>
      <xdr:row>167</xdr:row>
      <xdr:rowOff>104775</xdr:rowOff>
    </xdr:from>
    <xdr:to>
      <xdr:col>2</xdr:col>
      <xdr:colOff>1514475</xdr:colOff>
      <xdr:row>168</xdr:row>
      <xdr:rowOff>250031</xdr:rowOff>
    </xdr:to>
    <xdr:pic>
      <xdr:nvPicPr>
        <xdr:cNvPr id="2887155" name="Рисунок 21" descr="C:\Users\Admin\Desktop\4.jpeg"/>
        <xdr:cNvPicPr>
          <a:picLocks noChangeAspect="1" noChangeArrowheads="1"/>
        </xdr:cNvPicPr>
      </xdr:nvPicPr>
      <xdr:blipFill>
        <a:blip xmlns:r="http://schemas.openxmlformats.org/officeDocument/2006/relationships" r:embed="rId29" cstate="print"/>
        <a:srcRect l="2" t="8904" r="1370" b="10274"/>
        <a:stretch>
          <a:fillRect/>
        </a:stretch>
      </xdr:blipFill>
      <xdr:spPr bwMode="auto">
        <a:xfrm>
          <a:off x="3686175" y="56397525"/>
          <a:ext cx="1200150" cy="847725"/>
        </a:xfrm>
        <a:prstGeom prst="rect">
          <a:avLst/>
        </a:prstGeom>
        <a:noFill/>
        <a:ln w="9525">
          <a:noFill/>
          <a:miter lim="800000"/>
          <a:headEnd/>
          <a:tailEnd/>
        </a:ln>
      </xdr:spPr>
    </xdr:pic>
    <xdr:clientData/>
  </xdr:twoCellAnchor>
  <xdr:twoCellAnchor editAs="oneCell">
    <xdr:from>
      <xdr:col>2</xdr:col>
      <xdr:colOff>266700</xdr:colOff>
      <xdr:row>35</xdr:row>
      <xdr:rowOff>38100</xdr:rowOff>
    </xdr:from>
    <xdr:to>
      <xdr:col>2</xdr:col>
      <xdr:colOff>1485900</xdr:colOff>
      <xdr:row>35</xdr:row>
      <xdr:rowOff>942975</xdr:rowOff>
    </xdr:to>
    <xdr:pic>
      <xdr:nvPicPr>
        <xdr:cNvPr id="2887157" name="Рисунок 45" descr="Блок питания Supply PS 100W.jpg"/>
        <xdr:cNvPicPr>
          <a:picLocks noChangeAspect="1"/>
        </xdr:cNvPicPr>
      </xdr:nvPicPr>
      <xdr:blipFill>
        <a:blip xmlns:r="http://schemas.openxmlformats.org/officeDocument/2006/relationships" r:embed="rId30" cstate="print"/>
        <a:srcRect t="12222" b="13889"/>
        <a:stretch>
          <a:fillRect/>
        </a:stretch>
      </xdr:blipFill>
      <xdr:spPr bwMode="auto">
        <a:xfrm>
          <a:off x="3638550" y="13620750"/>
          <a:ext cx="1219200" cy="904875"/>
        </a:xfrm>
        <a:prstGeom prst="rect">
          <a:avLst/>
        </a:prstGeom>
        <a:noFill/>
        <a:ln w="9525">
          <a:noFill/>
          <a:miter lim="800000"/>
          <a:headEnd/>
          <a:tailEnd/>
        </a:ln>
      </xdr:spPr>
    </xdr:pic>
    <xdr:clientData/>
  </xdr:twoCellAnchor>
  <xdr:twoCellAnchor editAs="oneCell">
    <xdr:from>
      <xdr:col>2</xdr:col>
      <xdr:colOff>104775</xdr:colOff>
      <xdr:row>60</xdr:row>
      <xdr:rowOff>9525</xdr:rowOff>
    </xdr:from>
    <xdr:to>
      <xdr:col>2</xdr:col>
      <xdr:colOff>1647825</xdr:colOff>
      <xdr:row>60</xdr:row>
      <xdr:rowOff>962025</xdr:rowOff>
    </xdr:to>
    <xdr:pic>
      <xdr:nvPicPr>
        <xdr:cNvPr id="2887158" name="Рисунок 46" descr="SLIM 5V.jpg"/>
        <xdr:cNvPicPr>
          <a:picLocks noChangeAspect="1"/>
        </xdr:cNvPicPr>
      </xdr:nvPicPr>
      <xdr:blipFill>
        <a:blip xmlns:r="http://schemas.openxmlformats.org/officeDocument/2006/relationships" r:embed="rId31" cstate="print"/>
        <a:srcRect t="16112" b="22221"/>
        <a:stretch>
          <a:fillRect/>
        </a:stretch>
      </xdr:blipFill>
      <xdr:spPr bwMode="auto">
        <a:xfrm>
          <a:off x="3476625" y="27632025"/>
          <a:ext cx="1543050" cy="952500"/>
        </a:xfrm>
        <a:prstGeom prst="rect">
          <a:avLst/>
        </a:prstGeom>
        <a:noFill/>
        <a:ln w="9525">
          <a:noFill/>
          <a:miter lim="800000"/>
          <a:headEnd/>
          <a:tailEnd/>
        </a:ln>
      </xdr:spPr>
    </xdr:pic>
    <xdr:clientData/>
  </xdr:twoCellAnchor>
  <xdr:twoCellAnchor editAs="oneCell">
    <xdr:from>
      <xdr:col>2</xdr:col>
      <xdr:colOff>190500</xdr:colOff>
      <xdr:row>65</xdr:row>
      <xdr:rowOff>28575</xdr:rowOff>
    </xdr:from>
    <xdr:to>
      <xdr:col>2</xdr:col>
      <xdr:colOff>1628775</xdr:colOff>
      <xdr:row>66</xdr:row>
      <xdr:rowOff>276225</xdr:rowOff>
    </xdr:to>
    <xdr:pic>
      <xdr:nvPicPr>
        <xdr:cNvPr id="2887159" name="Рисунок 47" descr="ls-m-100-12.jpg"/>
        <xdr:cNvPicPr>
          <a:picLocks noChangeAspect="1"/>
        </xdr:cNvPicPr>
      </xdr:nvPicPr>
      <xdr:blipFill>
        <a:blip xmlns:r="http://schemas.openxmlformats.org/officeDocument/2006/relationships" r:embed="rId32" cstate="print"/>
        <a:srcRect t="11467" b="13600"/>
        <a:stretch>
          <a:fillRect/>
        </a:stretch>
      </xdr:blipFill>
      <xdr:spPr bwMode="auto">
        <a:xfrm>
          <a:off x="3562350" y="30432375"/>
          <a:ext cx="1438275" cy="1066800"/>
        </a:xfrm>
        <a:prstGeom prst="rect">
          <a:avLst/>
        </a:prstGeom>
        <a:noFill/>
        <a:ln w="9525">
          <a:noFill/>
          <a:miter lim="800000"/>
          <a:headEnd/>
          <a:tailEnd/>
        </a:ln>
      </xdr:spPr>
    </xdr:pic>
    <xdr:clientData/>
  </xdr:twoCellAnchor>
  <xdr:twoCellAnchor editAs="oneCell">
    <xdr:from>
      <xdr:col>2</xdr:col>
      <xdr:colOff>314325</xdr:colOff>
      <xdr:row>61</xdr:row>
      <xdr:rowOff>47625</xdr:rowOff>
    </xdr:from>
    <xdr:to>
      <xdr:col>2</xdr:col>
      <xdr:colOff>1466850</xdr:colOff>
      <xdr:row>61</xdr:row>
      <xdr:rowOff>904875</xdr:rowOff>
    </xdr:to>
    <xdr:pic>
      <xdr:nvPicPr>
        <xdr:cNvPr id="2887160" name="Рисунок 48" descr="Блок питания LS серии SLIM 25W 12V 2,1A IP20.jpg"/>
        <xdr:cNvPicPr>
          <a:picLocks noChangeAspect="1"/>
        </xdr:cNvPicPr>
      </xdr:nvPicPr>
      <xdr:blipFill>
        <a:blip xmlns:r="http://schemas.openxmlformats.org/officeDocument/2006/relationships" r:embed="rId33" cstate="print"/>
        <a:srcRect t="13333" b="12801"/>
        <a:stretch>
          <a:fillRect/>
        </a:stretch>
      </xdr:blipFill>
      <xdr:spPr bwMode="auto">
        <a:xfrm>
          <a:off x="3686175" y="28651200"/>
          <a:ext cx="1152525" cy="857250"/>
        </a:xfrm>
        <a:prstGeom prst="rect">
          <a:avLst/>
        </a:prstGeom>
        <a:noFill/>
        <a:ln w="9525">
          <a:noFill/>
          <a:miter lim="800000"/>
          <a:headEnd/>
          <a:tailEnd/>
        </a:ln>
      </xdr:spPr>
    </xdr:pic>
    <xdr:clientData/>
  </xdr:twoCellAnchor>
  <xdr:twoCellAnchor editAs="oneCell">
    <xdr:from>
      <xdr:col>2</xdr:col>
      <xdr:colOff>66675</xdr:colOff>
      <xdr:row>70</xdr:row>
      <xdr:rowOff>361950</xdr:rowOff>
    </xdr:from>
    <xdr:to>
      <xdr:col>2</xdr:col>
      <xdr:colOff>1666875</xdr:colOff>
      <xdr:row>71</xdr:row>
      <xdr:rowOff>238124</xdr:rowOff>
    </xdr:to>
    <xdr:pic>
      <xdr:nvPicPr>
        <xdr:cNvPr id="2887161" name="Рисунок 11"/>
        <xdr:cNvPicPr>
          <a:picLocks noChangeAspect="1"/>
        </xdr:cNvPicPr>
      </xdr:nvPicPr>
      <xdr:blipFill>
        <a:blip xmlns:r="http://schemas.openxmlformats.org/officeDocument/2006/relationships" r:embed="rId34" cstate="print"/>
        <a:srcRect t="27328" b="30695"/>
        <a:stretch>
          <a:fillRect/>
        </a:stretch>
      </xdr:blipFill>
      <xdr:spPr bwMode="auto">
        <a:xfrm>
          <a:off x="3438525" y="33347025"/>
          <a:ext cx="1600200" cy="714375"/>
        </a:xfrm>
        <a:prstGeom prst="rect">
          <a:avLst/>
        </a:prstGeom>
        <a:noFill/>
        <a:ln w="9525">
          <a:noFill/>
          <a:miter lim="800000"/>
          <a:headEnd/>
          <a:tailEnd/>
        </a:ln>
      </xdr:spPr>
    </xdr:pic>
    <xdr:clientData/>
  </xdr:twoCellAnchor>
  <xdr:twoCellAnchor editAs="oneCell">
    <xdr:from>
      <xdr:col>2</xdr:col>
      <xdr:colOff>257175</xdr:colOff>
      <xdr:row>74</xdr:row>
      <xdr:rowOff>66675</xdr:rowOff>
    </xdr:from>
    <xdr:to>
      <xdr:col>2</xdr:col>
      <xdr:colOff>1371600</xdr:colOff>
      <xdr:row>74</xdr:row>
      <xdr:rowOff>752475</xdr:rowOff>
    </xdr:to>
    <xdr:pic>
      <xdr:nvPicPr>
        <xdr:cNvPr id="2887162" name="Рисунок 50" descr="1_min.jpg"/>
        <xdr:cNvPicPr>
          <a:picLocks noChangeAspect="1"/>
        </xdr:cNvPicPr>
      </xdr:nvPicPr>
      <xdr:blipFill>
        <a:blip xmlns:r="http://schemas.openxmlformats.org/officeDocument/2006/relationships" r:embed="rId35" cstate="print"/>
        <a:srcRect t="18800" b="19200"/>
        <a:stretch>
          <a:fillRect/>
        </a:stretch>
      </xdr:blipFill>
      <xdr:spPr bwMode="auto">
        <a:xfrm>
          <a:off x="3629025" y="34661475"/>
          <a:ext cx="1114425" cy="685800"/>
        </a:xfrm>
        <a:prstGeom prst="rect">
          <a:avLst/>
        </a:prstGeom>
        <a:noFill/>
        <a:ln w="9525">
          <a:noFill/>
          <a:miter lim="800000"/>
          <a:headEnd/>
          <a:tailEnd/>
        </a:ln>
      </xdr:spPr>
    </xdr:pic>
    <xdr:clientData/>
  </xdr:twoCellAnchor>
  <xdr:twoCellAnchor editAs="oneCell">
    <xdr:from>
      <xdr:col>2</xdr:col>
      <xdr:colOff>257175</xdr:colOff>
      <xdr:row>166</xdr:row>
      <xdr:rowOff>85725</xdr:rowOff>
    </xdr:from>
    <xdr:to>
      <xdr:col>2</xdr:col>
      <xdr:colOff>1552575</xdr:colOff>
      <xdr:row>166</xdr:row>
      <xdr:rowOff>857250</xdr:rowOff>
    </xdr:to>
    <xdr:pic>
      <xdr:nvPicPr>
        <xdr:cNvPr id="2887163" name="Рисунок 19" descr="C:\Users\Admin\Desktop\2.jpeg"/>
        <xdr:cNvPicPr>
          <a:picLocks noChangeAspect="1" noChangeArrowheads="1"/>
        </xdr:cNvPicPr>
      </xdr:nvPicPr>
      <xdr:blipFill>
        <a:blip xmlns:r="http://schemas.openxmlformats.org/officeDocument/2006/relationships" r:embed="rId36" cstate="print"/>
        <a:srcRect t="15729" b="9232"/>
        <a:stretch>
          <a:fillRect/>
        </a:stretch>
      </xdr:blipFill>
      <xdr:spPr bwMode="auto">
        <a:xfrm>
          <a:off x="3629025" y="55445025"/>
          <a:ext cx="1295400" cy="771525"/>
        </a:xfrm>
        <a:prstGeom prst="rect">
          <a:avLst/>
        </a:prstGeom>
        <a:noFill/>
        <a:ln w="9525">
          <a:noFill/>
          <a:miter lim="800000"/>
          <a:headEnd/>
          <a:tailEnd/>
        </a:ln>
      </xdr:spPr>
    </xdr:pic>
    <xdr:clientData/>
  </xdr:twoCellAnchor>
  <xdr:twoCellAnchor editAs="oneCell">
    <xdr:from>
      <xdr:col>2</xdr:col>
      <xdr:colOff>76200</xdr:colOff>
      <xdr:row>140</xdr:row>
      <xdr:rowOff>600075</xdr:rowOff>
    </xdr:from>
    <xdr:to>
      <xdr:col>2</xdr:col>
      <xdr:colOff>1638300</xdr:colOff>
      <xdr:row>142</xdr:row>
      <xdr:rowOff>104776</xdr:rowOff>
    </xdr:to>
    <xdr:pic>
      <xdr:nvPicPr>
        <xdr:cNvPr id="2887164" name="Рисунок 53" descr="60W пласт корпус.jpg"/>
        <xdr:cNvPicPr>
          <a:picLocks noChangeAspect="1"/>
        </xdr:cNvPicPr>
      </xdr:nvPicPr>
      <xdr:blipFill>
        <a:blip xmlns:r="http://schemas.openxmlformats.org/officeDocument/2006/relationships" r:embed="rId37" cstate="print"/>
        <a:srcRect t="15833" b="12778"/>
        <a:stretch>
          <a:fillRect/>
        </a:stretch>
      </xdr:blipFill>
      <xdr:spPr bwMode="auto">
        <a:xfrm>
          <a:off x="3448050" y="45415200"/>
          <a:ext cx="1562100" cy="1114425"/>
        </a:xfrm>
        <a:prstGeom prst="rect">
          <a:avLst/>
        </a:prstGeom>
        <a:noFill/>
        <a:ln w="9525">
          <a:noFill/>
          <a:miter lim="800000"/>
          <a:headEnd/>
          <a:tailEnd/>
        </a:ln>
      </xdr:spPr>
    </xdr:pic>
    <xdr:clientData/>
  </xdr:twoCellAnchor>
  <xdr:twoCellAnchor editAs="oneCell">
    <xdr:from>
      <xdr:col>2</xdr:col>
      <xdr:colOff>228600</xdr:colOff>
      <xdr:row>106</xdr:row>
      <xdr:rowOff>9525</xdr:rowOff>
    </xdr:from>
    <xdr:to>
      <xdr:col>2</xdr:col>
      <xdr:colOff>1457325</xdr:colOff>
      <xdr:row>106</xdr:row>
      <xdr:rowOff>790575</xdr:rowOff>
    </xdr:to>
    <xdr:pic>
      <xdr:nvPicPr>
        <xdr:cNvPr id="2887165" name="Рисунок 54" descr="supply.jpg"/>
        <xdr:cNvPicPr>
          <a:picLocks noChangeAspect="1"/>
        </xdr:cNvPicPr>
      </xdr:nvPicPr>
      <xdr:blipFill>
        <a:blip xmlns:r="http://schemas.openxmlformats.org/officeDocument/2006/relationships" r:embed="rId38" cstate="print"/>
        <a:srcRect t="18889" b="18056"/>
        <a:stretch>
          <a:fillRect/>
        </a:stretch>
      </xdr:blipFill>
      <xdr:spPr bwMode="auto">
        <a:xfrm>
          <a:off x="3600450" y="36499800"/>
          <a:ext cx="1228725" cy="781050"/>
        </a:xfrm>
        <a:prstGeom prst="rect">
          <a:avLst/>
        </a:prstGeom>
        <a:noFill/>
        <a:ln w="9525">
          <a:noFill/>
          <a:miter lim="800000"/>
          <a:headEnd/>
          <a:tailEnd/>
        </a:ln>
      </xdr:spPr>
    </xdr:pic>
    <xdr:clientData/>
  </xdr:twoCellAnchor>
  <xdr:twoCellAnchor editAs="oneCell">
    <xdr:from>
      <xdr:col>2</xdr:col>
      <xdr:colOff>190500</xdr:colOff>
      <xdr:row>110</xdr:row>
      <xdr:rowOff>28575</xdr:rowOff>
    </xdr:from>
    <xdr:to>
      <xdr:col>2</xdr:col>
      <xdr:colOff>1457325</xdr:colOff>
      <xdr:row>110</xdr:row>
      <xdr:rowOff>962025</xdr:rowOff>
    </xdr:to>
    <xdr:pic>
      <xdr:nvPicPr>
        <xdr:cNvPr id="2887166" name="Рисунок 56" descr="Блок питания Power Supply PS200-H1V5 40A IP65.png"/>
        <xdr:cNvPicPr>
          <a:picLocks noChangeAspect="1"/>
        </xdr:cNvPicPr>
      </xdr:nvPicPr>
      <xdr:blipFill>
        <a:blip xmlns:r="http://schemas.openxmlformats.org/officeDocument/2006/relationships" r:embed="rId39" cstate="print"/>
        <a:srcRect t="13602" b="12521"/>
        <a:stretch>
          <a:fillRect/>
        </a:stretch>
      </xdr:blipFill>
      <xdr:spPr bwMode="auto">
        <a:xfrm>
          <a:off x="3562350" y="38442900"/>
          <a:ext cx="1266825" cy="933450"/>
        </a:xfrm>
        <a:prstGeom prst="rect">
          <a:avLst/>
        </a:prstGeom>
        <a:noFill/>
        <a:ln w="9525">
          <a:noFill/>
          <a:miter lim="800000"/>
          <a:headEnd/>
          <a:tailEnd/>
        </a:ln>
      </xdr:spPr>
    </xdr:pic>
    <xdr:clientData/>
  </xdr:twoCellAnchor>
  <xdr:oneCellAnchor>
    <xdr:from>
      <xdr:col>2</xdr:col>
      <xdr:colOff>247650</xdr:colOff>
      <xdr:row>58</xdr:row>
      <xdr:rowOff>28575</xdr:rowOff>
    </xdr:from>
    <xdr:ext cx="1343025" cy="1000125"/>
    <xdr:pic>
      <xdr:nvPicPr>
        <xdr:cNvPr id="48" name="Рисунок 33"/>
        <xdr:cNvPicPr>
          <a:picLocks noChangeAspect="1"/>
        </xdr:cNvPicPr>
      </xdr:nvPicPr>
      <xdr:blipFill>
        <a:blip xmlns:r="http://schemas.openxmlformats.org/officeDocument/2006/relationships" r:embed="rId40" cstate="print"/>
        <a:srcRect t="13803" b="11269"/>
        <a:stretch>
          <a:fillRect/>
        </a:stretch>
      </xdr:blipFill>
      <xdr:spPr bwMode="auto">
        <a:xfrm>
          <a:off x="3617119" y="27496294"/>
          <a:ext cx="1343025" cy="1000125"/>
        </a:xfrm>
        <a:prstGeom prst="rect">
          <a:avLst/>
        </a:prstGeom>
        <a:noFill/>
        <a:ln w="9525">
          <a:noFill/>
          <a:miter lim="800000"/>
          <a:headEnd/>
          <a:tailEnd/>
        </a:ln>
      </xdr:spPr>
    </xdr:pic>
    <xdr:clientData/>
  </xdr:oneCellAnchor>
  <xdr:twoCellAnchor editAs="oneCell">
    <xdr:from>
      <xdr:col>2</xdr:col>
      <xdr:colOff>107156</xdr:colOff>
      <xdr:row>59</xdr:row>
      <xdr:rowOff>107156</xdr:rowOff>
    </xdr:from>
    <xdr:to>
      <xdr:col>2</xdr:col>
      <xdr:colOff>1650206</xdr:colOff>
      <xdr:row>59</xdr:row>
      <xdr:rowOff>1059656</xdr:rowOff>
    </xdr:to>
    <xdr:pic>
      <xdr:nvPicPr>
        <xdr:cNvPr id="49" name="Рисунок 46" descr="SLIM 5V.jpg"/>
        <xdr:cNvPicPr>
          <a:picLocks noChangeAspect="1"/>
        </xdr:cNvPicPr>
      </xdr:nvPicPr>
      <xdr:blipFill>
        <a:blip xmlns:r="http://schemas.openxmlformats.org/officeDocument/2006/relationships" r:embed="rId31" cstate="print"/>
        <a:srcRect t="16112" b="22221"/>
        <a:stretch>
          <a:fillRect/>
        </a:stretch>
      </xdr:blipFill>
      <xdr:spPr bwMode="auto">
        <a:xfrm>
          <a:off x="3476625" y="27741562"/>
          <a:ext cx="1543050" cy="952500"/>
        </a:xfrm>
        <a:prstGeom prst="rect">
          <a:avLst/>
        </a:prstGeom>
        <a:noFill/>
        <a:ln w="9525">
          <a:noFill/>
          <a:miter lim="800000"/>
          <a:headEnd/>
          <a:tailEnd/>
        </a:ln>
      </xdr:spPr>
    </xdr:pic>
    <xdr:clientData/>
  </xdr:twoCellAnchor>
  <xdr:oneCellAnchor>
    <xdr:from>
      <xdr:col>2</xdr:col>
      <xdr:colOff>369095</xdr:colOff>
      <xdr:row>77</xdr:row>
      <xdr:rowOff>59532</xdr:rowOff>
    </xdr:from>
    <xdr:ext cx="1035842" cy="770022"/>
    <xdr:pic>
      <xdr:nvPicPr>
        <xdr:cNvPr id="51" name="Рисунок 47" descr="ls-m-100-12.jpg"/>
        <xdr:cNvPicPr>
          <a:picLocks noChangeAspect="1"/>
        </xdr:cNvPicPr>
      </xdr:nvPicPr>
      <xdr:blipFill>
        <a:blip xmlns:r="http://schemas.openxmlformats.org/officeDocument/2006/relationships" r:embed="rId32" cstate="print"/>
        <a:srcRect t="11467" b="13600"/>
        <a:stretch>
          <a:fillRect/>
        </a:stretch>
      </xdr:blipFill>
      <xdr:spPr bwMode="auto">
        <a:xfrm>
          <a:off x="3738564" y="39719251"/>
          <a:ext cx="1035842" cy="770022"/>
        </a:xfrm>
        <a:prstGeom prst="rect">
          <a:avLst/>
        </a:prstGeom>
        <a:noFill/>
        <a:ln w="9525">
          <a:noFill/>
          <a:miter lim="800000"/>
          <a:headEnd/>
          <a:tailEnd/>
        </a:ln>
      </xdr:spPr>
    </xdr:pic>
    <xdr:clientData/>
  </xdr:oneCellAnchor>
  <xdr:twoCellAnchor editAs="oneCell">
    <xdr:from>
      <xdr:col>2</xdr:col>
      <xdr:colOff>47626</xdr:colOff>
      <xdr:row>115</xdr:row>
      <xdr:rowOff>392906</xdr:rowOff>
    </xdr:from>
    <xdr:to>
      <xdr:col>2</xdr:col>
      <xdr:colOff>1690687</xdr:colOff>
      <xdr:row>117</xdr:row>
      <xdr:rowOff>488155</xdr:rowOff>
    </xdr:to>
    <xdr:pic>
      <xdr:nvPicPr>
        <xdr:cNvPr id="2" name="Рисунок 1"/>
        <xdr:cNvPicPr>
          <a:picLocks noChangeAspect="1"/>
        </xdr:cNvPicPr>
      </xdr:nvPicPr>
      <xdr:blipFill>
        <a:blip xmlns:r="http://schemas.openxmlformats.org/officeDocument/2006/relationships" r:embed="rId41"/>
        <a:stretch>
          <a:fillRect/>
        </a:stretch>
      </xdr:blipFill>
      <xdr:spPr>
        <a:xfrm>
          <a:off x="3417095" y="45267562"/>
          <a:ext cx="1643061" cy="1643061"/>
        </a:xfrm>
        <a:prstGeom prst="rect">
          <a:avLst/>
        </a:prstGeom>
      </xdr:spPr>
    </xdr:pic>
    <xdr:clientData/>
  </xdr:twoCellAnchor>
  <xdr:twoCellAnchor editAs="oneCell">
    <xdr:from>
      <xdr:col>2</xdr:col>
      <xdr:colOff>47626</xdr:colOff>
      <xdr:row>119</xdr:row>
      <xdr:rowOff>738188</xdr:rowOff>
    </xdr:from>
    <xdr:to>
      <xdr:col>2</xdr:col>
      <xdr:colOff>1762126</xdr:colOff>
      <xdr:row>122</xdr:row>
      <xdr:rowOff>119063</xdr:rowOff>
    </xdr:to>
    <xdr:pic>
      <xdr:nvPicPr>
        <xdr:cNvPr id="3" name="Рисунок 2"/>
        <xdr:cNvPicPr>
          <a:picLocks noChangeAspect="1"/>
        </xdr:cNvPicPr>
      </xdr:nvPicPr>
      <xdr:blipFill>
        <a:blip xmlns:r="http://schemas.openxmlformats.org/officeDocument/2006/relationships" r:embed="rId42"/>
        <a:stretch>
          <a:fillRect/>
        </a:stretch>
      </xdr:blipFill>
      <xdr:spPr>
        <a:xfrm>
          <a:off x="3417095" y="47946469"/>
          <a:ext cx="1714500" cy="1714500"/>
        </a:xfrm>
        <a:prstGeom prst="rect">
          <a:avLst/>
        </a:prstGeom>
      </xdr:spPr>
    </xdr:pic>
    <xdr:clientData/>
  </xdr:twoCellAnchor>
  <xdr:twoCellAnchor editAs="oneCell">
    <xdr:from>
      <xdr:col>2</xdr:col>
      <xdr:colOff>309565</xdr:colOff>
      <xdr:row>157</xdr:row>
      <xdr:rowOff>95251</xdr:rowOff>
    </xdr:from>
    <xdr:to>
      <xdr:col>2</xdr:col>
      <xdr:colOff>1666877</xdr:colOff>
      <xdr:row>157</xdr:row>
      <xdr:rowOff>1071562</xdr:rowOff>
    </xdr:to>
    <xdr:pic>
      <xdr:nvPicPr>
        <xdr:cNvPr id="55" name="Рисунок 54"/>
        <xdr:cNvPicPr>
          <a:picLocks noChangeAspect="1"/>
        </xdr:cNvPicPr>
      </xdr:nvPicPr>
      <xdr:blipFill>
        <a:blip xmlns:r="http://schemas.openxmlformats.org/officeDocument/2006/relationships" r:embed="rId43"/>
        <a:stretch>
          <a:fillRect/>
        </a:stretch>
      </xdr:blipFill>
      <xdr:spPr>
        <a:xfrm>
          <a:off x="3679034" y="65281970"/>
          <a:ext cx="1357312" cy="976311"/>
        </a:xfrm>
        <a:prstGeom prst="rect">
          <a:avLst/>
        </a:prstGeom>
      </xdr:spPr>
    </xdr:pic>
    <xdr:clientData/>
  </xdr:twoCellAnchor>
  <xdr:twoCellAnchor editAs="oneCell">
    <xdr:from>
      <xdr:col>2</xdr:col>
      <xdr:colOff>297656</xdr:colOff>
      <xdr:row>158</xdr:row>
      <xdr:rowOff>35720</xdr:rowOff>
    </xdr:from>
    <xdr:to>
      <xdr:col>2</xdr:col>
      <xdr:colOff>1512093</xdr:colOff>
      <xdr:row>158</xdr:row>
      <xdr:rowOff>857249</xdr:rowOff>
    </xdr:to>
    <xdr:pic>
      <xdr:nvPicPr>
        <xdr:cNvPr id="56" name="Рисунок 55"/>
        <xdr:cNvPicPr>
          <a:picLocks noChangeAspect="1"/>
        </xdr:cNvPicPr>
      </xdr:nvPicPr>
      <xdr:blipFill>
        <a:blip xmlns:r="http://schemas.openxmlformats.org/officeDocument/2006/relationships" r:embed="rId44"/>
        <a:stretch>
          <a:fillRect/>
        </a:stretch>
      </xdr:blipFill>
      <xdr:spPr>
        <a:xfrm>
          <a:off x="3667125" y="66341626"/>
          <a:ext cx="1214437" cy="821529"/>
        </a:xfrm>
        <a:prstGeom prst="rect">
          <a:avLst/>
        </a:prstGeom>
      </xdr:spPr>
    </xdr:pic>
    <xdr:clientData/>
  </xdr:twoCellAnchor>
  <xdr:twoCellAnchor editAs="oneCell">
    <xdr:from>
      <xdr:col>2</xdr:col>
      <xdr:colOff>119063</xdr:colOff>
      <xdr:row>159</xdr:row>
      <xdr:rowOff>35720</xdr:rowOff>
    </xdr:from>
    <xdr:to>
      <xdr:col>2</xdr:col>
      <xdr:colOff>1666875</xdr:colOff>
      <xdr:row>159</xdr:row>
      <xdr:rowOff>1035844</xdr:rowOff>
    </xdr:to>
    <xdr:pic>
      <xdr:nvPicPr>
        <xdr:cNvPr id="57" name="Рисунок 56"/>
        <xdr:cNvPicPr>
          <a:picLocks noChangeAspect="1"/>
        </xdr:cNvPicPr>
      </xdr:nvPicPr>
      <xdr:blipFill>
        <a:blip xmlns:r="http://schemas.openxmlformats.org/officeDocument/2006/relationships" r:embed="rId45"/>
        <a:stretch>
          <a:fillRect/>
        </a:stretch>
      </xdr:blipFill>
      <xdr:spPr>
        <a:xfrm>
          <a:off x="3488532" y="67222689"/>
          <a:ext cx="1547812" cy="1000124"/>
        </a:xfrm>
        <a:prstGeom prst="rect">
          <a:avLst/>
        </a:prstGeom>
      </xdr:spPr>
    </xdr:pic>
    <xdr:clientData/>
  </xdr:twoCellAnchor>
  <xdr:twoCellAnchor editAs="oneCell">
    <xdr:from>
      <xdr:col>2</xdr:col>
      <xdr:colOff>166688</xdr:colOff>
      <xdr:row>160</xdr:row>
      <xdr:rowOff>59533</xdr:rowOff>
    </xdr:from>
    <xdr:to>
      <xdr:col>2</xdr:col>
      <xdr:colOff>1702593</xdr:colOff>
      <xdr:row>160</xdr:row>
      <xdr:rowOff>809625</xdr:rowOff>
    </xdr:to>
    <xdr:pic>
      <xdr:nvPicPr>
        <xdr:cNvPr id="58" name="Рисунок 57"/>
        <xdr:cNvPicPr>
          <a:picLocks noChangeAspect="1"/>
        </xdr:cNvPicPr>
      </xdr:nvPicPr>
      <xdr:blipFill>
        <a:blip xmlns:r="http://schemas.openxmlformats.org/officeDocument/2006/relationships" r:embed="rId46"/>
        <a:stretch>
          <a:fillRect/>
        </a:stretch>
      </xdr:blipFill>
      <xdr:spPr>
        <a:xfrm>
          <a:off x="3536157" y="68318064"/>
          <a:ext cx="1535905" cy="750092"/>
        </a:xfrm>
        <a:prstGeom prst="rect">
          <a:avLst/>
        </a:prstGeom>
      </xdr:spPr>
    </xdr:pic>
    <xdr:clientData/>
  </xdr:twoCellAnchor>
  <xdr:twoCellAnchor editAs="oneCell">
    <xdr:from>
      <xdr:col>2</xdr:col>
      <xdr:colOff>178595</xdr:colOff>
      <xdr:row>161</xdr:row>
      <xdr:rowOff>59532</xdr:rowOff>
    </xdr:from>
    <xdr:to>
      <xdr:col>2</xdr:col>
      <xdr:colOff>1512095</xdr:colOff>
      <xdr:row>161</xdr:row>
      <xdr:rowOff>821531</xdr:rowOff>
    </xdr:to>
    <xdr:pic>
      <xdr:nvPicPr>
        <xdr:cNvPr id="4" name="Рисунок 3"/>
        <xdr:cNvPicPr>
          <a:picLocks noChangeAspect="1"/>
        </xdr:cNvPicPr>
      </xdr:nvPicPr>
      <xdr:blipFill>
        <a:blip xmlns:r="http://schemas.openxmlformats.org/officeDocument/2006/relationships" r:embed="rId47"/>
        <a:stretch>
          <a:fillRect/>
        </a:stretch>
      </xdr:blipFill>
      <xdr:spPr>
        <a:xfrm>
          <a:off x="3548064" y="69222938"/>
          <a:ext cx="1333500" cy="761999"/>
        </a:xfrm>
        <a:prstGeom prst="rect">
          <a:avLst/>
        </a:prstGeom>
      </xdr:spPr>
    </xdr:pic>
    <xdr:clientData/>
  </xdr:twoCellAnchor>
  <xdr:twoCellAnchor editAs="oneCell">
    <xdr:from>
      <xdr:col>2</xdr:col>
      <xdr:colOff>154781</xdr:colOff>
      <xdr:row>162</xdr:row>
      <xdr:rowOff>71439</xdr:rowOff>
    </xdr:from>
    <xdr:to>
      <xdr:col>2</xdr:col>
      <xdr:colOff>1571624</xdr:colOff>
      <xdr:row>162</xdr:row>
      <xdr:rowOff>1047751</xdr:rowOff>
    </xdr:to>
    <xdr:pic>
      <xdr:nvPicPr>
        <xdr:cNvPr id="5" name="Рисунок 4"/>
        <xdr:cNvPicPr>
          <a:picLocks noChangeAspect="1"/>
        </xdr:cNvPicPr>
      </xdr:nvPicPr>
      <xdr:blipFill>
        <a:blip xmlns:r="http://schemas.openxmlformats.org/officeDocument/2006/relationships" r:embed="rId48"/>
        <a:stretch>
          <a:fillRect/>
        </a:stretch>
      </xdr:blipFill>
      <xdr:spPr>
        <a:xfrm>
          <a:off x="3524250" y="70115908"/>
          <a:ext cx="1416843" cy="976312"/>
        </a:xfrm>
        <a:prstGeom prst="rect">
          <a:avLst/>
        </a:prstGeom>
      </xdr:spPr>
    </xdr:pic>
    <xdr:clientData/>
  </xdr:twoCellAnchor>
  <xdr:twoCellAnchor editAs="oneCell">
    <xdr:from>
      <xdr:col>2</xdr:col>
      <xdr:colOff>107157</xdr:colOff>
      <xdr:row>163</xdr:row>
      <xdr:rowOff>11907</xdr:rowOff>
    </xdr:from>
    <xdr:to>
      <xdr:col>2</xdr:col>
      <xdr:colOff>1631157</xdr:colOff>
      <xdr:row>163</xdr:row>
      <xdr:rowOff>833437</xdr:rowOff>
    </xdr:to>
    <xdr:pic>
      <xdr:nvPicPr>
        <xdr:cNvPr id="6" name="Рисунок 5"/>
        <xdr:cNvPicPr>
          <a:picLocks noChangeAspect="1"/>
        </xdr:cNvPicPr>
      </xdr:nvPicPr>
      <xdr:blipFill>
        <a:blip xmlns:r="http://schemas.openxmlformats.org/officeDocument/2006/relationships" r:embed="rId49"/>
        <a:stretch>
          <a:fillRect/>
        </a:stretch>
      </xdr:blipFill>
      <xdr:spPr>
        <a:xfrm>
          <a:off x="3476626" y="71127938"/>
          <a:ext cx="1524000" cy="821530"/>
        </a:xfrm>
        <a:prstGeom prst="rect">
          <a:avLst/>
        </a:prstGeom>
      </xdr:spPr>
    </xdr:pic>
    <xdr:clientData/>
  </xdr:twoCellAnchor>
  <xdr:twoCellAnchor editAs="oneCell">
    <xdr:from>
      <xdr:col>2</xdr:col>
      <xdr:colOff>35720</xdr:colOff>
      <xdr:row>112</xdr:row>
      <xdr:rowOff>107157</xdr:rowOff>
    </xdr:from>
    <xdr:to>
      <xdr:col>2</xdr:col>
      <xdr:colOff>1750220</xdr:colOff>
      <xdr:row>114</xdr:row>
      <xdr:rowOff>714375</xdr:rowOff>
    </xdr:to>
    <xdr:pic>
      <xdr:nvPicPr>
        <xdr:cNvPr id="65" name="Рисунок 64"/>
        <xdr:cNvPicPr>
          <a:picLocks noChangeAspect="1"/>
        </xdr:cNvPicPr>
      </xdr:nvPicPr>
      <xdr:blipFill>
        <a:blip xmlns:r="http://schemas.openxmlformats.org/officeDocument/2006/relationships" r:embed="rId50"/>
        <a:stretch>
          <a:fillRect/>
        </a:stretch>
      </xdr:blipFill>
      <xdr:spPr>
        <a:xfrm>
          <a:off x="3405189" y="44981813"/>
          <a:ext cx="1714500" cy="2155030"/>
        </a:xfrm>
        <a:prstGeom prst="rect">
          <a:avLst/>
        </a:prstGeom>
      </xdr:spPr>
    </xdr:pic>
    <xdr:clientData/>
  </xdr:twoCellAnchor>
  <xdr:twoCellAnchor editAs="oneCell">
    <xdr:from>
      <xdr:col>2</xdr:col>
      <xdr:colOff>83344</xdr:colOff>
      <xdr:row>80</xdr:row>
      <xdr:rowOff>666752</xdr:rowOff>
    </xdr:from>
    <xdr:to>
      <xdr:col>2</xdr:col>
      <xdr:colOff>1726406</xdr:colOff>
      <xdr:row>82</xdr:row>
      <xdr:rowOff>666752</xdr:rowOff>
    </xdr:to>
    <xdr:pic>
      <xdr:nvPicPr>
        <xdr:cNvPr id="7" name="Рисунок 6"/>
        <xdr:cNvPicPr>
          <a:picLocks noChangeAspect="1"/>
        </xdr:cNvPicPr>
      </xdr:nvPicPr>
      <xdr:blipFill>
        <a:blip xmlns:r="http://schemas.openxmlformats.org/officeDocument/2006/relationships" r:embed="rId51"/>
        <a:stretch>
          <a:fillRect/>
        </a:stretch>
      </xdr:blipFill>
      <xdr:spPr>
        <a:xfrm>
          <a:off x="3452813" y="42922033"/>
          <a:ext cx="1643062" cy="1643062"/>
        </a:xfrm>
        <a:prstGeom prst="rect">
          <a:avLst/>
        </a:prstGeom>
      </xdr:spPr>
    </xdr:pic>
    <xdr:clientData/>
  </xdr:twoCellAnchor>
  <xdr:twoCellAnchor editAs="oneCell">
    <xdr:from>
      <xdr:col>2</xdr:col>
      <xdr:colOff>190501</xdr:colOff>
      <xdr:row>73</xdr:row>
      <xdr:rowOff>47626</xdr:rowOff>
    </xdr:from>
    <xdr:to>
      <xdr:col>2</xdr:col>
      <xdr:colOff>1524001</xdr:colOff>
      <xdr:row>73</xdr:row>
      <xdr:rowOff>1381126</xdr:rowOff>
    </xdr:to>
    <xdr:pic>
      <xdr:nvPicPr>
        <xdr:cNvPr id="8" name="Рисунок 7"/>
        <xdr:cNvPicPr>
          <a:picLocks noChangeAspect="1"/>
        </xdr:cNvPicPr>
      </xdr:nvPicPr>
      <xdr:blipFill>
        <a:blip xmlns:r="http://schemas.openxmlformats.org/officeDocument/2006/relationships" r:embed="rId52"/>
        <a:stretch>
          <a:fillRect/>
        </a:stretch>
      </xdr:blipFill>
      <xdr:spPr>
        <a:xfrm>
          <a:off x="3559970" y="39719251"/>
          <a:ext cx="1333500" cy="1333500"/>
        </a:xfrm>
        <a:prstGeom prst="rect">
          <a:avLst/>
        </a:prstGeom>
      </xdr:spPr>
    </xdr:pic>
    <xdr:clientData/>
  </xdr:twoCellAnchor>
  <xdr:oneCellAnchor>
    <xdr:from>
      <xdr:col>2</xdr:col>
      <xdr:colOff>47626</xdr:colOff>
      <xdr:row>126</xdr:row>
      <xdr:rowOff>738188</xdr:rowOff>
    </xdr:from>
    <xdr:ext cx="1714500" cy="1714500"/>
    <xdr:pic>
      <xdr:nvPicPr>
        <xdr:cNvPr id="62" name="Рисунок 61"/>
        <xdr:cNvPicPr>
          <a:picLocks noChangeAspect="1"/>
        </xdr:cNvPicPr>
      </xdr:nvPicPr>
      <xdr:blipFill>
        <a:blip xmlns:r="http://schemas.openxmlformats.org/officeDocument/2006/relationships" r:embed="rId42"/>
        <a:stretch>
          <a:fillRect/>
        </a:stretch>
      </xdr:blipFill>
      <xdr:spPr>
        <a:xfrm>
          <a:off x="3417095" y="58102501"/>
          <a:ext cx="1714500" cy="1714500"/>
        </a:xfrm>
        <a:prstGeom prst="rect">
          <a:avLst/>
        </a:prstGeom>
      </xdr:spPr>
    </xdr:pic>
    <xdr:clientData/>
  </xdr:oneCellAnchor>
  <xdr:twoCellAnchor editAs="oneCell">
    <xdr:from>
      <xdr:col>2</xdr:col>
      <xdr:colOff>190500</xdr:colOff>
      <xdr:row>23</xdr:row>
      <xdr:rowOff>95249</xdr:rowOff>
    </xdr:from>
    <xdr:to>
      <xdr:col>2</xdr:col>
      <xdr:colOff>1583531</xdr:colOff>
      <xdr:row>23</xdr:row>
      <xdr:rowOff>1488280</xdr:rowOff>
    </xdr:to>
    <xdr:pic>
      <xdr:nvPicPr>
        <xdr:cNvPr id="9" name="Рисунок 8"/>
        <xdr:cNvPicPr>
          <a:picLocks noChangeAspect="1"/>
        </xdr:cNvPicPr>
      </xdr:nvPicPr>
      <xdr:blipFill>
        <a:blip xmlns:r="http://schemas.openxmlformats.org/officeDocument/2006/relationships" r:embed="rId53"/>
        <a:stretch>
          <a:fillRect/>
        </a:stretch>
      </xdr:blipFill>
      <xdr:spPr>
        <a:xfrm>
          <a:off x="3559969" y="6346030"/>
          <a:ext cx="1393031" cy="1393031"/>
        </a:xfrm>
        <a:prstGeom prst="rect">
          <a:avLst/>
        </a:prstGeom>
      </xdr:spPr>
    </xdr:pic>
    <xdr:clientData/>
  </xdr:twoCellAnchor>
  <xdr:twoCellAnchor editAs="oneCell">
    <xdr:from>
      <xdr:col>2</xdr:col>
      <xdr:colOff>83344</xdr:colOff>
      <xdr:row>24</xdr:row>
      <xdr:rowOff>821531</xdr:rowOff>
    </xdr:from>
    <xdr:to>
      <xdr:col>2</xdr:col>
      <xdr:colOff>1774031</xdr:colOff>
      <xdr:row>27</xdr:row>
      <xdr:rowOff>71436</xdr:rowOff>
    </xdr:to>
    <xdr:pic>
      <xdr:nvPicPr>
        <xdr:cNvPr id="10" name="Рисунок 9"/>
        <xdr:cNvPicPr>
          <a:picLocks noChangeAspect="1"/>
        </xdr:cNvPicPr>
      </xdr:nvPicPr>
      <xdr:blipFill>
        <a:blip xmlns:r="http://schemas.openxmlformats.org/officeDocument/2006/relationships" r:embed="rId54"/>
        <a:stretch>
          <a:fillRect/>
        </a:stretch>
      </xdr:blipFill>
      <xdr:spPr>
        <a:xfrm>
          <a:off x="3452813" y="8584406"/>
          <a:ext cx="1690687" cy="1690687"/>
        </a:xfrm>
        <a:prstGeom prst="rect">
          <a:avLst/>
        </a:prstGeom>
      </xdr:spPr>
    </xdr:pic>
    <xdr:clientData/>
  </xdr:twoCellAnchor>
  <xdr:twoCellAnchor editAs="oneCell">
    <xdr:from>
      <xdr:col>2</xdr:col>
      <xdr:colOff>357189</xdr:colOff>
      <xdr:row>28</xdr:row>
      <xdr:rowOff>11906</xdr:rowOff>
    </xdr:from>
    <xdr:to>
      <xdr:col>2</xdr:col>
      <xdr:colOff>1500189</xdr:colOff>
      <xdr:row>28</xdr:row>
      <xdr:rowOff>892967</xdr:rowOff>
    </xdr:to>
    <xdr:pic>
      <xdr:nvPicPr>
        <xdr:cNvPr id="11" name="Рисунок 10"/>
        <xdr:cNvPicPr>
          <a:picLocks noChangeAspect="1"/>
        </xdr:cNvPicPr>
      </xdr:nvPicPr>
      <xdr:blipFill>
        <a:blip xmlns:r="http://schemas.openxmlformats.org/officeDocument/2006/relationships" r:embed="rId55"/>
        <a:stretch>
          <a:fillRect/>
        </a:stretch>
      </xdr:blipFill>
      <xdr:spPr>
        <a:xfrm>
          <a:off x="3726658" y="11168062"/>
          <a:ext cx="1143000" cy="881061"/>
        </a:xfrm>
        <a:prstGeom prst="rect">
          <a:avLst/>
        </a:prstGeom>
      </xdr:spPr>
    </xdr:pic>
    <xdr:clientData/>
  </xdr:twoCellAnchor>
  <xdr:oneCellAnchor>
    <xdr:from>
      <xdr:col>2</xdr:col>
      <xdr:colOff>271462</xdr:colOff>
      <xdr:row>30</xdr:row>
      <xdr:rowOff>485775</xdr:rowOff>
    </xdr:from>
    <xdr:ext cx="1200150" cy="895350"/>
    <xdr:pic>
      <xdr:nvPicPr>
        <xdr:cNvPr id="67" name="Рисунок 25" descr="C:\Users\Admin\Desktop\6.jpeg"/>
        <xdr:cNvPicPr>
          <a:picLocks noChangeAspect="1" noChangeArrowheads="1"/>
        </xdr:cNvPicPr>
      </xdr:nvPicPr>
      <xdr:blipFill>
        <a:blip xmlns:r="http://schemas.openxmlformats.org/officeDocument/2006/relationships" r:embed="rId56" cstate="print"/>
        <a:srcRect t="15608" b="12474"/>
        <a:stretch>
          <a:fillRect/>
        </a:stretch>
      </xdr:blipFill>
      <xdr:spPr bwMode="auto">
        <a:xfrm>
          <a:off x="3640931" y="12618244"/>
          <a:ext cx="1200150" cy="895350"/>
        </a:xfrm>
        <a:prstGeom prst="rect">
          <a:avLst/>
        </a:prstGeom>
        <a:noFill/>
        <a:ln w="9525">
          <a:noFill/>
          <a:miter lim="800000"/>
          <a:headEnd/>
          <a:tailEnd/>
        </a:ln>
      </xdr:spPr>
    </xdr:pic>
    <xdr:clientData/>
  </xdr:oneCellAnchor>
  <xdr:twoCellAnchor editAs="oneCell">
    <xdr:from>
      <xdr:col>2</xdr:col>
      <xdr:colOff>309563</xdr:colOff>
      <xdr:row>29</xdr:row>
      <xdr:rowOff>11906</xdr:rowOff>
    </xdr:from>
    <xdr:to>
      <xdr:col>2</xdr:col>
      <xdr:colOff>1535906</xdr:colOff>
      <xdr:row>29</xdr:row>
      <xdr:rowOff>940593</xdr:rowOff>
    </xdr:to>
    <xdr:pic>
      <xdr:nvPicPr>
        <xdr:cNvPr id="12" name="Рисунок 11"/>
        <xdr:cNvPicPr>
          <a:picLocks noChangeAspect="1"/>
        </xdr:cNvPicPr>
      </xdr:nvPicPr>
      <xdr:blipFill>
        <a:blip xmlns:r="http://schemas.openxmlformats.org/officeDocument/2006/relationships" r:embed="rId57"/>
        <a:stretch>
          <a:fillRect/>
        </a:stretch>
      </xdr:blipFill>
      <xdr:spPr>
        <a:xfrm>
          <a:off x="3679032" y="12144375"/>
          <a:ext cx="1226343" cy="928687"/>
        </a:xfrm>
        <a:prstGeom prst="rect">
          <a:avLst/>
        </a:prstGeom>
      </xdr:spPr>
    </xdr:pic>
    <xdr:clientData/>
  </xdr:twoCellAnchor>
  <xdr:oneCellAnchor>
    <xdr:from>
      <xdr:col>2</xdr:col>
      <xdr:colOff>83344</xdr:colOff>
      <xdr:row>47</xdr:row>
      <xdr:rowOff>821531</xdr:rowOff>
    </xdr:from>
    <xdr:ext cx="1690687" cy="1690687"/>
    <xdr:pic>
      <xdr:nvPicPr>
        <xdr:cNvPr id="63" name="Рисунок 62"/>
        <xdr:cNvPicPr>
          <a:picLocks noChangeAspect="1"/>
        </xdr:cNvPicPr>
      </xdr:nvPicPr>
      <xdr:blipFill>
        <a:blip xmlns:r="http://schemas.openxmlformats.org/officeDocument/2006/relationships" r:embed="rId54"/>
        <a:stretch>
          <a:fillRect/>
        </a:stretch>
      </xdr:blipFill>
      <xdr:spPr>
        <a:xfrm>
          <a:off x="3455194" y="23510081"/>
          <a:ext cx="1690687" cy="1690687"/>
        </a:xfrm>
        <a:prstGeom prst="rect">
          <a:avLst/>
        </a:prstGeom>
      </xdr:spPr>
    </xdr:pic>
    <xdr:clientData/>
  </xdr:oneCellAnchor>
  <xdr:twoCellAnchor>
    <xdr:from>
      <xdr:col>2</xdr:col>
      <xdr:colOff>114300</xdr:colOff>
      <xdr:row>189</xdr:row>
      <xdr:rowOff>276225</xdr:rowOff>
    </xdr:from>
    <xdr:to>
      <xdr:col>2</xdr:col>
      <xdr:colOff>1743075</xdr:colOff>
      <xdr:row>192</xdr:row>
      <xdr:rowOff>381000</xdr:rowOff>
    </xdr:to>
    <xdr:pic>
      <xdr:nvPicPr>
        <xdr:cNvPr id="64" name="Рисунок 16" descr="Картинка1"/>
        <xdr:cNvPicPr>
          <a:picLocks noChangeAspect="1" noChangeArrowheads="1"/>
        </xdr:cNvPicPr>
      </xdr:nvPicPr>
      <xdr:blipFill>
        <a:blip xmlns:r="http://schemas.openxmlformats.org/officeDocument/2006/relationships" r:embed="rId5" cstate="print"/>
        <a:srcRect/>
        <a:stretch>
          <a:fillRect/>
        </a:stretch>
      </xdr:blipFill>
      <xdr:spPr bwMode="auto">
        <a:xfrm>
          <a:off x="3486150" y="122662950"/>
          <a:ext cx="1628775" cy="2905125"/>
        </a:xfrm>
        <a:prstGeom prst="rect">
          <a:avLst/>
        </a:prstGeom>
        <a:noFill/>
        <a:ln w="9525">
          <a:noFill/>
          <a:miter lim="800000"/>
          <a:headEnd/>
          <a:tailEnd/>
        </a:ln>
      </xdr:spPr>
    </xdr:pic>
    <xdr:clientData/>
  </xdr:twoCellAnchor>
  <xdr:oneCellAnchor>
    <xdr:from>
      <xdr:col>2</xdr:col>
      <xdr:colOff>190500</xdr:colOff>
      <xdr:row>21</xdr:row>
      <xdr:rowOff>95249</xdr:rowOff>
    </xdr:from>
    <xdr:ext cx="1393031" cy="1393031"/>
    <xdr:pic>
      <xdr:nvPicPr>
        <xdr:cNvPr id="66" name="Рисунок 65"/>
        <xdr:cNvPicPr>
          <a:picLocks noChangeAspect="1"/>
        </xdr:cNvPicPr>
      </xdr:nvPicPr>
      <xdr:blipFill>
        <a:blip xmlns:r="http://schemas.openxmlformats.org/officeDocument/2006/relationships" r:embed="rId53"/>
        <a:stretch>
          <a:fillRect/>
        </a:stretch>
      </xdr:blipFill>
      <xdr:spPr>
        <a:xfrm>
          <a:off x="3562350" y="6343649"/>
          <a:ext cx="1393031" cy="1393031"/>
        </a:xfrm>
        <a:prstGeom prst="rect">
          <a:avLst/>
        </a:prstGeom>
      </xdr:spPr>
    </xdr:pic>
    <xdr:clientData/>
  </xdr:oneCellAnchor>
  <xdr:twoCellAnchor editAs="oneCell">
    <xdr:from>
      <xdr:col>2</xdr:col>
      <xdr:colOff>488156</xdr:colOff>
      <xdr:row>201</xdr:row>
      <xdr:rowOff>23812</xdr:rowOff>
    </xdr:from>
    <xdr:to>
      <xdr:col>2</xdr:col>
      <xdr:colOff>1333499</xdr:colOff>
      <xdr:row>201</xdr:row>
      <xdr:rowOff>904875</xdr:rowOff>
    </xdr:to>
    <xdr:pic>
      <xdr:nvPicPr>
        <xdr:cNvPr id="68" name="Рисунок 67"/>
        <xdr:cNvPicPr>
          <a:picLocks noChangeAspect="1"/>
        </xdr:cNvPicPr>
      </xdr:nvPicPr>
      <xdr:blipFill>
        <a:blip xmlns:r="http://schemas.openxmlformats.org/officeDocument/2006/relationships" r:embed="rId58"/>
        <a:stretch>
          <a:fillRect/>
        </a:stretch>
      </xdr:blipFill>
      <xdr:spPr>
        <a:xfrm>
          <a:off x="3857625" y="133516687"/>
          <a:ext cx="845343" cy="881063"/>
        </a:xfrm>
        <a:prstGeom prst="rect">
          <a:avLst/>
        </a:prstGeom>
      </xdr:spPr>
    </xdr:pic>
    <xdr:clientData/>
  </xdr:twoCellAnchor>
  <xdr:twoCellAnchor editAs="oneCell">
    <xdr:from>
      <xdr:col>2</xdr:col>
      <xdr:colOff>285751</xdr:colOff>
      <xdr:row>202</xdr:row>
      <xdr:rowOff>35720</xdr:rowOff>
    </xdr:from>
    <xdr:to>
      <xdr:col>2</xdr:col>
      <xdr:colOff>1428751</xdr:colOff>
      <xdr:row>202</xdr:row>
      <xdr:rowOff>892967</xdr:rowOff>
    </xdr:to>
    <xdr:pic>
      <xdr:nvPicPr>
        <xdr:cNvPr id="69" name="Рисунок 68"/>
        <xdr:cNvPicPr>
          <a:picLocks noChangeAspect="1"/>
        </xdr:cNvPicPr>
      </xdr:nvPicPr>
      <xdr:blipFill>
        <a:blip xmlns:r="http://schemas.openxmlformats.org/officeDocument/2006/relationships" r:embed="rId59"/>
        <a:stretch>
          <a:fillRect/>
        </a:stretch>
      </xdr:blipFill>
      <xdr:spPr>
        <a:xfrm>
          <a:off x="3655220" y="134457283"/>
          <a:ext cx="1143000" cy="857247"/>
        </a:xfrm>
        <a:prstGeom prst="rect">
          <a:avLst/>
        </a:prstGeom>
      </xdr:spPr>
    </xdr:pic>
    <xdr:clientData/>
  </xdr:twoCellAnchor>
  <xdr:twoCellAnchor editAs="oneCell">
    <xdr:from>
      <xdr:col>2</xdr:col>
      <xdr:colOff>23812</xdr:colOff>
      <xdr:row>85</xdr:row>
      <xdr:rowOff>464343</xdr:rowOff>
    </xdr:from>
    <xdr:to>
      <xdr:col>2</xdr:col>
      <xdr:colOff>1774030</xdr:colOff>
      <xdr:row>87</xdr:row>
      <xdr:rowOff>583405</xdr:rowOff>
    </xdr:to>
    <xdr:pic>
      <xdr:nvPicPr>
        <xdr:cNvPr id="70" name="Рисунок 69"/>
        <xdr:cNvPicPr>
          <a:picLocks noChangeAspect="1"/>
        </xdr:cNvPicPr>
      </xdr:nvPicPr>
      <xdr:blipFill>
        <a:blip xmlns:r="http://schemas.openxmlformats.org/officeDocument/2006/relationships" r:embed="rId60"/>
        <a:stretch>
          <a:fillRect/>
        </a:stretch>
      </xdr:blipFill>
      <xdr:spPr>
        <a:xfrm>
          <a:off x="3393281" y="55637906"/>
          <a:ext cx="1750218" cy="1750218"/>
        </a:xfrm>
        <a:prstGeom prst="rect">
          <a:avLst/>
        </a:prstGeom>
      </xdr:spPr>
    </xdr:pic>
    <xdr:clientData/>
  </xdr:twoCellAnchor>
  <xdr:twoCellAnchor editAs="oneCell">
    <xdr:from>
      <xdr:col>2</xdr:col>
      <xdr:colOff>47625</xdr:colOff>
      <xdr:row>89</xdr:row>
      <xdr:rowOff>273844</xdr:rowOff>
    </xdr:from>
    <xdr:to>
      <xdr:col>2</xdr:col>
      <xdr:colOff>1762124</xdr:colOff>
      <xdr:row>91</xdr:row>
      <xdr:rowOff>392906</xdr:rowOff>
    </xdr:to>
    <xdr:pic>
      <xdr:nvPicPr>
        <xdr:cNvPr id="71" name="Рисунок 70"/>
        <xdr:cNvPicPr>
          <a:picLocks noChangeAspect="1"/>
        </xdr:cNvPicPr>
      </xdr:nvPicPr>
      <xdr:blipFill>
        <a:blip xmlns:r="http://schemas.openxmlformats.org/officeDocument/2006/relationships" r:embed="rId61"/>
        <a:stretch>
          <a:fillRect/>
        </a:stretch>
      </xdr:blipFill>
      <xdr:spPr>
        <a:xfrm>
          <a:off x="3417094" y="58757344"/>
          <a:ext cx="1714499" cy="1714499"/>
        </a:xfrm>
        <a:prstGeom prst="rect">
          <a:avLst/>
        </a:prstGeom>
      </xdr:spPr>
    </xdr:pic>
    <xdr:clientData/>
  </xdr:twoCellAnchor>
  <xdr:twoCellAnchor editAs="oneCell">
    <xdr:from>
      <xdr:col>2</xdr:col>
      <xdr:colOff>23813</xdr:colOff>
      <xdr:row>92</xdr:row>
      <xdr:rowOff>142875</xdr:rowOff>
    </xdr:from>
    <xdr:to>
      <xdr:col>3</xdr:col>
      <xdr:colOff>0</xdr:colOff>
      <xdr:row>94</xdr:row>
      <xdr:rowOff>309561</xdr:rowOff>
    </xdr:to>
    <xdr:pic>
      <xdr:nvPicPr>
        <xdr:cNvPr id="72" name="Рисунок 71"/>
        <xdr:cNvPicPr>
          <a:picLocks noChangeAspect="1"/>
        </xdr:cNvPicPr>
      </xdr:nvPicPr>
      <xdr:blipFill>
        <a:blip xmlns:r="http://schemas.openxmlformats.org/officeDocument/2006/relationships" r:embed="rId62"/>
        <a:stretch>
          <a:fillRect/>
        </a:stretch>
      </xdr:blipFill>
      <xdr:spPr>
        <a:xfrm>
          <a:off x="3393282" y="61079063"/>
          <a:ext cx="1762124" cy="1762124"/>
        </a:xfrm>
        <a:prstGeom prst="rect">
          <a:avLst/>
        </a:prstGeom>
      </xdr:spPr>
    </xdr:pic>
    <xdr:clientData/>
  </xdr:twoCellAnchor>
  <xdr:twoCellAnchor editAs="oneCell">
    <xdr:from>
      <xdr:col>2</xdr:col>
      <xdr:colOff>83343</xdr:colOff>
      <xdr:row>96</xdr:row>
      <xdr:rowOff>202406</xdr:rowOff>
    </xdr:from>
    <xdr:to>
      <xdr:col>2</xdr:col>
      <xdr:colOff>1632302</xdr:colOff>
      <xdr:row>97</xdr:row>
      <xdr:rowOff>652463</xdr:rowOff>
    </xdr:to>
    <xdr:pic>
      <xdr:nvPicPr>
        <xdr:cNvPr id="73" name="Рисунок 72"/>
        <xdr:cNvPicPr>
          <a:picLocks noChangeAspect="1"/>
        </xdr:cNvPicPr>
      </xdr:nvPicPr>
      <xdr:blipFill>
        <a:blip xmlns:r="http://schemas.openxmlformats.org/officeDocument/2006/relationships" r:embed="rId63"/>
        <a:stretch>
          <a:fillRect/>
        </a:stretch>
      </xdr:blipFill>
      <xdr:spPr>
        <a:xfrm>
          <a:off x="3455193" y="64400906"/>
          <a:ext cx="1548959" cy="1307307"/>
        </a:xfrm>
        <a:prstGeom prst="rect">
          <a:avLst/>
        </a:prstGeom>
      </xdr:spPr>
    </xdr:pic>
    <xdr:clientData/>
  </xdr:twoCellAnchor>
  <xdr:oneCellAnchor>
    <xdr:from>
      <xdr:col>2</xdr:col>
      <xdr:colOff>114300</xdr:colOff>
      <xdr:row>200</xdr:row>
      <xdr:rowOff>38100</xdr:rowOff>
    </xdr:from>
    <xdr:ext cx="1600200" cy="657225"/>
    <xdr:pic>
      <xdr:nvPicPr>
        <xdr:cNvPr id="74" name="Рисунок 55"/>
        <xdr:cNvPicPr>
          <a:picLocks noChangeAspect="1"/>
        </xdr:cNvPicPr>
      </xdr:nvPicPr>
      <xdr:blipFill>
        <a:blip xmlns:r="http://schemas.openxmlformats.org/officeDocument/2006/relationships" r:embed="rId21" cstate="print"/>
        <a:srcRect t="31104" b="27817"/>
        <a:stretch>
          <a:fillRect/>
        </a:stretch>
      </xdr:blipFill>
      <xdr:spPr bwMode="auto">
        <a:xfrm>
          <a:off x="3486150" y="137807700"/>
          <a:ext cx="1600200" cy="657225"/>
        </a:xfrm>
        <a:prstGeom prst="rect">
          <a:avLst/>
        </a:prstGeom>
        <a:noFill/>
        <a:ln w="9525">
          <a:noFill/>
          <a:miter lim="800000"/>
          <a:headEnd/>
          <a:tailEnd/>
        </a:ln>
      </xdr:spPr>
    </xdr:pic>
    <xdr:clientData/>
  </xdr:oneCellAnchor>
  <xdr:oneCellAnchor>
    <xdr:from>
      <xdr:col>2</xdr:col>
      <xdr:colOff>190500</xdr:colOff>
      <xdr:row>22</xdr:row>
      <xdr:rowOff>95249</xdr:rowOff>
    </xdr:from>
    <xdr:ext cx="1393031" cy="1393031"/>
    <xdr:pic>
      <xdr:nvPicPr>
        <xdr:cNvPr id="75" name="Рисунок 74"/>
        <xdr:cNvPicPr>
          <a:picLocks noChangeAspect="1"/>
        </xdr:cNvPicPr>
      </xdr:nvPicPr>
      <xdr:blipFill>
        <a:blip xmlns:r="http://schemas.openxmlformats.org/officeDocument/2006/relationships" r:embed="rId53"/>
        <a:stretch>
          <a:fillRect/>
        </a:stretch>
      </xdr:blipFill>
      <xdr:spPr>
        <a:xfrm>
          <a:off x="3559969" y="9370218"/>
          <a:ext cx="1393031" cy="1393031"/>
        </a:xfrm>
        <a:prstGeom prst="rect">
          <a:avLst/>
        </a:prstGeom>
      </xdr:spPr>
    </xdr:pic>
    <xdr:clientData/>
  </xdr:oneCellAnchor>
  <xdr:twoCellAnchor editAs="oneCell">
    <xdr:from>
      <xdr:col>2</xdr:col>
      <xdr:colOff>23812</xdr:colOff>
      <xdr:row>5</xdr:row>
      <xdr:rowOff>202407</xdr:rowOff>
    </xdr:from>
    <xdr:to>
      <xdr:col>2</xdr:col>
      <xdr:colOff>1738311</xdr:colOff>
      <xdr:row>7</xdr:row>
      <xdr:rowOff>428625</xdr:rowOff>
    </xdr:to>
    <xdr:pic>
      <xdr:nvPicPr>
        <xdr:cNvPr id="76" name="Рисунок 75"/>
        <xdr:cNvPicPr>
          <a:picLocks noChangeAspect="1"/>
        </xdr:cNvPicPr>
      </xdr:nvPicPr>
      <xdr:blipFill>
        <a:blip xmlns:r="http://schemas.openxmlformats.org/officeDocument/2006/relationships" r:embed="rId64"/>
        <a:stretch>
          <a:fillRect/>
        </a:stretch>
      </xdr:blipFill>
      <xdr:spPr>
        <a:xfrm>
          <a:off x="3393281" y="2536032"/>
          <a:ext cx="1714499" cy="1738312"/>
        </a:xfrm>
        <a:prstGeom prst="rect">
          <a:avLst/>
        </a:prstGeom>
      </xdr:spPr>
    </xdr:pic>
    <xdr:clientData/>
  </xdr:twoCellAnchor>
  <xdr:twoCellAnchor editAs="oneCell">
    <xdr:from>
      <xdr:col>2</xdr:col>
      <xdr:colOff>35718</xdr:colOff>
      <xdr:row>99</xdr:row>
      <xdr:rowOff>845350</xdr:rowOff>
    </xdr:from>
    <xdr:to>
      <xdr:col>2</xdr:col>
      <xdr:colOff>1738311</xdr:colOff>
      <xdr:row>101</xdr:row>
      <xdr:rowOff>828680</xdr:rowOff>
    </xdr:to>
    <xdr:pic>
      <xdr:nvPicPr>
        <xdr:cNvPr id="77" name="Рисунок 76"/>
        <xdr:cNvPicPr>
          <a:picLocks noChangeAspect="1"/>
        </xdr:cNvPicPr>
      </xdr:nvPicPr>
      <xdr:blipFill>
        <a:blip xmlns:r="http://schemas.openxmlformats.org/officeDocument/2006/relationships" r:embed="rId65"/>
        <a:stretch>
          <a:fillRect/>
        </a:stretch>
      </xdr:blipFill>
      <xdr:spPr>
        <a:xfrm>
          <a:off x="3407568" y="73940200"/>
          <a:ext cx="1702593" cy="16978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2</xdr:row>
      <xdr:rowOff>28575</xdr:rowOff>
    </xdr:from>
    <xdr:to>
      <xdr:col>7</xdr:col>
      <xdr:colOff>28575</xdr:colOff>
      <xdr:row>11</xdr:row>
      <xdr:rowOff>152400</xdr:rowOff>
    </xdr:to>
    <xdr:pic>
      <xdr:nvPicPr>
        <xdr:cNvPr id="2707888" name="Picture 22" descr="_MG_2738"/>
        <xdr:cNvPicPr>
          <a:picLocks noChangeAspect="1" noChangeArrowheads="1"/>
        </xdr:cNvPicPr>
      </xdr:nvPicPr>
      <xdr:blipFill>
        <a:blip xmlns:r="http://schemas.openxmlformats.org/officeDocument/2006/relationships" r:embed="rId1" cstate="print"/>
        <a:srcRect/>
        <a:stretch>
          <a:fillRect/>
        </a:stretch>
      </xdr:blipFill>
      <xdr:spPr bwMode="auto">
        <a:xfrm>
          <a:off x="0" y="428625"/>
          <a:ext cx="8210550" cy="1752600"/>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0</xdr:col>
      <xdr:colOff>1390650</xdr:colOff>
      <xdr:row>2</xdr:row>
      <xdr:rowOff>133350</xdr:rowOff>
    </xdr:to>
    <xdr:pic>
      <xdr:nvPicPr>
        <xdr:cNvPr id="2707889" name="Рисунок 2" descr="LED-SIB_логотип"/>
        <xdr:cNvPicPr>
          <a:picLocks noChangeAspect="1" noChangeArrowheads="1"/>
        </xdr:cNvPicPr>
      </xdr:nvPicPr>
      <xdr:blipFill>
        <a:blip xmlns:r="http://schemas.openxmlformats.org/officeDocument/2006/relationships" r:embed="rId2" cstate="print"/>
        <a:srcRect/>
        <a:stretch>
          <a:fillRect/>
        </a:stretch>
      </xdr:blipFill>
      <xdr:spPr bwMode="auto">
        <a:xfrm>
          <a:off x="0" y="0"/>
          <a:ext cx="1390650" cy="533400"/>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5</xdr:row>
      <xdr:rowOff>190500</xdr:rowOff>
    </xdr:from>
    <xdr:to>
      <xdr:col>2</xdr:col>
      <xdr:colOff>219075</xdr:colOff>
      <xdr:row>21</xdr:row>
      <xdr:rowOff>19050</xdr:rowOff>
    </xdr:to>
    <xdr:pic>
      <xdr:nvPicPr>
        <xdr:cNvPr id="2708912" name="Рисунок 2"/>
        <xdr:cNvPicPr>
          <a:picLocks noChangeAspect="1"/>
        </xdr:cNvPicPr>
      </xdr:nvPicPr>
      <xdr:blipFill>
        <a:blip xmlns:r="http://schemas.openxmlformats.org/officeDocument/2006/relationships" r:embed="rId1" cstate="print"/>
        <a:srcRect/>
        <a:stretch>
          <a:fillRect/>
        </a:stretch>
      </xdr:blipFill>
      <xdr:spPr bwMode="auto">
        <a:xfrm>
          <a:off x="0" y="1628775"/>
          <a:ext cx="2743200" cy="2771775"/>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0</xdr:col>
      <xdr:colOff>1438275</xdr:colOff>
      <xdr:row>0</xdr:row>
      <xdr:rowOff>600075</xdr:rowOff>
    </xdr:to>
    <xdr:pic>
      <xdr:nvPicPr>
        <xdr:cNvPr id="2708913" name="Рисунок 2" descr="LED-SIB_логотип"/>
        <xdr:cNvPicPr>
          <a:picLocks noChangeAspect="1" noChangeArrowheads="1"/>
        </xdr:cNvPicPr>
      </xdr:nvPicPr>
      <xdr:blipFill>
        <a:blip xmlns:r="http://schemas.openxmlformats.org/officeDocument/2006/relationships" r:embed="rId2" cstate="print"/>
        <a:srcRect/>
        <a:stretch>
          <a:fillRect/>
        </a:stretch>
      </xdr:blipFill>
      <xdr:spPr bwMode="auto">
        <a:xfrm>
          <a:off x="0" y="0"/>
          <a:ext cx="1438275" cy="600075"/>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104775</xdr:colOff>
      <xdr:row>8</xdr:row>
      <xdr:rowOff>142875</xdr:rowOff>
    </xdr:from>
    <xdr:to>
      <xdr:col>1</xdr:col>
      <xdr:colOff>1543050</xdr:colOff>
      <xdr:row>12</xdr:row>
      <xdr:rowOff>114300</xdr:rowOff>
    </xdr:to>
    <xdr:pic>
      <xdr:nvPicPr>
        <xdr:cNvPr id="2884607" name="Picture 23"/>
        <xdr:cNvPicPr>
          <a:picLocks noChangeAspect="1" noChangeArrowheads="1"/>
        </xdr:cNvPicPr>
      </xdr:nvPicPr>
      <xdr:blipFill>
        <a:blip xmlns:r="http://schemas.openxmlformats.org/officeDocument/2006/relationships" r:embed="rId1" cstate="print"/>
        <a:srcRect l="6667" t="25974" r="8333" b="25139"/>
        <a:stretch>
          <a:fillRect/>
        </a:stretch>
      </xdr:blipFill>
      <xdr:spPr bwMode="auto">
        <a:xfrm>
          <a:off x="1314450" y="2914650"/>
          <a:ext cx="1438275" cy="1228725"/>
        </a:xfrm>
        <a:prstGeom prst="rect">
          <a:avLst/>
        </a:prstGeom>
        <a:noFill/>
        <a:ln w="9525">
          <a:noFill/>
          <a:miter lim="800000"/>
          <a:headEnd/>
          <a:tailEnd/>
        </a:ln>
      </xdr:spPr>
    </xdr:pic>
    <xdr:clientData/>
  </xdr:twoCellAnchor>
  <xdr:twoCellAnchor>
    <xdr:from>
      <xdr:col>1</xdr:col>
      <xdr:colOff>85725</xdr:colOff>
      <xdr:row>23</xdr:row>
      <xdr:rowOff>295275</xdr:rowOff>
    </xdr:from>
    <xdr:to>
      <xdr:col>1</xdr:col>
      <xdr:colOff>1504950</xdr:colOff>
      <xdr:row>27</xdr:row>
      <xdr:rowOff>238125</xdr:rowOff>
    </xdr:to>
    <xdr:pic>
      <xdr:nvPicPr>
        <xdr:cNvPr id="2896897" name="Picture 68"/>
        <xdr:cNvPicPr>
          <a:picLocks noChangeAspect="1" noChangeArrowheads="1"/>
        </xdr:cNvPicPr>
      </xdr:nvPicPr>
      <xdr:blipFill>
        <a:blip xmlns:r="http://schemas.openxmlformats.org/officeDocument/2006/relationships" r:embed="rId2" cstate="print"/>
        <a:srcRect l="4404" t="21758" r="5659" b="20082"/>
        <a:stretch>
          <a:fillRect/>
        </a:stretch>
      </xdr:blipFill>
      <xdr:spPr bwMode="auto">
        <a:xfrm>
          <a:off x="1295400" y="7781925"/>
          <a:ext cx="1419225" cy="1200150"/>
        </a:xfrm>
        <a:prstGeom prst="rect">
          <a:avLst/>
        </a:prstGeom>
        <a:noFill/>
        <a:ln w="9525">
          <a:noFill/>
          <a:miter lim="800000"/>
          <a:headEnd/>
          <a:tailEnd/>
        </a:ln>
      </xdr:spPr>
    </xdr:pic>
    <xdr:clientData/>
  </xdr:twoCellAnchor>
  <xdr:twoCellAnchor editAs="oneCell">
    <xdr:from>
      <xdr:col>1</xdr:col>
      <xdr:colOff>26194</xdr:colOff>
      <xdr:row>33</xdr:row>
      <xdr:rowOff>52386</xdr:rowOff>
    </xdr:from>
    <xdr:to>
      <xdr:col>1</xdr:col>
      <xdr:colOff>1616869</xdr:colOff>
      <xdr:row>33</xdr:row>
      <xdr:rowOff>1176336</xdr:rowOff>
    </xdr:to>
    <xdr:pic>
      <xdr:nvPicPr>
        <xdr:cNvPr id="2896898" name="Рисунок 3"/>
        <xdr:cNvPicPr>
          <a:picLocks noChangeAspect="1"/>
        </xdr:cNvPicPr>
      </xdr:nvPicPr>
      <xdr:blipFill>
        <a:blip xmlns:r="http://schemas.openxmlformats.org/officeDocument/2006/relationships" r:embed="rId3" cstate="print"/>
        <a:srcRect t="11188" b="17616"/>
        <a:stretch>
          <a:fillRect/>
        </a:stretch>
      </xdr:blipFill>
      <xdr:spPr bwMode="auto">
        <a:xfrm>
          <a:off x="1240632" y="16042480"/>
          <a:ext cx="1590675" cy="1123950"/>
        </a:xfrm>
        <a:prstGeom prst="rect">
          <a:avLst/>
        </a:prstGeom>
        <a:noFill/>
        <a:ln w="9525">
          <a:noFill/>
          <a:miter lim="800000"/>
          <a:headEnd/>
          <a:tailEnd/>
        </a:ln>
      </xdr:spPr>
    </xdr:pic>
    <xdr:clientData/>
  </xdr:twoCellAnchor>
  <xdr:twoCellAnchor editAs="oneCell">
    <xdr:from>
      <xdr:col>1</xdr:col>
      <xdr:colOff>123825</xdr:colOff>
      <xdr:row>35</xdr:row>
      <xdr:rowOff>28575</xdr:rowOff>
    </xdr:from>
    <xdr:to>
      <xdr:col>1</xdr:col>
      <xdr:colOff>1495425</xdr:colOff>
      <xdr:row>36</xdr:row>
      <xdr:rowOff>695326</xdr:rowOff>
    </xdr:to>
    <xdr:pic>
      <xdr:nvPicPr>
        <xdr:cNvPr id="2896899" name="Рисунок 4"/>
        <xdr:cNvPicPr>
          <a:picLocks noChangeAspect="1"/>
        </xdr:cNvPicPr>
      </xdr:nvPicPr>
      <xdr:blipFill>
        <a:blip xmlns:r="http://schemas.openxmlformats.org/officeDocument/2006/relationships" r:embed="rId4" cstate="print"/>
        <a:srcRect/>
        <a:stretch>
          <a:fillRect/>
        </a:stretch>
      </xdr:blipFill>
      <xdr:spPr bwMode="auto">
        <a:xfrm>
          <a:off x="1333500" y="20402550"/>
          <a:ext cx="1371600" cy="1371600"/>
        </a:xfrm>
        <a:prstGeom prst="rect">
          <a:avLst/>
        </a:prstGeom>
        <a:noFill/>
        <a:ln w="9525">
          <a:noFill/>
          <a:miter lim="800000"/>
          <a:headEnd/>
          <a:tailEnd/>
        </a:ln>
      </xdr:spPr>
    </xdr:pic>
    <xdr:clientData/>
  </xdr:twoCellAnchor>
  <xdr:twoCellAnchor editAs="oneCell">
    <xdr:from>
      <xdr:col>1</xdr:col>
      <xdr:colOff>38100</xdr:colOff>
      <xdr:row>43</xdr:row>
      <xdr:rowOff>142875</xdr:rowOff>
    </xdr:from>
    <xdr:to>
      <xdr:col>1</xdr:col>
      <xdr:colOff>1562100</xdr:colOff>
      <xdr:row>45</xdr:row>
      <xdr:rowOff>428624</xdr:rowOff>
    </xdr:to>
    <xdr:pic>
      <xdr:nvPicPr>
        <xdr:cNvPr id="2896900" name="Рисунок 37"/>
        <xdr:cNvPicPr>
          <a:picLocks noChangeAspect="1"/>
        </xdr:cNvPicPr>
      </xdr:nvPicPr>
      <xdr:blipFill>
        <a:blip xmlns:r="http://schemas.openxmlformats.org/officeDocument/2006/relationships" r:embed="rId5" cstate="print"/>
        <a:srcRect t="12700" b="10040"/>
        <a:stretch>
          <a:fillRect/>
        </a:stretch>
      </xdr:blipFill>
      <xdr:spPr bwMode="auto">
        <a:xfrm>
          <a:off x="1247775" y="27089100"/>
          <a:ext cx="1524000" cy="1171575"/>
        </a:xfrm>
        <a:prstGeom prst="rect">
          <a:avLst/>
        </a:prstGeom>
        <a:noFill/>
        <a:ln w="9525">
          <a:noFill/>
          <a:miter lim="800000"/>
          <a:headEnd/>
          <a:tailEnd/>
        </a:ln>
      </xdr:spPr>
    </xdr:pic>
    <xdr:clientData/>
  </xdr:twoCellAnchor>
  <xdr:twoCellAnchor editAs="oneCell">
    <xdr:from>
      <xdr:col>1</xdr:col>
      <xdr:colOff>66675</xdr:colOff>
      <xdr:row>61</xdr:row>
      <xdr:rowOff>200025</xdr:rowOff>
    </xdr:from>
    <xdr:to>
      <xdr:col>1</xdr:col>
      <xdr:colOff>1552575</xdr:colOff>
      <xdr:row>65</xdr:row>
      <xdr:rowOff>133351</xdr:rowOff>
    </xdr:to>
    <xdr:pic>
      <xdr:nvPicPr>
        <xdr:cNvPr id="2896901" name="Рисунок 42"/>
        <xdr:cNvPicPr>
          <a:picLocks noChangeAspect="1"/>
        </xdr:cNvPicPr>
      </xdr:nvPicPr>
      <xdr:blipFill>
        <a:blip xmlns:r="http://schemas.openxmlformats.org/officeDocument/2006/relationships" r:embed="rId6" cstate="print"/>
        <a:srcRect t="9782" b="9782"/>
        <a:stretch>
          <a:fillRect/>
        </a:stretch>
      </xdr:blipFill>
      <xdr:spPr bwMode="auto">
        <a:xfrm>
          <a:off x="1276350" y="38700075"/>
          <a:ext cx="1485900" cy="1200150"/>
        </a:xfrm>
        <a:prstGeom prst="rect">
          <a:avLst/>
        </a:prstGeom>
        <a:noFill/>
        <a:ln w="9525">
          <a:noFill/>
          <a:miter lim="800000"/>
          <a:headEnd/>
          <a:tailEnd/>
        </a:ln>
      </xdr:spPr>
    </xdr:pic>
    <xdr:clientData/>
  </xdr:twoCellAnchor>
  <xdr:twoCellAnchor editAs="oneCell">
    <xdr:from>
      <xdr:col>1</xdr:col>
      <xdr:colOff>95250</xdr:colOff>
      <xdr:row>67</xdr:row>
      <xdr:rowOff>104775</xdr:rowOff>
    </xdr:from>
    <xdr:to>
      <xdr:col>1</xdr:col>
      <xdr:colOff>1600200</xdr:colOff>
      <xdr:row>72</xdr:row>
      <xdr:rowOff>85725</xdr:rowOff>
    </xdr:to>
    <xdr:pic>
      <xdr:nvPicPr>
        <xdr:cNvPr id="2896902" name="Рисунок 10"/>
        <xdr:cNvPicPr>
          <a:picLocks noChangeAspect="1"/>
        </xdr:cNvPicPr>
      </xdr:nvPicPr>
      <xdr:blipFill>
        <a:blip xmlns:r="http://schemas.openxmlformats.org/officeDocument/2006/relationships" r:embed="rId7" cstate="print"/>
        <a:srcRect l="12711" t="12711" r="10310" b="15961"/>
        <a:stretch>
          <a:fillRect/>
        </a:stretch>
      </xdr:blipFill>
      <xdr:spPr bwMode="auto">
        <a:xfrm>
          <a:off x="1304925" y="40386000"/>
          <a:ext cx="1504950" cy="1362075"/>
        </a:xfrm>
        <a:prstGeom prst="rect">
          <a:avLst/>
        </a:prstGeom>
        <a:noFill/>
        <a:ln w="9525">
          <a:noFill/>
          <a:miter lim="800000"/>
          <a:headEnd/>
          <a:tailEnd/>
        </a:ln>
      </xdr:spPr>
    </xdr:pic>
    <xdr:clientData/>
  </xdr:twoCellAnchor>
  <xdr:twoCellAnchor editAs="oneCell">
    <xdr:from>
      <xdr:col>1</xdr:col>
      <xdr:colOff>104775</xdr:colOff>
      <xdr:row>75</xdr:row>
      <xdr:rowOff>371475</xdr:rowOff>
    </xdr:from>
    <xdr:to>
      <xdr:col>1</xdr:col>
      <xdr:colOff>1628775</xdr:colOff>
      <xdr:row>79</xdr:row>
      <xdr:rowOff>95251</xdr:rowOff>
    </xdr:to>
    <xdr:pic>
      <xdr:nvPicPr>
        <xdr:cNvPr id="2896903" name="Рисунок 46"/>
        <xdr:cNvPicPr>
          <a:picLocks noChangeAspect="1"/>
        </xdr:cNvPicPr>
      </xdr:nvPicPr>
      <xdr:blipFill>
        <a:blip xmlns:r="http://schemas.openxmlformats.org/officeDocument/2006/relationships" r:embed="rId8" cstate="print"/>
        <a:srcRect l="10593" t="18362" b="11723"/>
        <a:stretch>
          <a:fillRect/>
        </a:stretch>
      </xdr:blipFill>
      <xdr:spPr bwMode="auto">
        <a:xfrm>
          <a:off x="1314450" y="43014900"/>
          <a:ext cx="1524000" cy="1162050"/>
        </a:xfrm>
        <a:prstGeom prst="rect">
          <a:avLst/>
        </a:prstGeom>
        <a:noFill/>
        <a:ln w="9525">
          <a:noFill/>
          <a:miter lim="800000"/>
          <a:headEnd/>
          <a:tailEnd/>
        </a:ln>
      </xdr:spPr>
    </xdr:pic>
    <xdr:clientData/>
  </xdr:twoCellAnchor>
  <xdr:twoCellAnchor editAs="oneCell">
    <xdr:from>
      <xdr:col>1</xdr:col>
      <xdr:colOff>95250</xdr:colOff>
      <xdr:row>82</xdr:row>
      <xdr:rowOff>66675</xdr:rowOff>
    </xdr:from>
    <xdr:to>
      <xdr:col>1</xdr:col>
      <xdr:colOff>1581150</xdr:colOff>
      <xdr:row>82</xdr:row>
      <xdr:rowOff>1371600</xdr:rowOff>
    </xdr:to>
    <xdr:pic>
      <xdr:nvPicPr>
        <xdr:cNvPr id="2896904" name="Рисунок 50"/>
        <xdr:cNvPicPr>
          <a:picLocks noChangeAspect="1"/>
        </xdr:cNvPicPr>
      </xdr:nvPicPr>
      <xdr:blipFill>
        <a:blip xmlns:r="http://schemas.openxmlformats.org/officeDocument/2006/relationships" r:embed="rId9" cstate="print"/>
        <a:srcRect l="5849" t="11441" r="6174" b="11259"/>
        <a:stretch>
          <a:fillRect/>
        </a:stretch>
      </xdr:blipFill>
      <xdr:spPr bwMode="auto">
        <a:xfrm>
          <a:off x="1304925" y="44948475"/>
          <a:ext cx="1485900" cy="1304925"/>
        </a:xfrm>
        <a:prstGeom prst="rect">
          <a:avLst/>
        </a:prstGeom>
        <a:noFill/>
        <a:ln w="9525">
          <a:noFill/>
          <a:miter lim="800000"/>
          <a:headEnd/>
          <a:tailEnd/>
        </a:ln>
      </xdr:spPr>
    </xdr:pic>
    <xdr:clientData/>
  </xdr:twoCellAnchor>
  <xdr:twoCellAnchor editAs="oneCell">
    <xdr:from>
      <xdr:col>1</xdr:col>
      <xdr:colOff>38100</xdr:colOff>
      <xdr:row>83</xdr:row>
      <xdr:rowOff>66675</xdr:rowOff>
    </xdr:from>
    <xdr:to>
      <xdr:col>1</xdr:col>
      <xdr:colOff>1609725</xdr:colOff>
      <xdr:row>83</xdr:row>
      <xdr:rowOff>971550</xdr:rowOff>
    </xdr:to>
    <xdr:pic>
      <xdr:nvPicPr>
        <xdr:cNvPr id="2896905" name="Рисунок 13"/>
        <xdr:cNvPicPr>
          <a:picLocks noChangeAspect="1"/>
        </xdr:cNvPicPr>
      </xdr:nvPicPr>
      <xdr:blipFill>
        <a:blip xmlns:r="http://schemas.openxmlformats.org/officeDocument/2006/relationships" r:embed="rId10" cstate="print"/>
        <a:srcRect l="6102" t="25424" r="7204" b="24745"/>
        <a:stretch>
          <a:fillRect/>
        </a:stretch>
      </xdr:blipFill>
      <xdr:spPr bwMode="auto">
        <a:xfrm>
          <a:off x="1247775" y="46396275"/>
          <a:ext cx="1571625" cy="904875"/>
        </a:xfrm>
        <a:prstGeom prst="rect">
          <a:avLst/>
        </a:prstGeom>
        <a:noFill/>
        <a:ln w="9525">
          <a:noFill/>
          <a:miter lim="800000"/>
          <a:headEnd/>
          <a:tailEnd/>
        </a:ln>
      </xdr:spPr>
    </xdr:pic>
    <xdr:clientData/>
  </xdr:twoCellAnchor>
  <xdr:twoCellAnchor editAs="oneCell">
    <xdr:from>
      <xdr:col>1</xdr:col>
      <xdr:colOff>47625</xdr:colOff>
      <xdr:row>84</xdr:row>
      <xdr:rowOff>47625</xdr:rowOff>
    </xdr:from>
    <xdr:to>
      <xdr:col>1</xdr:col>
      <xdr:colOff>1600200</xdr:colOff>
      <xdr:row>88</xdr:row>
      <xdr:rowOff>219074</xdr:rowOff>
    </xdr:to>
    <xdr:pic>
      <xdr:nvPicPr>
        <xdr:cNvPr id="2896906" name="Рисунок 14"/>
        <xdr:cNvPicPr>
          <a:picLocks noChangeAspect="1"/>
        </xdr:cNvPicPr>
      </xdr:nvPicPr>
      <xdr:blipFill>
        <a:blip xmlns:r="http://schemas.openxmlformats.org/officeDocument/2006/relationships" r:embed="rId11" cstate="print"/>
        <a:srcRect/>
        <a:stretch>
          <a:fillRect/>
        </a:stretch>
      </xdr:blipFill>
      <xdr:spPr bwMode="auto">
        <a:xfrm>
          <a:off x="1257300" y="47377350"/>
          <a:ext cx="1552575" cy="1524000"/>
        </a:xfrm>
        <a:prstGeom prst="rect">
          <a:avLst/>
        </a:prstGeom>
        <a:noFill/>
        <a:ln w="9525">
          <a:noFill/>
          <a:miter lim="800000"/>
          <a:headEnd/>
          <a:tailEnd/>
        </a:ln>
      </xdr:spPr>
    </xdr:pic>
    <xdr:clientData/>
  </xdr:twoCellAnchor>
  <xdr:twoCellAnchor editAs="oneCell">
    <xdr:from>
      <xdr:col>1</xdr:col>
      <xdr:colOff>95250</xdr:colOff>
      <xdr:row>90</xdr:row>
      <xdr:rowOff>57150</xdr:rowOff>
    </xdr:from>
    <xdr:to>
      <xdr:col>1</xdr:col>
      <xdr:colOff>1628775</xdr:colOff>
      <xdr:row>91</xdr:row>
      <xdr:rowOff>381001</xdr:rowOff>
    </xdr:to>
    <xdr:pic>
      <xdr:nvPicPr>
        <xdr:cNvPr id="2896907" name="Рисунок 15"/>
        <xdr:cNvPicPr>
          <a:picLocks noChangeAspect="1"/>
        </xdr:cNvPicPr>
      </xdr:nvPicPr>
      <xdr:blipFill>
        <a:blip xmlns:r="http://schemas.openxmlformats.org/officeDocument/2006/relationships" r:embed="rId12" cstate="print"/>
        <a:srcRect l="7373" t="18304" r="3644" b="38728"/>
        <a:stretch>
          <a:fillRect/>
        </a:stretch>
      </xdr:blipFill>
      <xdr:spPr bwMode="auto">
        <a:xfrm>
          <a:off x="1304925" y="49253775"/>
          <a:ext cx="1533525" cy="742950"/>
        </a:xfrm>
        <a:prstGeom prst="rect">
          <a:avLst/>
        </a:prstGeom>
        <a:noFill/>
        <a:ln w="9525">
          <a:noFill/>
          <a:miter lim="800000"/>
          <a:headEnd/>
          <a:tailEnd/>
        </a:ln>
      </xdr:spPr>
    </xdr:pic>
    <xdr:clientData/>
  </xdr:twoCellAnchor>
  <xdr:twoCellAnchor editAs="oneCell">
    <xdr:from>
      <xdr:col>1</xdr:col>
      <xdr:colOff>57150</xdr:colOff>
      <xdr:row>92</xdr:row>
      <xdr:rowOff>28575</xdr:rowOff>
    </xdr:from>
    <xdr:to>
      <xdr:col>1</xdr:col>
      <xdr:colOff>1514475</xdr:colOff>
      <xdr:row>93</xdr:row>
      <xdr:rowOff>885825</xdr:rowOff>
    </xdr:to>
    <xdr:pic>
      <xdr:nvPicPr>
        <xdr:cNvPr id="2896908" name="Рисунок 16"/>
        <xdr:cNvPicPr>
          <a:picLocks noChangeAspect="1"/>
        </xdr:cNvPicPr>
      </xdr:nvPicPr>
      <xdr:blipFill>
        <a:blip xmlns:r="http://schemas.openxmlformats.org/officeDocument/2006/relationships" r:embed="rId13" cstate="print"/>
        <a:srcRect b="10001"/>
        <a:stretch>
          <a:fillRect/>
        </a:stretch>
      </xdr:blipFill>
      <xdr:spPr bwMode="auto">
        <a:xfrm>
          <a:off x="1266825" y="50082450"/>
          <a:ext cx="1457325" cy="1295400"/>
        </a:xfrm>
        <a:prstGeom prst="rect">
          <a:avLst/>
        </a:prstGeom>
        <a:noFill/>
        <a:ln w="9525">
          <a:noFill/>
          <a:miter lim="800000"/>
          <a:headEnd/>
          <a:tailEnd/>
        </a:ln>
      </xdr:spPr>
    </xdr:pic>
    <xdr:clientData/>
  </xdr:twoCellAnchor>
  <xdr:twoCellAnchor editAs="oneCell">
    <xdr:from>
      <xdr:col>1</xdr:col>
      <xdr:colOff>66675</xdr:colOff>
      <xdr:row>94</xdr:row>
      <xdr:rowOff>28575</xdr:rowOff>
    </xdr:from>
    <xdr:to>
      <xdr:col>1</xdr:col>
      <xdr:colOff>1533525</xdr:colOff>
      <xdr:row>95</xdr:row>
      <xdr:rowOff>771526</xdr:rowOff>
    </xdr:to>
    <xdr:pic>
      <xdr:nvPicPr>
        <xdr:cNvPr id="2896909" name="Рисунок 17"/>
        <xdr:cNvPicPr>
          <a:picLocks noChangeAspect="1"/>
        </xdr:cNvPicPr>
      </xdr:nvPicPr>
      <xdr:blipFill>
        <a:blip xmlns:r="http://schemas.openxmlformats.org/officeDocument/2006/relationships" r:embed="rId14" cstate="print"/>
        <a:srcRect/>
        <a:stretch>
          <a:fillRect/>
        </a:stretch>
      </xdr:blipFill>
      <xdr:spPr bwMode="auto">
        <a:xfrm>
          <a:off x="1276350" y="51425475"/>
          <a:ext cx="1466850" cy="1466850"/>
        </a:xfrm>
        <a:prstGeom prst="rect">
          <a:avLst/>
        </a:prstGeom>
        <a:noFill/>
        <a:ln w="9525">
          <a:noFill/>
          <a:miter lim="800000"/>
          <a:headEnd/>
          <a:tailEnd/>
        </a:ln>
      </xdr:spPr>
    </xdr:pic>
    <xdr:clientData/>
  </xdr:twoCellAnchor>
  <xdr:twoCellAnchor editAs="oneCell">
    <xdr:from>
      <xdr:col>1</xdr:col>
      <xdr:colOff>190500</xdr:colOff>
      <xdr:row>96</xdr:row>
      <xdr:rowOff>38100</xdr:rowOff>
    </xdr:from>
    <xdr:to>
      <xdr:col>1</xdr:col>
      <xdr:colOff>1514475</xdr:colOff>
      <xdr:row>96</xdr:row>
      <xdr:rowOff>1371600</xdr:rowOff>
    </xdr:to>
    <xdr:pic>
      <xdr:nvPicPr>
        <xdr:cNvPr id="2896910" name="Рисунок 18"/>
        <xdr:cNvPicPr>
          <a:picLocks noChangeAspect="1"/>
        </xdr:cNvPicPr>
      </xdr:nvPicPr>
      <xdr:blipFill>
        <a:blip xmlns:r="http://schemas.openxmlformats.org/officeDocument/2006/relationships" r:embed="rId15" cstate="print"/>
        <a:srcRect l="16528" t="3531" r="6857" b="13593"/>
        <a:stretch>
          <a:fillRect/>
        </a:stretch>
      </xdr:blipFill>
      <xdr:spPr bwMode="auto">
        <a:xfrm>
          <a:off x="1400175" y="52959000"/>
          <a:ext cx="1323975" cy="1333500"/>
        </a:xfrm>
        <a:prstGeom prst="rect">
          <a:avLst/>
        </a:prstGeom>
        <a:noFill/>
        <a:ln w="9525">
          <a:noFill/>
          <a:miter lim="800000"/>
          <a:headEnd/>
          <a:tailEnd/>
        </a:ln>
      </xdr:spPr>
    </xdr:pic>
    <xdr:clientData/>
  </xdr:twoCellAnchor>
  <xdr:twoCellAnchor editAs="oneCell">
    <xdr:from>
      <xdr:col>1</xdr:col>
      <xdr:colOff>76200</xdr:colOff>
      <xdr:row>97</xdr:row>
      <xdr:rowOff>47625</xdr:rowOff>
    </xdr:from>
    <xdr:to>
      <xdr:col>1</xdr:col>
      <xdr:colOff>1600200</xdr:colOff>
      <xdr:row>98</xdr:row>
      <xdr:rowOff>561974</xdr:rowOff>
    </xdr:to>
    <xdr:pic>
      <xdr:nvPicPr>
        <xdr:cNvPr id="2896911" name="Рисунок 19"/>
        <xdr:cNvPicPr>
          <a:picLocks noChangeAspect="1"/>
        </xdr:cNvPicPr>
      </xdr:nvPicPr>
      <xdr:blipFill>
        <a:blip xmlns:r="http://schemas.openxmlformats.org/officeDocument/2006/relationships" r:embed="rId16" cstate="print"/>
        <a:srcRect t="12708" b="14792"/>
        <a:stretch>
          <a:fillRect/>
        </a:stretch>
      </xdr:blipFill>
      <xdr:spPr bwMode="auto">
        <a:xfrm>
          <a:off x="1285875" y="54368700"/>
          <a:ext cx="1524000" cy="1114425"/>
        </a:xfrm>
        <a:prstGeom prst="rect">
          <a:avLst/>
        </a:prstGeom>
        <a:noFill/>
        <a:ln w="9525">
          <a:noFill/>
          <a:miter lim="800000"/>
          <a:headEnd/>
          <a:tailEnd/>
        </a:ln>
      </xdr:spPr>
    </xdr:pic>
    <xdr:clientData/>
  </xdr:twoCellAnchor>
  <xdr:twoCellAnchor editAs="oneCell">
    <xdr:from>
      <xdr:col>1</xdr:col>
      <xdr:colOff>28575</xdr:colOff>
      <xdr:row>99</xdr:row>
      <xdr:rowOff>38100</xdr:rowOff>
    </xdr:from>
    <xdr:to>
      <xdr:col>1</xdr:col>
      <xdr:colOff>1638300</xdr:colOff>
      <xdr:row>100</xdr:row>
      <xdr:rowOff>542924</xdr:rowOff>
    </xdr:to>
    <xdr:pic>
      <xdr:nvPicPr>
        <xdr:cNvPr id="2896912" name="Рисунок 20"/>
        <xdr:cNvPicPr>
          <a:picLocks noChangeAspect="1"/>
        </xdr:cNvPicPr>
      </xdr:nvPicPr>
      <xdr:blipFill>
        <a:blip xmlns:r="http://schemas.openxmlformats.org/officeDocument/2006/relationships" r:embed="rId17" cstate="print"/>
        <a:srcRect l="12006" t="20703" r="15961" b="29675"/>
        <a:stretch>
          <a:fillRect/>
        </a:stretch>
      </xdr:blipFill>
      <xdr:spPr bwMode="auto">
        <a:xfrm>
          <a:off x="1238250" y="55559325"/>
          <a:ext cx="1609725" cy="1104900"/>
        </a:xfrm>
        <a:prstGeom prst="rect">
          <a:avLst/>
        </a:prstGeom>
        <a:noFill/>
        <a:ln w="9525">
          <a:noFill/>
          <a:miter lim="800000"/>
          <a:headEnd/>
          <a:tailEnd/>
        </a:ln>
      </xdr:spPr>
    </xdr:pic>
    <xdr:clientData/>
  </xdr:twoCellAnchor>
  <xdr:twoCellAnchor editAs="oneCell">
    <xdr:from>
      <xdr:col>1</xdr:col>
      <xdr:colOff>38100</xdr:colOff>
      <xdr:row>111</xdr:row>
      <xdr:rowOff>85725</xdr:rowOff>
    </xdr:from>
    <xdr:to>
      <xdr:col>1</xdr:col>
      <xdr:colOff>1619250</xdr:colOff>
      <xdr:row>114</xdr:row>
      <xdr:rowOff>142876</xdr:rowOff>
    </xdr:to>
    <xdr:pic>
      <xdr:nvPicPr>
        <xdr:cNvPr id="2896913" name="Рисунок 69"/>
        <xdr:cNvPicPr>
          <a:picLocks noChangeAspect="1"/>
        </xdr:cNvPicPr>
      </xdr:nvPicPr>
      <xdr:blipFill>
        <a:blip xmlns:r="http://schemas.openxmlformats.org/officeDocument/2006/relationships" r:embed="rId18" cstate="print"/>
        <a:srcRect l="8475" t="24718" b="23022"/>
        <a:stretch>
          <a:fillRect/>
        </a:stretch>
      </xdr:blipFill>
      <xdr:spPr bwMode="auto">
        <a:xfrm>
          <a:off x="1247775" y="60064650"/>
          <a:ext cx="1581150" cy="885825"/>
        </a:xfrm>
        <a:prstGeom prst="rect">
          <a:avLst/>
        </a:prstGeom>
        <a:noFill/>
        <a:ln w="9525">
          <a:noFill/>
          <a:miter lim="800000"/>
          <a:headEnd/>
          <a:tailEnd/>
        </a:ln>
      </xdr:spPr>
    </xdr:pic>
    <xdr:clientData/>
  </xdr:twoCellAnchor>
  <xdr:twoCellAnchor editAs="oneCell">
    <xdr:from>
      <xdr:col>1</xdr:col>
      <xdr:colOff>180975</xdr:colOff>
      <xdr:row>129</xdr:row>
      <xdr:rowOff>133350</xdr:rowOff>
    </xdr:from>
    <xdr:to>
      <xdr:col>1</xdr:col>
      <xdr:colOff>1447800</xdr:colOff>
      <xdr:row>134</xdr:row>
      <xdr:rowOff>76200</xdr:rowOff>
    </xdr:to>
    <xdr:pic>
      <xdr:nvPicPr>
        <xdr:cNvPr id="2896914" name="Рисунок 23"/>
        <xdr:cNvPicPr>
          <a:picLocks noChangeAspect="1"/>
        </xdr:cNvPicPr>
      </xdr:nvPicPr>
      <xdr:blipFill>
        <a:blip xmlns:r="http://schemas.openxmlformats.org/officeDocument/2006/relationships" r:embed="rId19" cstate="print"/>
        <a:srcRect l="11044" r="10059"/>
        <a:stretch>
          <a:fillRect/>
        </a:stretch>
      </xdr:blipFill>
      <xdr:spPr bwMode="auto">
        <a:xfrm>
          <a:off x="1390650" y="67065525"/>
          <a:ext cx="1266825" cy="1571625"/>
        </a:xfrm>
        <a:prstGeom prst="rect">
          <a:avLst/>
        </a:prstGeom>
        <a:noFill/>
        <a:ln w="9525">
          <a:noFill/>
          <a:miter lim="800000"/>
          <a:headEnd/>
          <a:tailEnd/>
        </a:ln>
      </xdr:spPr>
    </xdr:pic>
    <xdr:clientData/>
  </xdr:twoCellAnchor>
  <xdr:twoCellAnchor editAs="oneCell">
    <xdr:from>
      <xdr:col>1</xdr:col>
      <xdr:colOff>57150</xdr:colOff>
      <xdr:row>135</xdr:row>
      <xdr:rowOff>304800</xdr:rowOff>
    </xdr:from>
    <xdr:to>
      <xdr:col>1</xdr:col>
      <xdr:colOff>1590675</xdr:colOff>
      <xdr:row>138</xdr:row>
      <xdr:rowOff>190501</xdr:rowOff>
    </xdr:to>
    <xdr:pic>
      <xdr:nvPicPr>
        <xdr:cNvPr id="2896915" name="Рисунок 76"/>
        <xdr:cNvPicPr>
          <a:picLocks noChangeAspect="1"/>
        </xdr:cNvPicPr>
      </xdr:nvPicPr>
      <xdr:blipFill>
        <a:blip xmlns:r="http://schemas.openxmlformats.org/officeDocument/2006/relationships" r:embed="rId20" cstate="print"/>
        <a:srcRect t="14915" b="13222"/>
        <a:stretch>
          <a:fillRect/>
        </a:stretch>
      </xdr:blipFill>
      <xdr:spPr bwMode="auto">
        <a:xfrm>
          <a:off x="1266825" y="69170550"/>
          <a:ext cx="1533525" cy="1104900"/>
        </a:xfrm>
        <a:prstGeom prst="rect">
          <a:avLst/>
        </a:prstGeom>
        <a:noFill/>
        <a:ln w="9525">
          <a:noFill/>
          <a:miter lim="800000"/>
          <a:headEnd/>
          <a:tailEnd/>
        </a:ln>
      </xdr:spPr>
    </xdr:pic>
    <xdr:clientData/>
  </xdr:twoCellAnchor>
  <xdr:twoCellAnchor editAs="oneCell">
    <xdr:from>
      <xdr:col>1</xdr:col>
      <xdr:colOff>161925</xdr:colOff>
      <xdr:row>147</xdr:row>
      <xdr:rowOff>19050</xdr:rowOff>
    </xdr:from>
    <xdr:to>
      <xdr:col>1</xdr:col>
      <xdr:colOff>1571625</xdr:colOff>
      <xdr:row>147</xdr:row>
      <xdr:rowOff>1171575</xdr:rowOff>
    </xdr:to>
    <xdr:pic>
      <xdr:nvPicPr>
        <xdr:cNvPr id="2896916" name="Рисунок 26"/>
        <xdr:cNvPicPr>
          <a:picLocks noChangeAspect="1"/>
        </xdr:cNvPicPr>
      </xdr:nvPicPr>
      <xdr:blipFill>
        <a:blip xmlns:r="http://schemas.openxmlformats.org/officeDocument/2006/relationships" r:embed="rId21" cstate="print"/>
        <a:srcRect l="4066" t="9917" r="7967" b="17625"/>
        <a:stretch>
          <a:fillRect/>
        </a:stretch>
      </xdr:blipFill>
      <xdr:spPr bwMode="auto">
        <a:xfrm>
          <a:off x="1371600" y="73085325"/>
          <a:ext cx="1409700" cy="1152525"/>
        </a:xfrm>
        <a:prstGeom prst="rect">
          <a:avLst/>
        </a:prstGeom>
        <a:noFill/>
        <a:ln w="9525">
          <a:noFill/>
          <a:miter lim="800000"/>
          <a:headEnd/>
          <a:tailEnd/>
        </a:ln>
      </xdr:spPr>
    </xdr:pic>
    <xdr:clientData/>
  </xdr:twoCellAnchor>
  <xdr:twoCellAnchor editAs="oneCell">
    <xdr:from>
      <xdr:col>1</xdr:col>
      <xdr:colOff>85725</xdr:colOff>
      <xdr:row>148</xdr:row>
      <xdr:rowOff>28575</xdr:rowOff>
    </xdr:from>
    <xdr:to>
      <xdr:col>1</xdr:col>
      <xdr:colOff>1590675</xdr:colOff>
      <xdr:row>152</xdr:row>
      <xdr:rowOff>238124</xdr:rowOff>
    </xdr:to>
    <xdr:pic>
      <xdr:nvPicPr>
        <xdr:cNvPr id="2896917" name="Рисунок 27"/>
        <xdr:cNvPicPr>
          <a:picLocks noChangeAspect="1"/>
        </xdr:cNvPicPr>
      </xdr:nvPicPr>
      <xdr:blipFill>
        <a:blip xmlns:r="http://schemas.openxmlformats.org/officeDocument/2006/relationships" r:embed="rId22" cstate="print"/>
        <a:srcRect/>
        <a:stretch>
          <a:fillRect/>
        </a:stretch>
      </xdr:blipFill>
      <xdr:spPr bwMode="auto">
        <a:xfrm>
          <a:off x="1295400" y="74304525"/>
          <a:ext cx="1504950" cy="1476375"/>
        </a:xfrm>
        <a:prstGeom prst="rect">
          <a:avLst/>
        </a:prstGeom>
        <a:noFill/>
        <a:ln w="9525">
          <a:noFill/>
          <a:miter lim="800000"/>
          <a:headEnd/>
          <a:tailEnd/>
        </a:ln>
      </xdr:spPr>
    </xdr:pic>
    <xdr:clientData/>
  </xdr:twoCellAnchor>
  <xdr:twoCellAnchor editAs="oneCell">
    <xdr:from>
      <xdr:col>1</xdr:col>
      <xdr:colOff>47625</xdr:colOff>
      <xdr:row>162</xdr:row>
      <xdr:rowOff>66675</xdr:rowOff>
    </xdr:from>
    <xdr:to>
      <xdr:col>1</xdr:col>
      <xdr:colOff>1466850</xdr:colOff>
      <xdr:row>162</xdr:row>
      <xdr:rowOff>1485900</xdr:rowOff>
    </xdr:to>
    <xdr:pic>
      <xdr:nvPicPr>
        <xdr:cNvPr id="2896918" name="Рисунок 84"/>
        <xdr:cNvPicPr>
          <a:picLocks noChangeAspect="1"/>
        </xdr:cNvPicPr>
      </xdr:nvPicPr>
      <xdr:blipFill>
        <a:blip xmlns:r="http://schemas.openxmlformats.org/officeDocument/2006/relationships" r:embed="rId23" cstate="print"/>
        <a:srcRect/>
        <a:stretch>
          <a:fillRect/>
        </a:stretch>
      </xdr:blipFill>
      <xdr:spPr bwMode="auto">
        <a:xfrm>
          <a:off x="1257300" y="78962250"/>
          <a:ext cx="1419225" cy="1419225"/>
        </a:xfrm>
        <a:prstGeom prst="rect">
          <a:avLst/>
        </a:prstGeom>
        <a:noFill/>
        <a:ln w="9525">
          <a:noFill/>
          <a:miter lim="800000"/>
          <a:headEnd/>
          <a:tailEnd/>
        </a:ln>
      </xdr:spPr>
    </xdr:pic>
    <xdr:clientData/>
  </xdr:twoCellAnchor>
  <xdr:twoCellAnchor editAs="oneCell">
    <xdr:from>
      <xdr:col>1</xdr:col>
      <xdr:colOff>95250</xdr:colOff>
      <xdr:row>163</xdr:row>
      <xdr:rowOff>28575</xdr:rowOff>
    </xdr:from>
    <xdr:to>
      <xdr:col>1</xdr:col>
      <xdr:colOff>1485900</xdr:colOff>
      <xdr:row>163</xdr:row>
      <xdr:rowOff>1419225</xdr:rowOff>
    </xdr:to>
    <xdr:pic>
      <xdr:nvPicPr>
        <xdr:cNvPr id="2896919" name="Рисунок 30"/>
        <xdr:cNvPicPr>
          <a:picLocks noChangeAspect="1"/>
        </xdr:cNvPicPr>
      </xdr:nvPicPr>
      <xdr:blipFill>
        <a:blip xmlns:r="http://schemas.openxmlformats.org/officeDocument/2006/relationships" r:embed="rId24" cstate="print"/>
        <a:srcRect/>
        <a:stretch>
          <a:fillRect/>
        </a:stretch>
      </xdr:blipFill>
      <xdr:spPr bwMode="auto">
        <a:xfrm>
          <a:off x="1304925" y="80429100"/>
          <a:ext cx="1390650" cy="1390650"/>
        </a:xfrm>
        <a:prstGeom prst="rect">
          <a:avLst/>
        </a:prstGeom>
        <a:noFill/>
        <a:ln w="9525">
          <a:noFill/>
          <a:miter lim="800000"/>
          <a:headEnd/>
          <a:tailEnd/>
        </a:ln>
      </xdr:spPr>
    </xdr:pic>
    <xdr:clientData/>
  </xdr:twoCellAnchor>
  <xdr:twoCellAnchor editAs="oneCell">
    <xdr:from>
      <xdr:col>1</xdr:col>
      <xdr:colOff>133350</xdr:colOff>
      <xdr:row>166</xdr:row>
      <xdr:rowOff>28575</xdr:rowOff>
    </xdr:from>
    <xdr:to>
      <xdr:col>1</xdr:col>
      <xdr:colOff>1362075</xdr:colOff>
      <xdr:row>167</xdr:row>
      <xdr:rowOff>590550</xdr:rowOff>
    </xdr:to>
    <xdr:pic>
      <xdr:nvPicPr>
        <xdr:cNvPr id="2896920" name="Рисунок 31"/>
        <xdr:cNvPicPr>
          <a:picLocks noChangeAspect="1"/>
        </xdr:cNvPicPr>
      </xdr:nvPicPr>
      <xdr:blipFill>
        <a:blip xmlns:r="http://schemas.openxmlformats.org/officeDocument/2006/relationships" r:embed="rId25" cstate="print"/>
        <a:srcRect/>
        <a:stretch>
          <a:fillRect/>
        </a:stretch>
      </xdr:blipFill>
      <xdr:spPr bwMode="auto">
        <a:xfrm>
          <a:off x="1343025" y="82657950"/>
          <a:ext cx="1228725" cy="1219200"/>
        </a:xfrm>
        <a:prstGeom prst="rect">
          <a:avLst/>
        </a:prstGeom>
        <a:noFill/>
        <a:ln w="9525">
          <a:noFill/>
          <a:miter lim="800000"/>
          <a:headEnd/>
          <a:tailEnd/>
        </a:ln>
      </xdr:spPr>
    </xdr:pic>
    <xdr:clientData/>
  </xdr:twoCellAnchor>
  <xdr:twoCellAnchor editAs="oneCell">
    <xdr:from>
      <xdr:col>1</xdr:col>
      <xdr:colOff>161925</xdr:colOff>
      <xdr:row>168</xdr:row>
      <xdr:rowOff>9525</xdr:rowOff>
    </xdr:from>
    <xdr:to>
      <xdr:col>1</xdr:col>
      <xdr:colOff>1447800</xdr:colOff>
      <xdr:row>169</xdr:row>
      <xdr:rowOff>371476</xdr:rowOff>
    </xdr:to>
    <xdr:pic>
      <xdr:nvPicPr>
        <xdr:cNvPr id="2896921" name="Рисунок 32"/>
        <xdr:cNvPicPr>
          <a:picLocks noChangeAspect="1"/>
        </xdr:cNvPicPr>
      </xdr:nvPicPr>
      <xdr:blipFill>
        <a:blip xmlns:r="http://schemas.openxmlformats.org/officeDocument/2006/relationships" r:embed="rId26" cstate="print"/>
        <a:srcRect l="3117" t="16183" b="15218"/>
        <a:stretch>
          <a:fillRect/>
        </a:stretch>
      </xdr:blipFill>
      <xdr:spPr bwMode="auto">
        <a:xfrm>
          <a:off x="1371600" y="83905725"/>
          <a:ext cx="1285875" cy="904875"/>
        </a:xfrm>
        <a:prstGeom prst="rect">
          <a:avLst/>
        </a:prstGeom>
        <a:noFill/>
        <a:ln w="9525">
          <a:noFill/>
          <a:miter lim="800000"/>
          <a:headEnd/>
          <a:tailEnd/>
        </a:ln>
      </xdr:spPr>
    </xdr:pic>
    <xdr:clientData/>
  </xdr:twoCellAnchor>
  <xdr:twoCellAnchor editAs="oneCell">
    <xdr:from>
      <xdr:col>1</xdr:col>
      <xdr:colOff>85725</xdr:colOff>
      <xdr:row>170</xdr:row>
      <xdr:rowOff>47625</xdr:rowOff>
    </xdr:from>
    <xdr:to>
      <xdr:col>1</xdr:col>
      <xdr:colOff>1524000</xdr:colOff>
      <xdr:row>171</xdr:row>
      <xdr:rowOff>1038225</xdr:rowOff>
    </xdr:to>
    <xdr:pic>
      <xdr:nvPicPr>
        <xdr:cNvPr id="2896922" name="Рисунок 33"/>
        <xdr:cNvPicPr>
          <a:picLocks noChangeAspect="1"/>
        </xdr:cNvPicPr>
      </xdr:nvPicPr>
      <xdr:blipFill>
        <a:blip xmlns:r="http://schemas.openxmlformats.org/officeDocument/2006/relationships" r:embed="rId27" cstate="print"/>
        <a:srcRect/>
        <a:stretch>
          <a:fillRect/>
        </a:stretch>
      </xdr:blipFill>
      <xdr:spPr bwMode="auto">
        <a:xfrm>
          <a:off x="1295400" y="84924900"/>
          <a:ext cx="1438275" cy="1428750"/>
        </a:xfrm>
        <a:prstGeom prst="rect">
          <a:avLst/>
        </a:prstGeom>
        <a:noFill/>
        <a:ln w="9525">
          <a:noFill/>
          <a:miter lim="800000"/>
          <a:headEnd/>
          <a:tailEnd/>
        </a:ln>
      </xdr:spPr>
    </xdr:pic>
    <xdr:clientData/>
  </xdr:twoCellAnchor>
  <xdr:twoCellAnchor editAs="oneCell">
    <xdr:from>
      <xdr:col>1</xdr:col>
      <xdr:colOff>180975</xdr:colOff>
      <xdr:row>172</xdr:row>
      <xdr:rowOff>38100</xdr:rowOff>
    </xdr:from>
    <xdr:to>
      <xdr:col>1</xdr:col>
      <xdr:colOff>1543050</xdr:colOff>
      <xdr:row>172</xdr:row>
      <xdr:rowOff>1076325</xdr:rowOff>
    </xdr:to>
    <xdr:pic>
      <xdr:nvPicPr>
        <xdr:cNvPr id="2896923" name="Рисунок 34"/>
        <xdr:cNvPicPr>
          <a:picLocks noChangeAspect="1"/>
        </xdr:cNvPicPr>
      </xdr:nvPicPr>
      <xdr:blipFill>
        <a:blip xmlns:r="http://schemas.openxmlformats.org/officeDocument/2006/relationships" r:embed="rId28" cstate="print"/>
        <a:srcRect t="10715" b="13095"/>
        <a:stretch>
          <a:fillRect/>
        </a:stretch>
      </xdr:blipFill>
      <xdr:spPr bwMode="auto">
        <a:xfrm>
          <a:off x="1390650" y="86410800"/>
          <a:ext cx="1362075" cy="1038225"/>
        </a:xfrm>
        <a:prstGeom prst="rect">
          <a:avLst/>
        </a:prstGeom>
        <a:noFill/>
        <a:ln w="9525">
          <a:noFill/>
          <a:miter lim="800000"/>
          <a:headEnd/>
          <a:tailEnd/>
        </a:ln>
      </xdr:spPr>
    </xdr:pic>
    <xdr:clientData/>
  </xdr:twoCellAnchor>
  <xdr:twoCellAnchor editAs="oneCell">
    <xdr:from>
      <xdr:col>1</xdr:col>
      <xdr:colOff>266700</xdr:colOff>
      <xdr:row>173</xdr:row>
      <xdr:rowOff>38100</xdr:rowOff>
    </xdr:from>
    <xdr:to>
      <xdr:col>1</xdr:col>
      <xdr:colOff>1514475</xdr:colOff>
      <xdr:row>173</xdr:row>
      <xdr:rowOff>923925</xdr:rowOff>
    </xdr:to>
    <xdr:pic>
      <xdr:nvPicPr>
        <xdr:cNvPr id="2896924" name="Рисунок 36"/>
        <xdr:cNvPicPr>
          <a:picLocks noChangeAspect="1"/>
        </xdr:cNvPicPr>
      </xdr:nvPicPr>
      <xdr:blipFill>
        <a:blip xmlns:r="http://schemas.openxmlformats.org/officeDocument/2006/relationships" r:embed="rId29" cstate="print"/>
        <a:srcRect l="987" t="14461" r="2222" b="16911"/>
        <a:stretch>
          <a:fillRect/>
        </a:stretch>
      </xdr:blipFill>
      <xdr:spPr bwMode="auto">
        <a:xfrm>
          <a:off x="1476375" y="87506175"/>
          <a:ext cx="1247775" cy="885825"/>
        </a:xfrm>
        <a:prstGeom prst="rect">
          <a:avLst/>
        </a:prstGeom>
        <a:noFill/>
        <a:ln w="9525">
          <a:noFill/>
          <a:miter lim="800000"/>
          <a:headEnd/>
          <a:tailEnd/>
        </a:ln>
      </xdr:spPr>
    </xdr:pic>
    <xdr:clientData/>
  </xdr:twoCellAnchor>
  <xdr:twoCellAnchor editAs="oneCell">
    <xdr:from>
      <xdr:col>1</xdr:col>
      <xdr:colOff>238125</xdr:colOff>
      <xdr:row>186</xdr:row>
      <xdr:rowOff>9525</xdr:rowOff>
    </xdr:from>
    <xdr:to>
      <xdr:col>1</xdr:col>
      <xdr:colOff>1419225</xdr:colOff>
      <xdr:row>186</xdr:row>
      <xdr:rowOff>1190625</xdr:rowOff>
    </xdr:to>
    <xdr:pic>
      <xdr:nvPicPr>
        <xdr:cNvPr id="2896925" name="Рисунок 95"/>
        <xdr:cNvPicPr>
          <a:picLocks noChangeAspect="1"/>
        </xdr:cNvPicPr>
      </xdr:nvPicPr>
      <xdr:blipFill>
        <a:blip xmlns:r="http://schemas.openxmlformats.org/officeDocument/2006/relationships" r:embed="rId30" cstate="print"/>
        <a:srcRect/>
        <a:stretch>
          <a:fillRect/>
        </a:stretch>
      </xdr:blipFill>
      <xdr:spPr bwMode="auto">
        <a:xfrm>
          <a:off x="1447800" y="97631250"/>
          <a:ext cx="1181100" cy="1181100"/>
        </a:xfrm>
        <a:prstGeom prst="rect">
          <a:avLst/>
        </a:prstGeom>
        <a:noFill/>
        <a:ln w="9525">
          <a:noFill/>
          <a:miter lim="800000"/>
          <a:headEnd/>
          <a:tailEnd/>
        </a:ln>
      </xdr:spPr>
    </xdr:pic>
    <xdr:clientData/>
  </xdr:twoCellAnchor>
  <xdr:twoCellAnchor editAs="oneCell">
    <xdr:from>
      <xdr:col>1</xdr:col>
      <xdr:colOff>295275</xdr:colOff>
      <xdr:row>187</xdr:row>
      <xdr:rowOff>28575</xdr:rowOff>
    </xdr:from>
    <xdr:to>
      <xdr:col>1</xdr:col>
      <xdr:colOff>1209675</xdr:colOff>
      <xdr:row>187</xdr:row>
      <xdr:rowOff>1200150</xdr:rowOff>
    </xdr:to>
    <xdr:pic>
      <xdr:nvPicPr>
        <xdr:cNvPr id="2896926" name="Рисунок 43"/>
        <xdr:cNvPicPr>
          <a:picLocks noChangeAspect="1"/>
        </xdr:cNvPicPr>
      </xdr:nvPicPr>
      <xdr:blipFill>
        <a:blip xmlns:r="http://schemas.openxmlformats.org/officeDocument/2006/relationships" r:embed="rId31" cstate="print"/>
        <a:srcRect l="17348" t="15306" r="24490" b="11224"/>
        <a:stretch>
          <a:fillRect/>
        </a:stretch>
      </xdr:blipFill>
      <xdr:spPr bwMode="auto">
        <a:xfrm>
          <a:off x="1504950" y="98888550"/>
          <a:ext cx="914400" cy="1171575"/>
        </a:xfrm>
        <a:prstGeom prst="rect">
          <a:avLst/>
        </a:prstGeom>
        <a:noFill/>
        <a:ln w="9525">
          <a:noFill/>
          <a:miter lim="800000"/>
          <a:headEnd/>
          <a:tailEnd/>
        </a:ln>
      </xdr:spPr>
    </xdr:pic>
    <xdr:clientData/>
  </xdr:twoCellAnchor>
  <xdr:twoCellAnchor editAs="oneCell">
    <xdr:from>
      <xdr:col>1</xdr:col>
      <xdr:colOff>85725</xdr:colOff>
      <xdr:row>200</xdr:row>
      <xdr:rowOff>95250</xdr:rowOff>
    </xdr:from>
    <xdr:to>
      <xdr:col>1</xdr:col>
      <xdr:colOff>1600200</xdr:colOff>
      <xdr:row>202</xdr:row>
      <xdr:rowOff>161924</xdr:rowOff>
    </xdr:to>
    <xdr:pic>
      <xdr:nvPicPr>
        <xdr:cNvPr id="2896927" name="Рисунок 1"/>
        <xdr:cNvPicPr>
          <a:picLocks noChangeAspect="1"/>
        </xdr:cNvPicPr>
      </xdr:nvPicPr>
      <xdr:blipFill>
        <a:blip xmlns:r="http://schemas.openxmlformats.org/officeDocument/2006/relationships" r:embed="rId32" cstate="print"/>
        <a:srcRect l="5249" t="20062" r="9811" b="31375"/>
        <a:stretch>
          <a:fillRect/>
        </a:stretch>
      </xdr:blipFill>
      <xdr:spPr bwMode="auto">
        <a:xfrm>
          <a:off x="1295400" y="109127925"/>
          <a:ext cx="1514475" cy="866775"/>
        </a:xfrm>
        <a:prstGeom prst="rect">
          <a:avLst/>
        </a:prstGeom>
        <a:noFill/>
        <a:ln w="9525">
          <a:noFill/>
          <a:miter lim="800000"/>
          <a:headEnd/>
          <a:tailEnd/>
        </a:ln>
      </xdr:spPr>
    </xdr:pic>
    <xdr:clientData/>
  </xdr:twoCellAnchor>
  <xdr:twoCellAnchor editAs="oneCell">
    <xdr:from>
      <xdr:col>1</xdr:col>
      <xdr:colOff>333375</xdr:colOff>
      <xdr:row>205</xdr:row>
      <xdr:rowOff>57150</xdr:rowOff>
    </xdr:from>
    <xdr:to>
      <xdr:col>1</xdr:col>
      <xdr:colOff>1390650</xdr:colOff>
      <xdr:row>206</xdr:row>
      <xdr:rowOff>438149</xdr:rowOff>
    </xdr:to>
    <xdr:pic>
      <xdr:nvPicPr>
        <xdr:cNvPr id="2896928" name="Рисунок 2"/>
        <xdr:cNvPicPr>
          <a:picLocks noChangeAspect="1"/>
        </xdr:cNvPicPr>
      </xdr:nvPicPr>
      <xdr:blipFill>
        <a:blip xmlns:r="http://schemas.openxmlformats.org/officeDocument/2006/relationships" r:embed="rId33" cstate="print"/>
        <a:srcRect l="23062" t="25311" r="23125" b="25188"/>
        <a:stretch>
          <a:fillRect/>
        </a:stretch>
      </xdr:blipFill>
      <xdr:spPr bwMode="auto">
        <a:xfrm>
          <a:off x="1543050" y="111099600"/>
          <a:ext cx="1057275" cy="971550"/>
        </a:xfrm>
        <a:prstGeom prst="rect">
          <a:avLst/>
        </a:prstGeom>
        <a:noFill/>
        <a:ln w="9525">
          <a:noFill/>
          <a:miter lim="800000"/>
          <a:headEnd/>
          <a:tailEnd/>
        </a:ln>
      </xdr:spPr>
    </xdr:pic>
    <xdr:clientData/>
  </xdr:twoCellAnchor>
  <xdr:twoCellAnchor editAs="oneCell">
    <xdr:from>
      <xdr:col>1</xdr:col>
      <xdr:colOff>171450</xdr:colOff>
      <xdr:row>209</xdr:row>
      <xdr:rowOff>95250</xdr:rowOff>
    </xdr:from>
    <xdr:to>
      <xdr:col>1</xdr:col>
      <xdr:colOff>1514475</xdr:colOff>
      <xdr:row>212</xdr:row>
      <xdr:rowOff>238124</xdr:rowOff>
    </xdr:to>
    <xdr:pic>
      <xdr:nvPicPr>
        <xdr:cNvPr id="2896929" name="Рисунок 3"/>
        <xdr:cNvPicPr>
          <a:picLocks noChangeAspect="1"/>
        </xdr:cNvPicPr>
      </xdr:nvPicPr>
      <xdr:blipFill>
        <a:blip xmlns:r="http://schemas.openxmlformats.org/officeDocument/2006/relationships" r:embed="rId34" cstate="print"/>
        <a:srcRect l="25500" t="24564" r="27251" b="24998"/>
        <a:stretch>
          <a:fillRect/>
        </a:stretch>
      </xdr:blipFill>
      <xdr:spPr bwMode="auto">
        <a:xfrm>
          <a:off x="1381125" y="113147475"/>
          <a:ext cx="1343025" cy="1438275"/>
        </a:xfrm>
        <a:prstGeom prst="rect">
          <a:avLst/>
        </a:prstGeom>
        <a:noFill/>
        <a:ln w="9525">
          <a:noFill/>
          <a:miter lim="800000"/>
          <a:headEnd/>
          <a:tailEnd/>
        </a:ln>
      </xdr:spPr>
    </xdr:pic>
    <xdr:clientData/>
  </xdr:twoCellAnchor>
  <xdr:twoCellAnchor editAs="oneCell">
    <xdr:from>
      <xdr:col>1</xdr:col>
      <xdr:colOff>38100</xdr:colOff>
      <xdr:row>218</xdr:row>
      <xdr:rowOff>285750</xdr:rowOff>
    </xdr:from>
    <xdr:to>
      <xdr:col>1</xdr:col>
      <xdr:colOff>1581150</xdr:colOff>
      <xdr:row>221</xdr:row>
      <xdr:rowOff>171450</xdr:rowOff>
    </xdr:to>
    <xdr:pic>
      <xdr:nvPicPr>
        <xdr:cNvPr id="2896930" name="Рисунок 4"/>
        <xdr:cNvPicPr>
          <a:picLocks noChangeAspect="1"/>
        </xdr:cNvPicPr>
      </xdr:nvPicPr>
      <xdr:blipFill>
        <a:blip xmlns:r="http://schemas.openxmlformats.org/officeDocument/2006/relationships" r:embed="rId35" cstate="print"/>
        <a:srcRect t="9187" b="12064"/>
        <a:stretch>
          <a:fillRect/>
        </a:stretch>
      </xdr:blipFill>
      <xdr:spPr bwMode="auto">
        <a:xfrm>
          <a:off x="1247775" y="117147975"/>
          <a:ext cx="1543050" cy="1219200"/>
        </a:xfrm>
        <a:prstGeom prst="rect">
          <a:avLst/>
        </a:prstGeom>
        <a:noFill/>
        <a:ln w="9525">
          <a:noFill/>
          <a:miter lim="800000"/>
          <a:headEnd/>
          <a:tailEnd/>
        </a:ln>
      </xdr:spPr>
    </xdr:pic>
    <xdr:clientData/>
  </xdr:twoCellAnchor>
  <xdr:twoCellAnchor editAs="oneCell">
    <xdr:from>
      <xdr:col>1</xdr:col>
      <xdr:colOff>47625</xdr:colOff>
      <xdr:row>225</xdr:row>
      <xdr:rowOff>38100</xdr:rowOff>
    </xdr:from>
    <xdr:to>
      <xdr:col>1</xdr:col>
      <xdr:colOff>1571625</xdr:colOff>
      <xdr:row>227</xdr:row>
      <xdr:rowOff>285750</xdr:rowOff>
    </xdr:to>
    <xdr:pic>
      <xdr:nvPicPr>
        <xdr:cNvPr id="2896931" name="Рисунок 5"/>
        <xdr:cNvPicPr>
          <a:picLocks noChangeAspect="1"/>
        </xdr:cNvPicPr>
      </xdr:nvPicPr>
      <xdr:blipFill>
        <a:blip xmlns:r="http://schemas.openxmlformats.org/officeDocument/2006/relationships" r:embed="rId36" cstate="print"/>
        <a:srcRect l="9375" t="17813" r="10938" b="25937"/>
        <a:stretch>
          <a:fillRect/>
        </a:stretch>
      </xdr:blipFill>
      <xdr:spPr bwMode="auto">
        <a:xfrm>
          <a:off x="1257300" y="119948325"/>
          <a:ext cx="1524000" cy="1076325"/>
        </a:xfrm>
        <a:prstGeom prst="rect">
          <a:avLst/>
        </a:prstGeom>
        <a:noFill/>
        <a:ln w="9525">
          <a:noFill/>
          <a:miter lim="800000"/>
          <a:headEnd/>
          <a:tailEnd/>
        </a:ln>
      </xdr:spPr>
    </xdr:pic>
    <xdr:clientData/>
  </xdr:twoCellAnchor>
  <xdr:twoCellAnchor editAs="oneCell">
    <xdr:from>
      <xdr:col>1</xdr:col>
      <xdr:colOff>361950</xdr:colOff>
      <xdr:row>228</xdr:row>
      <xdr:rowOff>38100</xdr:rowOff>
    </xdr:from>
    <xdr:to>
      <xdr:col>1</xdr:col>
      <xdr:colOff>1276350</xdr:colOff>
      <xdr:row>230</xdr:row>
      <xdr:rowOff>381001</xdr:rowOff>
    </xdr:to>
    <xdr:pic>
      <xdr:nvPicPr>
        <xdr:cNvPr id="2896932" name="Рисунок 6"/>
        <xdr:cNvPicPr>
          <a:picLocks noChangeAspect="1"/>
        </xdr:cNvPicPr>
      </xdr:nvPicPr>
      <xdr:blipFill>
        <a:blip xmlns:r="http://schemas.openxmlformats.org/officeDocument/2006/relationships" r:embed="rId37" cstate="print"/>
        <a:srcRect l="27937" t="22125" r="28938" b="22375"/>
        <a:stretch>
          <a:fillRect/>
        </a:stretch>
      </xdr:blipFill>
      <xdr:spPr bwMode="auto">
        <a:xfrm>
          <a:off x="1571625" y="121186575"/>
          <a:ext cx="914400" cy="1181100"/>
        </a:xfrm>
        <a:prstGeom prst="rect">
          <a:avLst/>
        </a:prstGeom>
        <a:noFill/>
        <a:ln w="9525">
          <a:noFill/>
          <a:miter lim="800000"/>
          <a:headEnd/>
          <a:tailEnd/>
        </a:ln>
      </xdr:spPr>
    </xdr:pic>
    <xdr:clientData/>
  </xdr:twoCellAnchor>
  <xdr:twoCellAnchor editAs="oneCell">
    <xdr:from>
      <xdr:col>1</xdr:col>
      <xdr:colOff>57150</xdr:colOff>
      <xdr:row>241</xdr:row>
      <xdr:rowOff>247650</xdr:rowOff>
    </xdr:from>
    <xdr:to>
      <xdr:col>1</xdr:col>
      <xdr:colOff>1562100</xdr:colOff>
      <xdr:row>245</xdr:row>
      <xdr:rowOff>0</xdr:rowOff>
    </xdr:to>
    <xdr:pic>
      <xdr:nvPicPr>
        <xdr:cNvPr id="2896933" name="Рисунок 7"/>
        <xdr:cNvPicPr>
          <a:picLocks noChangeAspect="1"/>
        </xdr:cNvPicPr>
      </xdr:nvPicPr>
      <xdr:blipFill>
        <a:blip xmlns:r="http://schemas.openxmlformats.org/officeDocument/2006/relationships" r:embed="rId38" cstate="print"/>
        <a:srcRect l="-1125" t="14438" r="438" b="14687"/>
        <a:stretch>
          <a:fillRect/>
        </a:stretch>
      </xdr:blipFill>
      <xdr:spPr bwMode="auto">
        <a:xfrm>
          <a:off x="1266825" y="125968125"/>
          <a:ext cx="1504950" cy="1076325"/>
        </a:xfrm>
        <a:prstGeom prst="rect">
          <a:avLst/>
        </a:prstGeom>
        <a:noFill/>
        <a:ln w="9525">
          <a:noFill/>
          <a:miter lim="800000"/>
          <a:headEnd/>
          <a:tailEnd/>
        </a:ln>
      </xdr:spPr>
    </xdr:pic>
    <xdr:clientData/>
  </xdr:twoCellAnchor>
  <xdr:twoCellAnchor editAs="oneCell">
    <xdr:from>
      <xdr:col>1</xdr:col>
      <xdr:colOff>123825</xdr:colOff>
      <xdr:row>257</xdr:row>
      <xdr:rowOff>95250</xdr:rowOff>
    </xdr:from>
    <xdr:to>
      <xdr:col>1</xdr:col>
      <xdr:colOff>1581150</xdr:colOff>
      <xdr:row>259</xdr:row>
      <xdr:rowOff>57150</xdr:rowOff>
    </xdr:to>
    <xdr:pic>
      <xdr:nvPicPr>
        <xdr:cNvPr id="2896934" name="Рисунок 8"/>
        <xdr:cNvPicPr>
          <a:picLocks noChangeAspect="1"/>
        </xdr:cNvPicPr>
      </xdr:nvPicPr>
      <xdr:blipFill>
        <a:blip xmlns:r="http://schemas.openxmlformats.org/officeDocument/2006/relationships" r:embed="rId39" cstate="print"/>
        <a:srcRect t="21188" r="250" b="21812"/>
        <a:stretch>
          <a:fillRect/>
        </a:stretch>
      </xdr:blipFill>
      <xdr:spPr bwMode="auto">
        <a:xfrm>
          <a:off x="1333500" y="130597275"/>
          <a:ext cx="1457325" cy="819150"/>
        </a:xfrm>
        <a:prstGeom prst="rect">
          <a:avLst/>
        </a:prstGeom>
        <a:noFill/>
        <a:ln w="9525">
          <a:noFill/>
          <a:miter lim="800000"/>
          <a:headEnd/>
          <a:tailEnd/>
        </a:ln>
      </xdr:spPr>
    </xdr:pic>
    <xdr:clientData/>
  </xdr:twoCellAnchor>
  <xdr:twoCellAnchor editAs="oneCell">
    <xdr:from>
      <xdr:col>1</xdr:col>
      <xdr:colOff>142875</xdr:colOff>
      <xdr:row>262</xdr:row>
      <xdr:rowOff>28575</xdr:rowOff>
    </xdr:from>
    <xdr:to>
      <xdr:col>1</xdr:col>
      <xdr:colOff>1333500</xdr:colOff>
      <xdr:row>263</xdr:row>
      <xdr:rowOff>476249</xdr:rowOff>
    </xdr:to>
    <xdr:pic>
      <xdr:nvPicPr>
        <xdr:cNvPr id="2896935" name="Рисунок 9"/>
        <xdr:cNvPicPr>
          <a:picLocks noChangeAspect="1"/>
        </xdr:cNvPicPr>
      </xdr:nvPicPr>
      <xdr:blipFill>
        <a:blip xmlns:r="http://schemas.openxmlformats.org/officeDocument/2006/relationships" r:embed="rId40" cstate="print"/>
        <a:srcRect b="12000"/>
        <a:stretch>
          <a:fillRect/>
        </a:stretch>
      </xdr:blipFill>
      <xdr:spPr bwMode="auto">
        <a:xfrm>
          <a:off x="1352550" y="132702300"/>
          <a:ext cx="1190625" cy="1038225"/>
        </a:xfrm>
        <a:prstGeom prst="rect">
          <a:avLst/>
        </a:prstGeom>
        <a:noFill/>
        <a:ln w="9525">
          <a:noFill/>
          <a:miter lim="800000"/>
          <a:headEnd/>
          <a:tailEnd/>
        </a:ln>
      </xdr:spPr>
    </xdr:pic>
    <xdr:clientData/>
  </xdr:twoCellAnchor>
  <xdr:twoCellAnchor editAs="oneCell">
    <xdr:from>
      <xdr:col>1</xdr:col>
      <xdr:colOff>104775</xdr:colOff>
      <xdr:row>264</xdr:row>
      <xdr:rowOff>47625</xdr:rowOff>
    </xdr:from>
    <xdr:to>
      <xdr:col>1</xdr:col>
      <xdr:colOff>1485900</xdr:colOff>
      <xdr:row>267</xdr:row>
      <xdr:rowOff>180974</xdr:rowOff>
    </xdr:to>
    <xdr:pic>
      <xdr:nvPicPr>
        <xdr:cNvPr id="2896936" name="Рисунок 10"/>
        <xdr:cNvPicPr>
          <a:picLocks noChangeAspect="1"/>
        </xdr:cNvPicPr>
      </xdr:nvPicPr>
      <xdr:blipFill>
        <a:blip xmlns:r="http://schemas.openxmlformats.org/officeDocument/2006/relationships" r:embed="rId41" cstate="print"/>
        <a:srcRect l="8749" t="6000" r="11250" b="13251"/>
        <a:stretch>
          <a:fillRect/>
        </a:stretch>
      </xdr:blipFill>
      <xdr:spPr bwMode="auto">
        <a:xfrm>
          <a:off x="1314450" y="133864350"/>
          <a:ext cx="1381125" cy="1381125"/>
        </a:xfrm>
        <a:prstGeom prst="rect">
          <a:avLst/>
        </a:prstGeom>
        <a:noFill/>
        <a:ln w="9525">
          <a:noFill/>
          <a:miter lim="800000"/>
          <a:headEnd/>
          <a:tailEnd/>
        </a:ln>
      </xdr:spPr>
    </xdr:pic>
    <xdr:clientData/>
  </xdr:twoCellAnchor>
  <xdr:twoCellAnchor editAs="oneCell">
    <xdr:from>
      <xdr:col>1</xdr:col>
      <xdr:colOff>228600</xdr:colOff>
      <xdr:row>268</xdr:row>
      <xdr:rowOff>38100</xdr:rowOff>
    </xdr:from>
    <xdr:to>
      <xdr:col>1</xdr:col>
      <xdr:colOff>1600200</xdr:colOff>
      <xdr:row>271</xdr:row>
      <xdr:rowOff>228600</xdr:rowOff>
    </xdr:to>
    <xdr:pic>
      <xdr:nvPicPr>
        <xdr:cNvPr id="2896937" name="Рисунок 11"/>
        <xdr:cNvPicPr>
          <a:picLocks noChangeAspect="1"/>
        </xdr:cNvPicPr>
      </xdr:nvPicPr>
      <xdr:blipFill>
        <a:blip xmlns:r="http://schemas.openxmlformats.org/officeDocument/2006/relationships" r:embed="rId42" cstate="print"/>
        <a:srcRect/>
        <a:stretch>
          <a:fillRect/>
        </a:stretch>
      </xdr:blipFill>
      <xdr:spPr bwMode="auto">
        <a:xfrm>
          <a:off x="1438275" y="135474075"/>
          <a:ext cx="1371600" cy="1371600"/>
        </a:xfrm>
        <a:prstGeom prst="rect">
          <a:avLst/>
        </a:prstGeom>
        <a:noFill/>
        <a:ln w="9525">
          <a:noFill/>
          <a:miter lim="800000"/>
          <a:headEnd/>
          <a:tailEnd/>
        </a:ln>
      </xdr:spPr>
    </xdr:pic>
    <xdr:clientData/>
  </xdr:twoCellAnchor>
  <xdr:twoCellAnchor editAs="oneCell">
    <xdr:from>
      <xdr:col>1</xdr:col>
      <xdr:colOff>171450</xdr:colOff>
      <xdr:row>272</xdr:row>
      <xdr:rowOff>38100</xdr:rowOff>
    </xdr:from>
    <xdr:to>
      <xdr:col>1</xdr:col>
      <xdr:colOff>1609725</xdr:colOff>
      <xdr:row>273</xdr:row>
      <xdr:rowOff>609601</xdr:rowOff>
    </xdr:to>
    <xdr:pic>
      <xdr:nvPicPr>
        <xdr:cNvPr id="2896938" name="Рисунок 12"/>
        <xdr:cNvPicPr>
          <a:picLocks noChangeAspect="1"/>
        </xdr:cNvPicPr>
      </xdr:nvPicPr>
      <xdr:blipFill>
        <a:blip xmlns:r="http://schemas.openxmlformats.org/officeDocument/2006/relationships" r:embed="rId43" cstate="print"/>
        <a:srcRect l="14499" t="11751" r="16000" b="15750"/>
        <a:stretch>
          <a:fillRect/>
        </a:stretch>
      </xdr:blipFill>
      <xdr:spPr bwMode="auto">
        <a:xfrm>
          <a:off x="1381125" y="137064750"/>
          <a:ext cx="1438275" cy="1495425"/>
        </a:xfrm>
        <a:prstGeom prst="rect">
          <a:avLst/>
        </a:prstGeom>
        <a:noFill/>
        <a:ln w="9525">
          <a:noFill/>
          <a:miter lim="800000"/>
          <a:headEnd/>
          <a:tailEnd/>
        </a:ln>
      </xdr:spPr>
    </xdr:pic>
    <xdr:clientData/>
  </xdr:twoCellAnchor>
  <xdr:twoCellAnchor editAs="oneCell">
    <xdr:from>
      <xdr:col>1</xdr:col>
      <xdr:colOff>266700</xdr:colOff>
      <xdr:row>274</xdr:row>
      <xdr:rowOff>95250</xdr:rowOff>
    </xdr:from>
    <xdr:to>
      <xdr:col>1</xdr:col>
      <xdr:colOff>1457325</xdr:colOff>
      <xdr:row>277</xdr:row>
      <xdr:rowOff>57150</xdr:rowOff>
    </xdr:to>
    <xdr:pic>
      <xdr:nvPicPr>
        <xdr:cNvPr id="2896939" name="Рисунок 13"/>
        <xdr:cNvPicPr>
          <a:picLocks noChangeAspect="1"/>
        </xdr:cNvPicPr>
      </xdr:nvPicPr>
      <xdr:blipFill>
        <a:blip xmlns:r="http://schemas.openxmlformats.org/officeDocument/2006/relationships" r:embed="rId44" cstate="print"/>
        <a:srcRect l="11501" t="4749" r="12000" b="7751"/>
        <a:stretch>
          <a:fillRect/>
        </a:stretch>
      </xdr:blipFill>
      <xdr:spPr bwMode="auto">
        <a:xfrm>
          <a:off x="1476375" y="138731625"/>
          <a:ext cx="1190625" cy="1352550"/>
        </a:xfrm>
        <a:prstGeom prst="rect">
          <a:avLst/>
        </a:prstGeom>
        <a:noFill/>
        <a:ln w="9525">
          <a:noFill/>
          <a:miter lim="800000"/>
          <a:headEnd/>
          <a:tailEnd/>
        </a:ln>
      </xdr:spPr>
    </xdr:pic>
    <xdr:clientData/>
  </xdr:twoCellAnchor>
  <xdr:twoCellAnchor editAs="oneCell">
    <xdr:from>
      <xdr:col>1</xdr:col>
      <xdr:colOff>123825</xdr:colOff>
      <xdr:row>278</xdr:row>
      <xdr:rowOff>47625</xdr:rowOff>
    </xdr:from>
    <xdr:to>
      <xdr:col>1</xdr:col>
      <xdr:colOff>1552575</xdr:colOff>
      <xdr:row>280</xdr:row>
      <xdr:rowOff>123825</xdr:rowOff>
    </xdr:to>
    <xdr:pic>
      <xdr:nvPicPr>
        <xdr:cNvPr id="2896940" name="Рисунок 14"/>
        <xdr:cNvPicPr>
          <a:picLocks noChangeAspect="1"/>
        </xdr:cNvPicPr>
      </xdr:nvPicPr>
      <xdr:blipFill>
        <a:blip xmlns:r="http://schemas.openxmlformats.org/officeDocument/2006/relationships" r:embed="rId45" cstate="print"/>
        <a:srcRect l="4877" t="21001" r="6250" b="20500"/>
        <a:stretch>
          <a:fillRect/>
        </a:stretch>
      </xdr:blipFill>
      <xdr:spPr bwMode="auto">
        <a:xfrm>
          <a:off x="1333500" y="140560425"/>
          <a:ext cx="1428750" cy="933450"/>
        </a:xfrm>
        <a:prstGeom prst="rect">
          <a:avLst/>
        </a:prstGeom>
        <a:noFill/>
        <a:ln w="9525">
          <a:noFill/>
          <a:miter lim="800000"/>
          <a:headEnd/>
          <a:tailEnd/>
        </a:ln>
      </xdr:spPr>
    </xdr:pic>
    <xdr:clientData/>
  </xdr:twoCellAnchor>
  <xdr:twoCellAnchor editAs="oneCell">
    <xdr:from>
      <xdr:col>1</xdr:col>
      <xdr:colOff>114300</xdr:colOff>
      <xdr:row>282</xdr:row>
      <xdr:rowOff>247650</xdr:rowOff>
    </xdr:from>
    <xdr:to>
      <xdr:col>1</xdr:col>
      <xdr:colOff>1628775</xdr:colOff>
      <xdr:row>283</xdr:row>
      <xdr:rowOff>390526</xdr:rowOff>
    </xdr:to>
    <xdr:pic>
      <xdr:nvPicPr>
        <xdr:cNvPr id="2896941" name="Рисунок 15"/>
        <xdr:cNvPicPr>
          <a:picLocks noChangeAspect="1"/>
        </xdr:cNvPicPr>
      </xdr:nvPicPr>
      <xdr:blipFill>
        <a:blip xmlns:r="http://schemas.openxmlformats.org/officeDocument/2006/relationships" r:embed="rId46" cstate="print"/>
        <a:srcRect l="3375" t="29063" r="4938" b="37563"/>
        <a:stretch>
          <a:fillRect/>
        </a:stretch>
      </xdr:blipFill>
      <xdr:spPr bwMode="auto">
        <a:xfrm>
          <a:off x="1323975" y="142522575"/>
          <a:ext cx="1514475" cy="552450"/>
        </a:xfrm>
        <a:prstGeom prst="rect">
          <a:avLst/>
        </a:prstGeom>
        <a:noFill/>
        <a:ln w="9525">
          <a:noFill/>
          <a:miter lim="800000"/>
          <a:headEnd/>
          <a:tailEnd/>
        </a:ln>
      </xdr:spPr>
    </xdr:pic>
    <xdr:clientData/>
  </xdr:twoCellAnchor>
  <xdr:twoCellAnchor editAs="oneCell">
    <xdr:from>
      <xdr:col>1</xdr:col>
      <xdr:colOff>76200</xdr:colOff>
      <xdr:row>288</xdr:row>
      <xdr:rowOff>161925</xdr:rowOff>
    </xdr:from>
    <xdr:to>
      <xdr:col>1</xdr:col>
      <xdr:colOff>1562100</xdr:colOff>
      <xdr:row>289</xdr:row>
      <xdr:rowOff>371475</xdr:rowOff>
    </xdr:to>
    <xdr:pic>
      <xdr:nvPicPr>
        <xdr:cNvPr id="2896942" name="Рисунок 16"/>
        <xdr:cNvPicPr>
          <a:picLocks noChangeAspect="1"/>
        </xdr:cNvPicPr>
      </xdr:nvPicPr>
      <xdr:blipFill>
        <a:blip xmlns:r="http://schemas.openxmlformats.org/officeDocument/2006/relationships" r:embed="rId47" cstate="print"/>
        <a:srcRect l="6937" t="25874" r="6625" b="38687"/>
        <a:stretch>
          <a:fillRect/>
        </a:stretch>
      </xdr:blipFill>
      <xdr:spPr bwMode="auto">
        <a:xfrm>
          <a:off x="1285875" y="144989550"/>
          <a:ext cx="1485900" cy="600075"/>
        </a:xfrm>
        <a:prstGeom prst="rect">
          <a:avLst/>
        </a:prstGeom>
        <a:noFill/>
        <a:ln w="9525">
          <a:noFill/>
          <a:miter lim="800000"/>
          <a:headEnd/>
          <a:tailEnd/>
        </a:ln>
      </xdr:spPr>
    </xdr:pic>
    <xdr:clientData/>
  </xdr:twoCellAnchor>
  <xdr:twoCellAnchor editAs="oneCell">
    <xdr:from>
      <xdr:col>1</xdr:col>
      <xdr:colOff>114300</xdr:colOff>
      <xdr:row>296</xdr:row>
      <xdr:rowOff>304800</xdr:rowOff>
    </xdr:from>
    <xdr:to>
      <xdr:col>1</xdr:col>
      <xdr:colOff>1571625</xdr:colOff>
      <xdr:row>297</xdr:row>
      <xdr:rowOff>266701</xdr:rowOff>
    </xdr:to>
    <xdr:pic>
      <xdr:nvPicPr>
        <xdr:cNvPr id="2896943" name="Рисунок 17"/>
        <xdr:cNvPicPr>
          <a:picLocks noChangeAspect="1"/>
        </xdr:cNvPicPr>
      </xdr:nvPicPr>
      <xdr:blipFill>
        <a:blip xmlns:r="http://schemas.openxmlformats.org/officeDocument/2006/relationships" r:embed="rId48" cstate="print"/>
        <a:srcRect l="2063" t="34125" r="4187" b="38875"/>
        <a:stretch>
          <a:fillRect/>
        </a:stretch>
      </xdr:blipFill>
      <xdr:spPr bwMode="auto">
        <a:xfrm>
          <a:off x="1323975" y="148428075"/>
          <a:ext cx="1457325" cy="419100"/>
        </a:xfrm>
        <a:prstGeom prst="rect">
          <a:avLst/>
        </a:prstGeom>
        <a:noFill/>
        <a:ln w="9525">
          <a:noFill/>
          <a:miter lim="800000"/>
          <a:headEnd/>
          <a:tailEnd/>
        </a:ln>
      </xdr:spPr>
    </xdr:pic>
    <xdr:clientData/>
  </xdr:twoCellAnchor>
  <xdr:twoCellAnchor editAs="oneCell">
    <xdr:from>
      <xdr:col>1</xdr:col>
      <xdr:colOff>95250</xdr:colOff>
      <xdr:row>304</xdr:row>
      <xdr:rowOff>28575</xdr:rowOff>
    </xdr:from>
    <xdr:to>
      <xdr:col>1</xdr:col>
      <xdr:colOff>1562100</xdr:colOff>
      <xdr:row>305</xdr:row>
      <xdr:rowOff>9526</xdr:rowOff>
    </xdr:to>
    <xdr:pic>
      <xdr:nvPicPr>
        <xdr:cNvPr id="2896944" name="Рисунок 18"/>
        <xdr:cNvPicPr>
          <a:picLocks noChangeAspect="1"/>
        </xdr:cNvPicPr>
      </xdr:nvPicPr>
      <xdr:blipFill>
        <a:blip xmlns:r="http://schemas.openxmlformats.org/officeDocument/2006/relationships" r:embed="rId49" cstate="print"/>
        <a:srcRect t="33937" r="1375" b="39626"/>
        <a:stretch>
          <a:fillRect/>
        </a:stretch>
      </xdr:blipFill>
      <xdr:spPr bwMode="auto">
        <a:xfrm>
          <a:off x="1304925" y="151609425"/>
          <a:ext cx="1466850" cy="381000"/>
        </a:xfrm>
        <a:prstGeom prst="rect">
          <a:avLst/>
        </a:prstGeom>
        <a:noFill/>
        <a:ln w="9525">
          <a:noFill/>
          <a:miter lim="800000"/>
          <a:headEnd/>
          <a:tailEnd/>
        </a:ln>
      </xdr:spPr>
    </xdr:pic>
    <xdr:clientData/>
  </xdr:twoCellAnchor>
  <xdr:twoCellAnchor editAs="oneCell">
    <xdr:from>
      <xdr:col>1</xdr:col>
      <xdr:colOff>76200</xdr:colOff>
      <xdr:row>319</xdr:row>
      <xdr:rowOff>85725</xdr:rowOff>
    </xdr:from>
    <xdr:to>
      <xdr:col>1</xdr:col>
      <xdr:colOff>1619250</xdr:colOff>
      <xdr:row>323</xdr:row>
      <xdr:rowOff>9526</xdr:rowOff>
    </xdr:to>
    <xdr:pic>
      <xdr:nvPicPr>
        <xdr:cNvPr id="2896945" name="Рисунок 19"/>
        <xdr:cNvPicPr>
          <a:picLocks noChangeAspect="1"/>
        </xdr:cNvPicPr>
      </xdr:nvPicPr>
      <xdr:blipFill>
        <a:blip xmlns:r="http://schemas.openxmlformats.org/officeDocument/2006/relationships" r:embed="rId50" cstate="print"/>
        <a:srcRect t="11063" r="3438" b="14313"/>
        <a:stretch>
          <a:fillRect/>
        </a:stretch>
      </xdr:blipFill>
      <xdr:spPr bwMode="auto">
        <a:xfrm>
          <a:off x="1285875" y="157276800"/>
          <a:ext cx="1543050" cy="1200150"/>
        </a:xfrm>
        <a:prstGeom prst="rect">
          <a:avLst/>
        </a:prstGeom>
        <a:noFill/>
        <a:ln w="9525">
          <a:noFill/>
          <a:miter lim="800000"/>
          <a:headEnd/>
          <a:tailEnd/>
        </a:ln>
      </xdr:spPr>
    </xdr:pic>
    <xdr:clientData/>
  </xdr:twoCellAnchor>
  <xdr:twoCellAnchor editAs="oneCell">
    <xdr:from>
      <xdr:col>1</xdr:col>
      <xdr:colOff>66675</xdr:colOff>
      <xdr:row>338</xdr:row>
      <xdr:rowOff>390525</xdr:rowOff>
    </xdr:from>
    <xdr:to>
      <xdr:col>1</xdr:col>
      <xdr:colOff>1514475</xdr:colOff>
      <xdr:row>340</xdr:row>
      <xdr:rowOff>123825</xdr:rowOff>
    </xdr:to>
    <xdr:pic>
      <xdr:nvPicPr>
        <xdr:cNvPr id="2896946" name="Рисунок 20"/>
        <xdr:cNvPicPr>
          <a:picLocks noChangeAspect="1"/>
        </xdr:cNvPicPr>
      </xdr:nvPicPr>
      <xdr:blipFill>
        <a:blip xmlns:r="http://schemas.openxmlformats.org/officeDocument/2006/relationships" r:embed="rId51" cstate="print"/>
        <a:srcRect t="17250" b="25375"/>
        <a:stretch>
          <a:fillRect/>
        </a:stretch>
      </xdr:blipFill>
      <xdr:spPr bwMode="auto">
        <a:xfrm>
          <a:off x="1276350" y="164220525"/>
          <a:ext cx="1447800" cy="819150"/>
        </a:xfrm>
        <a:prstGeom prst="rect">
          <a:avLst/>
        </a:prstGeom>
        <a:noFill/>
        <a:ln w="9525">
          <a:noFill/>
          <a:miter lim="800000"/>
          <a:headEnd/>
          <a:tailEnd/>
        </a:ln>
      </xdr:spPr>
    </xdr:pic>
    <xdr:clientData/>
  </xdr:twoCellAnchor>
  <xdr:twoCellAnchor editAs="oneCell">
    <xdr:from>
      <xdr:col>1</xdr:col>
      <xdr:colOff>104775</xdr:colOff>
      <xdr:row>343</xdr:row>
      <xdr:rowOff>123825</xdr:rowOff>
    </xdr:from>
    <xdr:to>
      <xdr:col>1</xdr:col>
      <xdr:colOff>1609725</xdr:colOff>
      <xdr:row>345</xdr:row>
      <xdr:rowOff>361949</xdr:rowOff>
    </xdr:to>
    <xdr:pic>
      <xdr:nvPicPr>
        <xdr:cNvPr id="2896947" name="Рисунок 21"/>
        <xdr:cNvPicPr>
          <a:picLocks noChangeAspect="1"/>
        </xdr:cNvPicPr>
      </xdr:nvPicPr>
      <xdr:blipFill>
        <a:blip xmlns:r="http://schemas.openxmlformats.org/officeDocument/2006/relationships" r:embed="rId52" cstate="print"/>
        <a:srcRect t="8624" b="19562"/>
        <a:stretch>
          <a:fillRect/>
        </a:stretch>
      </xdr:blipFill>
      <xdr:spPr bwMode="auto">
        <a:xfrm>
          <a:off x="1314450" y="166439850"/>
          <a:ext cx="1504950" cy="1076325"/>
        </a:xfrm>
        <a:prstGeom prst="rect">
          <a:avLst/>
        </a:prstGeom>
        <a:noFill/>
        <a:ln w="9525">
          <a:noFill/>
          <a:miter lim="800000"/>
          <a:headEnd/>
          <a:tailEnd/>
        </a:ln>
      </xdr:spPr>
    </xdr:pic>
    <xdr:clientData/>
  </xdr:twoCellAnchor>
  <xdr:twoCellAnchor editAs="oneCell">
    <xdr:from>
      <xdr:col>1</xdr:col>
      <xdr:colOff>219075</xdr:colOff>
      <xdr:row>29</xdr:row>
      <xdr:rowOff>38100</xdr:rowOff>
    </xdr:from>
    <xdr:to>
      <xdr:col>1</xdr:col>
      <xdr:colOff>1247775</xdr:colOff>
      <xdr:row>29</xdr:row>
      <xdr:rowOff>1066800</xdr:rowOff>
    </xdr:to>
    <xdr:pic>
      <xdr:nvPicPr>
        <xdr:cNvPr id="2896948" name="Рисунок 63"/>
        <xdr:cNvPicPr>
          <a:picLocks noChangeAspect="1"/>
        </xdr:cNvPicPr>
      </xdr:nvPicPr>
      <xdr:blipFill>
        <a:blip xmlns:r="http://schemas.openxmlformats.org/officeDocument/2006/relationships" r:embed="rId53" cstate="print"/>
        <a:srcRect/>
        <a:stretch>
          <a:fillRect/>
        </a:stretch>
      </xdr:blipFill>
      <xdr:spPr bwMode="auto">
        <a:xfrm>
          <a:off x="1428750" y="9410700"/>
          <a:ext cx="1028700" cy="1028700"/>
        </a:xfrm>
        <a:prstGeom prst="rect">
          <a:avLst/>
        </a:prstGeom>
        <a:noFill/>
        <a:ln w="9525">
          <a:noFill/>
          <a:miter lim="800000"/>
          <a:headEnd/>
          <a:tailEnd/>
        </a:ln>
      </xdr:spPr>
    </xdr:pic>
    <xdr:clientData/>
  </xdr:twoCellAnchor>
  <xdr:twoCellAnchor editAs="oneCell">
    <xdr:from>
      <xdr:col>1</xdr:col>
      <xdr:colOff>266700</xdr:colOff>
      <xdr:row>30</xdr:row>
      <xdr:rowOff>38100</xdr:rowOff>
    </xdr:from>
    <xdr:to>
      <xdr:col>1</xdr:col>
      <xdr:colOff>1419225</xdr:colOff>
      <xdr:row>30</xdr:row>
      <xdr:rowOff>1190625</xdr:rowOff>
    </xdr:to>
    <xdr:pic>
      <xdr:nvPicPr>
        <xdr:cNvPr id="2896949" name="Рисунок 2"/>
        <xdr:cNvPicPr>
          <a:picLocks noChangeAspect="1"/>
        </xdr:cNvPicPr>
      </xdr:nvPicPr>
      <xdr:blipFill>
        <a:blip xmlns:r="http://schemas.openxmlformats.org/officeDocument/2006/relationships" r:embed="rId54" cstate="print"/>
        <a:srcRect/>
        <a:stretch>
          <a:fillRect/>
        </a:stretch>
      </xdr:blipFill>
      <xdr:spPr bwMode="auto">
        <a:xfrm>
          <a:off x="1476375" y="10553700"/>
          <a:ext cx="1152525" cy="1152525"/>
        </a:xfrm>
        <a:prstGeom prst="rect">
          <a:avLst/>
        </a:prstGeom>
        <a:noFill/>
        <a:ln w="9525">
          <a:noFill/>
          <a:miter lim="800000"/>
          <a:headEnd/>
          <a:tailEnd/>
        </a:ln>
      </xdr:spPr>
    </xdr:pic>
    <xdr:clientData/>
  </xdr:twoCellAnchor>
  <xdr:twoCellAnchor editAs="oneCell">
    <xdr:from>
      <xdr:col>1</xdr:col>
      <xdr:colOff>28575</xdr:colOff>
      <xdr:row>37</xdr:row>
      <xdr:rowOff>66675</xdr:rowOff>
    </xdr:from>
    <xdr:to>
      <xdr:col>1</xdr:col>
      <xdr:colOff>1600200</xdr:colOff>
      <xdr:row>37</xdr:row>
      <xdr:rowOff>1257300</xdr:rowOff>
    </xdr:to>
    <xdr:pic>
      <xdr:nvPicPr>
        <xdr:cNvPr id="2896951" name="Рисунок 6"/>
        <xdr:cNvPicPr>
          <a:picLocks noChangeAspect="1"/>
        </xdr:cNvPicPr>
      </xdr:nvPicPr>
      <xdr:blipFill>
        <a:blip xmlns:r="http://schemas.openxmlformats.org/officeDocument/2006/relationships" r:embed="rId55" cstate="print"/>
        <a:srcRect t="8389" b="15593"/>
        <a:stretch>
          <a:fillRect/>
        </a:stretch>
      </xdr:blipFill>
      <xdr:spPr bwMode="auto">
        <a:xfrm>
          <a:off x="1238250" y="21888450"/>
          <a:ext cx="1571625" cy="1190625"/>
        </a:xfrm>
        <a:prstGeom prst="rect">
          <a:avLst/>
        </a:prstGeom>
        <a:noFill/>
        <a:ln w="9525">
          <a:noFill/>
          <a:miter lim="800000"/>
          <a:headEnd/>
          <a:tailEnd/>
        </a:ln>
      </xdr:spPr>
    </xdr:pic>
    <xdr:clientData/>
  </xdr:twoCellAnchor>
  <xdr:twoCellAnchor editAs="oneCell">
    <xdr:from>
      <xdr:col>1</xdr:col>
      <xdr:colOff>180975</xdr:colOff>
      <xdr:row>39</xdr:row>
      <xdr:rowOff>28575</xdr:rowOff>
    </xdr:from>
    <xdr:to>
      <xdr:col>1</xdr:col>
      <xdr:colOff>1428750</xdr:colOff>
      <xdr:row>39</xdr:row>
      <xdr:rowOff>1276350</xdr:rowOff>
    </xdr:to>
    <xdr:pic>
      <xdr:nvPicPr>
        <xdr:cNvPr id="2896952" name="Рисунок 3"/>
        <xdr:cNvPicPr>
          <a:picLocks noChangeAspect="1"/>
        </xdr:cNvPicPr>
      </xdr:nvPicPr>
      <xdr:blipFill>
        <a:blip xmlns:r="http://schemas.openxmlformats.org/officeDocument/2006/relationships" r:embed="rId56" cstate="print"/>
        <a:srcRect/>
        <a:stretch>
          <a:fillRect/>
        </a:stretch>
      </xdr:blipFill>
      <xdr:spPr bwMode="auto">
        <a:xfrm>
          <a:off x="1390650" y="24450675"/>
          <a:ext cx="1247775" cy="1247775"/>
        </a:xfrm>
        <a:prstGeom prst="rect">
          <a:avLst/>
        </a:prstGeom>
        <a:noFill/>
        <a:ln w="9525">
          <a:noFill/>
          <a:miter lim="800000"/>
          <a:headEnd/>
          <a:tailEnd/>
        </a:ln>
      </xdr:spPr>
    </xdr:pic>
    <xdr:clientData/>
  </xdr:twoCellAnchor>
  <xdr:twoCellAnchor editAs="oneCell">
    <xdr:from>
      <xdr:col>1</xdr:col>
      <xdr:colOff>76200</xdr:colOff>
      <xdr:row>38</xdr:row>
      <xdr:rowOff>38100</xdr:rowOff>
    </xdr:from>
    <xdr:to>
      <xdr:col>1</xdr:col>
      <xdr:colOff>1533525</xdr:colOff>
      <xdr:row>38</xdr:row>
      <xdr:rowOff>1162050</xdr:rowOff>
    </xdr:to>
    <xdr:pic>
      <xdr:nvPicPr>
        <xdr:cNvPr id="2896954" name="Рисунок 65" descr="Прожектор сд 100W RGB IP65 (ИК-пульт 24 кнопки).jpg"/>
        <xdr:cNvPicPr>
          <a:picLocks noChangeAspect="1"/>
        </xdr:cNvPicPr>
      </xdr:nvPicPr>
      <xdr:blipFill>
        <a:blip xmlns:r="http://schemas.openxmlformats.org/officeDocument/2006/relationships" r:embed="rId57" cstate="print"/>
        <a:srcRect t="16267" b="6667"/>
        <a:stretch>
          <a:fillRect/>
        </a:stretch>
      </xdr:blipFill>
      <xdr:spPr bwMode="auto">
        <a:xfrm>
          <a:off x="1285875" y="23183850"/>
          <a:ext cx="1457325" cy="1123950"/>
        </a:xfrm>
        <a:prstGeom prst="rect">
          <a:avLst/>
        </a:prstGeom>
        <a:noFill/>
        <a:ln w="9525">
          <a:noFill/>
          <a:miter lim="800000"/>
          <a:headEnd/>
          <a:tailEnd/>
        </a:ln>
      </xdr:spPr>
    </xdr:pic>
    <xdr:clientData/>
  </xdr:twoCellAnchor>
  <xdr:twoCellAnchor editAs="oneCell">
    <xdr:from>
      <xdr:col>1</xdr:col>
      <xdr:colOff>180975</xdr:colOff>
      <xdr:row>34</xdr:row>
      <xdr:rowOff>38100</xdr:rowOff>
    </xdr:from>
    <xdr:to>
      <xdr:col>1</xdr:col>
      <xdr:colOff>1295400</xdr:colOff>
      <xdr:row>34</xdr:row>
      <xdr:rowOff>1152525</xdr:rowOff>
    </xdr:to>
    <xdr:pic>
      <xdr:nvPicPr>
        <xdr:cNvPr id="2896955" name="Рисунок 66" descr="20 пульт.jpg"/>
        <xdr:cNvPicPr>
          <a:picLocks noChangeAspect="1"/>
        </xdr:cNvPicPr>
      </xdr:nvPicPr>
      <xdr:blipFill>
        <a:blip xmlns:r="http://schemas.openxmlformats.org/officeDocument/2006/relationships" r:embed="rId58" cstate="print"/>
        <a:srcRect/>
        <a:stretch>
          <a:fillRect/>
        </a:stretch>
      </xdr:blipFill>
      <xdr:spPr bwMode="auto">
        <a:xfrm>
          <a:off x="1390650" y="19230975"/>
          <a:ext cx="1114425" cy="1114425"/>
        </a:xfrm>
        <a:prstGeom prst="rect">
          <a:avLst/>
        </a:prstGeom>
        <a:noFill/>
        <a:ln w="9525">
          <a:noFill/>
          <a:miter lim="800000"/>
          <a:headEnd/>
          <a:tailEnd/>
        </a:ln>
      </xdr:spPr>
    </xdr:pic>
    <xdr:clientData/>
  </xdr:twoCellAnchor>
  <xdr:twoCellAnchor editAs="oneCell">
    <xdr:from>
      <xdr:col>1</xdr:col>
      <xdr:colOff>152400</xdr:colOff>
      <xdr:row>50</xdr:row>
      <xdr:rowOff>9525</xdr:rowOff>
    </xdr:from>
    <xdr:to>
      <xdr:col>1</xdr:col>
      <xdr:colOff>1476375</xdr:colOff>
      <xdr:row>50</xdr:row>
      <xdr:rowOff>1333500</xdr:rowOff>
    </xdr:to>
    <xdr:pic>
      <xdr:nvPicPr>
        <xdr:cNvPr id="2896956" name="Рисунок 67" descr="Прожектор светодиодный 100W 220-240V 6500К 8000Lm IP65.jpg"/>
        <xdr:cNvPicPr>
          <a:picLocks noChangeAspect="1"/>
        </xdr:cNvPicPr>
      </xdr:nvPicPr>
      <xdr:blipFill>
        <a:blip xmlns:r="http://schemas.openxmlformats.org/officeDocument/2006/relationships" r:embed="rId59" cstate="print"/>
        <a:srcRect/>
        <a:stretch>
          <a:fillRect/>
        </a:stretch>
      </xdr:blipFill>
      <xdr:spPr bwMode="auto">
        <a:xfrm>
          <a:off x="1362075" y="30213300"/>
          <a:ext cx="1323975" cy="1323975"/>
        </a:xfrm>
        <a:prstGeom prst="rect">
          <a:avLst/>
        </a:prstGeom>
        <a:noFill/>
        <a:ln w="9525">
          <a:noFill/>
          <a:miter lim="800000"/>
          <a:headEnd/>
          <a:tailEnd/>
        </a:ln>
      </xdr:spPr>
    </xdr:pic>
    <xdr:clientData/>
  </xdr:twoCellAnchor>
  <xdr:twoCellAnchor editAs="oneCell">
    <xdr:from>
      <xdr:col>1</xdr:col>
      <xdr:colOff>9525</xdr:colOff>
      <xdr:row>49</xdr:row>
      <xdr:rowOff>76200</xdr:rowOff>
    </xdr:from>
    <xdr:to>
      <xdr:col>1</xdr:col>
      <xdr:colOff>1628775</xdr:colOff>
      <xdr:row>49</xdr:row>
      <xdr:rowOff>561975</xdr:rowOff>
    </xdr:to>
    <xdr:pic>
      <xdr:nvPicPr>
        <xdr:cNvPr id="2896957" name="Рисунок 68" descr="300.jpg"/>
        <xdr:cNvPicPr>
          <a:picLocks noChangeAspect="1"/>
        </xdr:cNvPicPr>
      </xdr:nvPicPr>
      <xdr:blipFill>
        <a:blip xmlns:r="http://schemas.openxmlformats.org/officeDocument/2006/relationships" r:embed="rId60" cstate="print"/>
        <a:srcRect l="30933" t="42934" r="30933" b="45599"/>
        <a:stretch>
          <a:fillRect/>
        </a:stretch>
      </xdr:blipFill>
      <xdr:spPr bwMode="auto">
        <a:xfrm>
          <a:off x="1219200" y="29622750"/>
          <a:ext cx="1619250" cy="485775"/>
        </a:xfrm>
        <a:prstGeom prst="rect">
          <a:avLst/>
        </a:prstGeom>
        <a:noFill/>
        <a:ln w="9525">
          <a:noFill/>
          <a:miter lim="800000"/>
          <a:headEnd/>
          <a:tailEnd/>
        </a:ln>
      </xdr:spPr>
    </xdr:pic>
    <xdr:clientData/>
  </xdr:twoCellAnchor>
  <xdr:twoCellAnchor editAs="oneCell">
    <xdr:from>
      <xdr:col>1</xdr:col>
      <xdr:colOff>0</xdr:colOff>
      <xdr:row>53</xdr:row>
      <xdr:rowOff>0</xdr:rowOff>
    </xdr:from>
    <xdr:to>
      <xdr:col>1</xdr:col>
      <xdr:colOff>1438275</xdr:colOff>
      <xdr:row>53</xdr:row>
      <xdr:rowOff>1476375</xdr:rowOff>
    </xdr:to>
    <xdr:pic>
      <xdr:nvPicPr>
        <xdr:cNvPr id="2896958" name="Рисунок 8"/>
        <xdr:cNvPicPr>
          <a:picLocks noChangeAspect="1"/>
        </xdr:cNvPicPr>
      </xdr:nvPicPr>
      <xdr:blipFill>
        <a:blip xmlns:r="http://schemas.openxmlformats.org/officeDocument/2006/relationships" r:embed="rId61" cstate="print"/>
        <a:srcRect/>
        <a:stretch>
          <a:fillRect/>
        </a:stretch>
      </xdr:blipFill>
      <xdr:spPr bwMode="auto">
        <a:xfrm>
          <a:off x="1209675" y="32404050"/>
          <a:ext cx="1438275" cy="1476375"/>
        </a:xfrm>
        <a:prstGeom prst="rect">
          <a:avLst/>
        </a:prstGeom>
        <a:noFill/>
        <a:ln w="9525">
          <a:noFill/>
          <a:miter lim="800000"/>
          <a:headEnd/>
          <a:tailEnd/>
        </a:ln>
      </xdr:spPr>
    </xdr:pic>
    <xdr:clientData/>
  </xdr:twoCellAnchor>
  <xdr:twoCellAnchor editAs="oneCell">
    <xdr:from>
      <xdr:col>1</xdr:col>
      <xdr:colOff>304800</xdr:colOff>
      <xdr:row>56</xdr:row>
      <xdr:rowOff>9525</xdr:rowOff>
    </xdr:from>
    <xdr:to>
      <xdr:col>1</xdr:col>
      <xdr:colOff>1438275</xdr:colOff>
      <xdr:row>56</xdr:row>
      <xdr:rowOff>1495425</xdr:rowOff>
    </xdr:to>
    <xdr:pic>
      <xdr:nvPicPr>
        <xdr:cNvPr id="2896959" name="Рисунок 70" descr="666.png"/>
        <xdr:cNvPicPr>
          <a:picLocks noChangeAspect="1"/>
        </xdr:cNvPicPr>
      </xdr:nvPicPr>
      <xdr:blipFill>
        <a:blip xmlns:r="http://schemas.openxmlformats.org/officeDocument/2006/relationships" r:embed="rId62" cstate="print"/>
        <a:srcRect l="38383" t="33853" r="37892" b="34959"/>
        <a:stretch>
          <a:fillRect/>
        </a:stretch>
      </xdr:blipFill>
      <xdr:spPr bwMode="auto">
        <a:xfrm>
          <a:off x="1514475" y="34718625"/>
          <a:ext cx="1133475" cy="1485900"/>
        </a:xfrm>
        <a:prstGeom prst="rect">
          <a:avLst/>
        </a:prstGeom>
        <a:noFill/>
        <a:ln w="9525">
          <a:noFill/>
          <a:miter lim="800000"/>
          <a:headEnd/>
          <a:tailEnd/>
        </a:ln>
      </xdr:spPr>
    </xdr:pic>
    <xdr:clientData/>
  </xdr:twoCellAnchor>
  <xdr:twoCellAnchor editAs="oneCell">
    <xdr:from>
      <xdr:col>1</xdr:col>
      <xdr:colOff>219075</xdr:colOff>
      <xdr:row>57</xdr:row>
      <xdr:rowOff>47625</xdr:rowOff>
    </xdr:from>
    <xdr:to>
      <xdr:col>1</xdr:col>
      <xdr:colOff>1447800</xdr:colOff>
      <xdr:row>58</xdr:row>
      <xdr:rowOff>676274</xdr:rowOff>
    </xdr:to>
    <xdr:pic>
      <xdr:nvPicPr>
        <xdr:cNvPr id="2896960" name="Рисунок 72" descr="45.jpg"/>
        <xdr:cNvPicPr>
          <a:picLocks noChangeAspect="1"/>
        </xdr:cNvPicPr>
      </xdr:nvPicPr>
      <xdr:blipFill>
        <a:blip xmlns:r="http://schemas.openxmlformats.org/officeDocument/2006/relationships" r:embed="rId63" cstate="print"/>
        <a:srcRect l="38133" t="34933" r="36000" b="34666"/>
        <a:stretch>
          <a:fillRect/>
        </a:stretch>
      </xdr:blipFill>
      <xdr:spPr bwMode="auto">
        <a:xfrm>
          <a:off x="1428750" y="36280725"/>
          <a:ext cx="1228725" cy="1447800"/>
        </a:xfrm>
        <a:prstGeom prst="rect">
          <a:avLst/>
        </a:prstGeom>
        <a:noFill/>
        <a:ln w="9525">
          <a:noFill/>
          <a:miter lim="800000"/>
          <a:headEnd/>
          <a:tailEnd/>
        </a:ln>
      </xdr:spPr>
    </xdr:pic>
    <xdr:clientData/>
  </xdr:twoCellAnchor>
  <xdr:twoCellAnchor editAs="oneCell">
    <xdr:from>
      <xdr:col>1</xdr:col>
      <xdr:colOff>114300</xdr:colOff>
      <xdr:row>126</xdr:row>
      <xdr:rowOff>57150</xdr:rowOff>
    </xdr:from>
    <xdr:to>
      <xdr:col>1</xdr:col>
      <xdr:colOff>1609725</xdr:colOff>
      <xdr:row>127</xdr:row>
      <xdr:rowOff>419099</xdr:rowOff>
    </xdr:to>
    <xdr:pic>
      <xdr:nvPicPr>
        <xdr:cNvPr id="2896961" name="Рисунок 22"/>
        <xdr:cNvPicPr>
          <a:picLocks noChangeAspect="1"/>
        </xdr:cNvPicPr>
      </xdr:nvPicPr>
      <xdr:blipFill>
        <a:blip xmlns:r="http://schemas.openxmlformats.org/officeDocument/2006/relationships" r:embed="rId64" cstate="print"/>
        <a:srcRect l="5424" t="16611" r="1357" b="13559"/>
        <a:stretch>
          <a:fillRect/>
        </a:stretch>
      </xdr:blipFill>
      <xdr:spPr bwMode="auto">
        <a:xfrm>
          <a:off x="1323975" y="65741550"/>
          <a:ext cx="1495425" cy="866775"/>
        </a:xfrm>
        <a:prstGeom prst="rect">
          <a:avLst/>
        </a:prstGeom>
        <a:noFill/>
        <a:ln w="9525">
          <a:noFill/>
          <a:miter lim="800000"/>
          <a:headEnd/>
          <a:tailEnd/>
        </a:ln>
      </xdr:spPr>
    </xdr:pic>
    <xdr:clientData/>
  </xdr:twoCellAnchor>
  <xdr:twoCellAnchor editAs="oneCell">
    <xdr:from>
      <xdr:col>1</xdr:col>
      <xdr:colOff>123825</xdr:colOff>
      <xdr:row>125</xdr:row>
      <xdr:rowOff>9525</xdr:rowOff>
    </xdr:from>
    <xdr:to>
      <xdr:col>1</xdr:col>
      <xdr:colOff>1524000</xdr:colOff>
      <xdr:row>125</xdr:row>
      <xdr:rowOff>1095375</xdr:rowOff>
    </xdr:to>
    <xdr:pic>
      <xdr:nvPicPr>
        <xdr:cNvPr id="2896962" name="Рисунок 78" descr="Односторонний 6W.png"/>
        <xdr:cNvPicPr>
          <a:picLocks noChangeAspect="1"/>
        </xdr:cNvPicPr>
      </xdr:nvPicPr>
      <xdr:blipFill>
        <a:blip xmlns:r="http://schemas.openxmlformats.org/officeDocument/2006/relationships" r:embed="rId65" cstate="print"/>
        <a:srcRect l="6111" t="17223" b="10001"/>
        <a:stretch>
          <a:fillRect/>
        </a:stretch>
      </xdr:blipFill>
      <xdr:spPr bwMode="auto">
        <a:xfrm>
          <a:off x="1333500" y="64541400"/>
          <a:ext cx="1400175" cy="1085850"/>
        </a:xfrm>
        <a:prstGeom prst="rect">
          <a:avLst/>
        </a:prstGeom>
        <a:noFill/>
        <a:ln w="9525">
          <a:noFill/>
          <a:miter lim="800000"/>
          <a:headEnd/>
          <a:tailEnd/>
        </a:ln>
      </xdr:spPr>
    </xdr:pic>
    <xdr:clientData/>
  </xdr:twoCellAnchor>
  <xdr:twoCellAnchor editAs="oneCell">
    <xdr:from>
      <xdr:col>1</xdr:col>
      <xdr:colOff>161925</xdr:colOff>
      <xdr:row>141</xdr:row>
      <xdr:rowOff>276225</xdr:rowOff>
    </xdr:from>
    <xdr:to>
      <xdr:col>1</xdr:col>
      <xdr:colOff>1447800</xdr:colOff>
      <xdr:row>145</xdr:row>
      <xdr:rowOff>276226</xdr:rowOff>
    </xdr:to>
    <xdr:pic>
      <xdr:nvPicPr>
        <xdr:cNvPr id="2896963" name="Рисунок 79" descr="12W.jpg"/>
        <xdr:cNvPicPr>
          <a:picLocks noChangeAspect="1"/>
        </xdr:cNvPicPr>
      </xdr:nvPicPr>
      <xdr:blipFill>
        <a:blip xmlns:r="http://schemas.openxmlformats.org/officeDocument/2006/relationships" r:embed="rId66" cstate="print"/>
        <a:srcRect l="6667" t="9444" r="6667" b="7777"/>
        <a:stretch>
          <a:fillRect/>
        </a:stretch>
      </xdr:blipFill>
      <xdr:spPr bwMode="auto">
        <a:xfrm>
          <a:off x="1371600" y="71532750"/>
          <a:ext cx="1285875" cy="1228725"/>
        </a:xfrm>
        <a:prstGeom prst="rect">
          <a:avLst/>
        </a:prstGeom>
        <a:noFill/>
        <a:ln w="9525">
          <a:noFill/>
          <a:miter lim="800000"/>
          <a:headEnd/>
          <a:tailEnd/>
        </a:ln>
      </xdr:spPr>
    </xdr:pic>
    <xdr:clientData/>
  </xdr:twoCellAnchor>
  <xdr:twoCellAnchor editAs="oneCell">
    <xdr:from>
      <xdr:col>1</xdr:col>
      <xdr:colOff>114300</xdr:colOff>
      <xdr:row>153</xdr:row>
      <xdr:rowOff>38100</xdr:rowOff>
    </xdr:from>
    <xdr:to>
      <xdr:col>1</xdr:col>
      <xdr:colOff>1552575</xdr:colOff>
      <xdr:row>158</xdr:row>
      <xdr:rowOff>238126</xdr:rowOff>
    </xdr:to>
    <xdr:pic>
      <xdr:nvPicPr>
        <xdr:cNvPr id="2896964" name="Рисунок 82" descr="0b6a39a6c535f4c1dc77adab61643dd6.jpg"/>
        <xdr:cNvPicPr>
          <a:picLocks noChangeAspect="1"/>
        </xdr:cNvPicPr>
      </xdr:nvPicPr>
      <xdr:blipFill>
        <a:blip xmlns:r="http://schemas.openxmlformats.org/officeDocument/2006/relationships" r:embed="rId67" cstate="print"/>
        <a:srcRect l="18933" t="8533" r="20000" b="11732"/>
        <a:stretch>
          <a:fillRect/>
        </a:stretch>
      </xdr:blipFill>
      <xdr:spPr bwMode="auto">
        <a:xfrm>
          <a:off x="1323975" y="75866625"/>
          <a:ext cx="1438275" cy="1847850"/>
        </a:xfrm>
        <a:prstGeom prst="rect">
          <a:avLst/>
        </a:prstGeom>
        <a:noFill/>
        <a:ln w="9525">
          <a:noFill/>
          <a:miter lim="800000"/>
          <a:headEnd/>
          <a:tailEnd/>
        </a:ln>
      </xdr:spPr>
    </xdr:pic>
    <xdr:clientData/>
  </xdr:twoCellAnchor>
  <xdr:twoCellAnchor editAs="oneCell">
    <xdr:from>
      <xdr:col>1</xdr:col>
      <xdr:colOff>295275</xdr:colOff>
      <xdr:row>174</xdr:row>
      <xdr:rowOff>9525</xdr:rowOff>
    </xdr:from>
    <xdr:to>
      <xdr:col>1</xdr:col>
      <xdr:colOff>1514475</xdr:colOff>
      <xdr:row>174</xdr:row>
      <xdr:rowOff>1019175</xdr:rowOff>
    </xdr:to>
    <xdr:pic>
      <xdr:nvPicPr>
        <xdr:cNvPr id="2896965" name="Рисунок 39"/>
        <xdr:cNvPicPr>
          <a:picLocks noChangeAspect="1"/>
        </xdr:cNvPicPr>
      </xdr:nvPicPr>
      <xdr:blipFill>
        <a:blip xmlns:r="http://schemas.openxmlformats.org/officeDocument/2006/relationships" r:embed="rId68" cstate="print"/>
        <a:srcRect l="2525" t="9773" r="505" b="11028"/>
        <a:stretch>
          <a:fillRect/>
        </a:stretch>
      </xdr:blipFill>
      <xdr:spPr bwMode="auto">
        <a:xfrm>
          <a:off x="1504950" y="88458675"/>
          <a:ext cx="1219200" cy="1009650"/>
        </a:xfrm>
        <a:prstGeom prst="rect">
          <a:avLst/>
        </a:prstGeom>
        <a:noFill/>
        <a:ln w="9525">
          <a:noFill/>
          <a:miter lim="800000"/>
          <a:headEnd/>
          <a:tailEnd/>
        </a:ln>
      </xdr:spPr>
    </xdr:pic>
    <xdr:clientData/>
  </xdr:twoCellAnchor>
  <xdr:twoCellAnchor editAs="oneCell">
    <xdr:from>
      <xdr:col>1</xdr:col>
      <xdr:colOff>219075</xdr:colOff>
      <xdr:row>175</xdr:row>
      <xdr:rowOff>28575</xdr:rowOff>
    </xdr:from>
    <xdr:to>
      <xdr:col>1</xdr:col>
      <xdr:colOff>1457325</xdr:colOff>
      <xdr:row>175</xdr:row>
      <xdr:rowOff>1076325</xdr:rowOff>
    </xdr:to>
    <xdr:pic>
      <xdr:nvPicPr>
        <xdr:cNvPr id="2896966" name="Рисунок 85" descr="4690612025162.png"/>
        <xdr:cNvPicPr>
          <a:picLocks noChangeAspect="1"/>
        </xdr:cNvPicPr>
      </xdr:nvPicPr>
      <xdr:blipFill>
        <a:blip xmlns:r="http://schemas.openxmlformats.org/officeDocument/2006/relationships" r:embed="rId69" cstate="print"/>
        <a:srcRect l="14136" t="20535" r="16524" b="20523"/>
        <a:stretch>
          <a:fillRect/>
        </a:stretch>
      </xdr:blipFill>
      <xdr:spPr bwMode="auto">
        <a:xfrm>
          <a:off x="1428750" y="89639775"/>
          <a:ext cx="1238250" cy="1047750"/>
        </a:xfrm>
        <a:prstGeom prst="rect">
          <a:avLst/>
        </a:prstGeom>
        <a:noFill/>
        <a:ln w="9525">
          <a:noFill/>
          <a:miter lim="800000"/>
          <a:headEnd/>
          <a:tailEnd/>
        </a:ln>
      </xdr:spPr>
    </xdr:pic>
    <xdr:clientData/>
  </xdr:twoCellAnchor>
  <xdr:twoCellAnchor editAs="oneCell">
    <xdr:from>
      <xdr:col>1</xdr:col>
      <xdr:colOff>142875</xdr:colOff>
      <xdr:row>176</xdr:row>
      <xdr:rowOff>28575</xdr:rowOff>
    </xdr:from>
    <xdr:to>
      <xdr:col>1</xdr:col>
      <xdr:colOff>1533525</xdr:colOff>
      <xdr:row>177</xdr:row>
      <xdr:rowOff>657226</xdr:rowOff>
    </xdr:to>
    <xdr:pic>
      <xdr:nvPicPr>
        <xdr:cNvPr id="2896967" name="Рисунок 87" descr="997efb1d_eb34_11e0_998a_005e7f026601_ca421ac4_de67_11e9_8b85_00155d001901.jpg"/>
        <xdr:cNvPicPr>
          <a:picLocks noChangeAspect="1"/>
        </xdr:cNvPicPr>
      </xdr:nvPicPr>
      <xdr:blipFill>
        <a:blip xmlns:r="http://schemas.openxmlformats.org/officeDocument/2006/relationships" r:embed="rId70" cstate="print"/>
        <a:srcRect l="9332" t="9866" r="7468" b="14667"/>
        <a:stretch>
          <a:fillRect/>
        </a:stretch>
      </xdr:blipFill>
      <xdr:spPr bwMode="auto">
        <a:xfrm>
          <a:off x="1352550" y="90801825"/>
          <a:ext cx="1390650" cy="1266825"/>
        </a:xfrm>
        <a:prstGeom prst="rect">
          <a:avLst/>
        </a:prstGeom>
        <a:noFill/>
        <a:ln w="9525">
          <a:noFill/>
          <a:miter lim="800000"/>
          <a:headEnd/>
          <a:tailEnd/>
        </a:ln>
      </xdr:spPr>
    </xdr:pic>
    <xdr:clientData/>
  </xdr:twoCellAnchor>
  <xdr:twoCellAnchor editAs="oneCell">
    <xdr:from>
      <xdr:col>1</xdr:col>
      <xdr:colOff>161925</xdr:colOff>
      <xdr:row>178</xdr:row>
      <xdr:rowOff>28575</xdr:rowOff>
    </xdr:from>
    <xdr:to>
      <xdr:col>1</xdr:col>
      <xdr:colOff>1409700</xdr:colOff>
      <xdr:row>179</xdr:row>
      <xdr:rowOff>638176</xdr:rowOff>
    </xdr:to>
    <xdr:pic>
      <xdr:nvPicPr>
        <xdr:cNvPr id="2896968" name="Рисунок 89" descr="Датчик движения инфракрасный ДД-009 1200W 180гр.12м IP44.jpg"/>
        <xdr:cNvPicPr>
          <a:picLocks noChangeAspect="1"/>
        </xdr:cNvPicPr>
      </xdr:nvPicPr>
      <xdr:blipFill>
        <a:blip xmlns:r="http://schemas.openxmlformats.org/officeDocument/2006/relationships" r:embed="rId71" cstate="print"/>
        <a:srcRect/>
        <a:stretch>
          <a:fillRect/>
        </a:stretch>
      </xdr:blipFill>
      <xdr:spPr bwMode="auto">
        <a:xfrm>
          <a:off x="1371600" y="92135325"/>
          <a:ext cx="1247775" cy="1247775"/>
        </a:xfrm>
        <a:prstGeom prst="rect">
          <a:avLst/>
        </a:prstGeom>
        <a:noFill/>
        <a:ln w="9525">
          <a:noFill/>
          <a:miter lim="800000"/>
          <a:headEnd/>
          <a:tailEnd/>
        </a:ln>
      </xdr:spPr>
    </xdr:pic>
    <xdr:clientData/>
  </xdr:twoCellAnchor>
  <xdr:twoCellAnchor editAs="oneCell">
    <xdr:from>
      <xdr:col>1</xdr:col>
      <xdr:colOff>342900</xdr:colOff>
      <xdr:row>180</xdr:row>
      <xdr:rowOff>66675</xdr:rowOff>
    </xdr:from>
    <xdr:to>
      <xdr:col>1</xdr:col>
      <xdr:colOff>1400175</xdr:colOff>
      <xdr:row>181</xdr:row>
      <xdr:rowOff>485776</xdr:rowOff>
    </xdr:to>
    <xdr:pic>
      <xdr:nvPicPr>
        <xdr:cNvPr id="2896969" name="Рисунок 91" descr="Datchik-dvizheniya-infrakrasnyiy-DD-018-W-1200Vt-270-gradusov-12m-IP44-belyiy-ASD.jpg"/>
        <xdr:cNvPicPr>
          <a:picLocks noChangeAspect="1"/>
        </xdr:cNvPicPr>
      </xdr:nvPicPr>
      <xdr:blipFill>
        <a:blip xmlns:r="http://schemas.openxmlformats.org/officeDocument/2006/relationships" r:embed="rId72" cstate="print"/>
        <a:srcRect/>
        <a:stretch>
          <a:fillRect/>
        </a:stretch>
      </xdr:blipFill>
      <xdr:spPr bwMode="auto">
        <a:xfrm>
          <a:off x="1552575" y="93506925"/>
          <a:ext cx="1057275" cy="1057275"/>
        </a:xfrm>
        <a:prstGeom prst="rect">
          <a:avLst/>
        </a:prstGeom>
        <a:noFill/>
        <a:ln w="9525">
          <a:noFill/>
          <a:miter lim="800000"/>
          <a:headEnd/>
          <a:tailEnd/>
        </a:ln>
      </xdr:spPr>
    </xdr:pic>
    <xdr:clientData/>
  </xdr:twoCellAnchor>
  <xdr:twoCellAnchor editAs="oneCell">
    <xdr:from>
      <xdr:col>1</xdr:col>
      <xdr:colOff>152400</xdr:colOff>
      <xdr:row>182</xdr:row>
      <xdr:rowOff>9525</xdr:rowOff>
    </xdr:from>
    <xdr:to>
      <xdr:col>1</xdr:col>
      <xdr:colOff>1514475</xdr:colOff>
      <xdr:row>182</xdr:row>
      <xdr:rowOff>1047750</xdr:rowOff>
    </xdr:to>
    <xdr:pic>
      <xdr:nvPicPr>
        <xdr:cNvPr id="2896970" name="Рисунок 34"/>
        <xdr:cNvPicPr>
          <a:picLocks noChangeAspect="1"/>
        </xdr:cNvPicPr>
      </xdr:nvPicPr>
      <xdr:blipFill>
        <a:blip xmlns:r="http://schemas.openxmlformats.org/officeDocument/2006/relationships" r:embed="rId28" cstate="print"/>
        <a:srcRect t="10715" b="13095"/>
        <a:stretch>
          <a:fillRect/>
        </a:stretch>
      </xdr:blipFill>
      <xdr:spPr bwMode="auto">
        <a:xfrm>
          <a:off x="1362075" y="94621350"/>
          <a:ext cx="1362075" cy="1038225"/>
        </a:xfrm>
        <a:prstGeom prst="rect">
          <a:avLst/>
        </a:prstGeom>
        <a:noFill/>
        <a:ln w="9525">
          <a:noFill/>
          <a:miter lim="800000"/>
          <a:headEnd/>
          <a:tailEnd/>
        </a:ln>
      </xdr:spPr>
    </xdr:pic>
    <xdr:clientData/>
  </xdr:twoCellAnchor>
  <xdr:twoCellAnchor editAs="oneCell">
    <xdr:from>
      <xdr:col>1</xdr:col>
      <xdr:colOff>200025</xdr:colOff>
      <xdr:row>183</xdr:row>
      <xdr:rowOff>28575</xdr:rowOff>
    </xdr:from>
    <xdr:to>
      <xdr:col>1</xdr:col>
      <xdr:colOff>1352550</xdr:colOff>
      <xdr:row>183</xdr:row>
      <xdr:rowOff>1171575</xdr:rowOff>
    </xdr:to>
    <xdr:pic>
      <xdr:nvPicPr>
        <xdr:cNvPr id="2896971" name="Рисунок 93" descr="Датчик движения инфракрасный ДД-035 оптико-акустический 500W 160гр. 9м IP20.jpg"/>
        <xdr:cNvPicPr>
          <a:picLocks noChangeAspect="1"/>
        </xdr:cNvPicPr>
      </xdr:nvPicPr>
      <xdr:blipFill>
        <a:blip xmlns:r="http://schemas.openxmlformats.org/officeDocument/2006/relationships" r:embed="rId73" cstate="print"/>
        <a:srcRect l="6834" t="5396" r="6834" b="8994"/>
        <a:stretch>
          <a:fillRect/>
        </a:stretch>
      </xdr:blipFill>
      <xdr:spPr bwMode="auto">
        <a:xfrm>
          <a:off x="1409700" y="95707200"/>
          <a:ext cx="1152525" cy="1143000"/>
        </a:xfrm>
        <a:prstGeom prst="rect">
          <a:avLst/>
        </a:prstGeom>
        <a:noFill/>
        <a:ln w="9525">
          <a:noFill/>
          <a:miter lim="800000"/>
          <a:headEnd/>
          <a:tailEnd/>
        </a:ln>
      </xdr:spPr>
    </xdr:pic>
    <xdr:clientData/>
  </xdr:twoCellAnchor>
  <xdr:twoCellAnchor editAs="oneCell">
    <xdr:from>
      <xdr:col>1</xdr:col>
      <xdr:colOff>314325</xdr:colOff>
      <xdr:row>195</xdr:row>
      <xdr:rowOff>28575</xdr:rowOff>
    </xdr:from>
    <xdr:to>
      <xdr:col>1</xdr:col>
      <xdr:colOff>1438275</xdr:colOff>
      <xdr:row>195</xdr:row>
      <xdr:rowOff>1000125</xdr:rowOff>
    </xdr:to>
    <xdr:pic>
      <xdr:nvPicPr>
        <xdr:cNvPr id="2896972" name="Рисунок 94" descr="СД матрица для прожектора 100 Ватт.png"/>
        <xdr:cNvPicPr>
          <a:picLocks noChangeAspect="1"/>
        </xdr:cNvPicPr>
      </xdr:nvPicPr>
      <xdr:blipFill>
        <a:blip xmlns:r="http://schemas.openxmlformats.org/officeDocument/2006/relationships" r:embed="rId74" cstate="print"/>
        <a:srcRect l="17778" t="21111" r="12778" b="18333"/>
        <a:stretch>
          <a:fillRect/>
        </a:stretch>
      </xdr:blipFill>
      <xdr:spPr bwMode="auto">
        <a:xfrm>
          <a:off x="1524000" y="105746550"/>
          <a:ext cx="1123950" cy="971550"/>
        </a:xfrm>
        <a:prstGeom prst="rect">
          <a:avLst/>
        </a:prstGeom>
        <a:noFill/>
        <a:ln w="9525">
          <a:noFill/>
          <a:miter lim="800000"/>
          <a:headEnd/>
          <a:tailEnd/>
        </a:ln>
      </xdr:spPr>
    </xdr:pic>
    <xdr:clientData/>
  </xdr:twoCellAnchor>
  <xdr:twoCellAnchor editAs="oneCell">
    <xdr:from>
      <xdr:col>1</xdr:col>
      <xdr:colOff>66675</xdr:colOff>
      <xdr:row>191</xdr:row>
      <xdr:rowOff>9525</xdr:rowOff>
    </xdr:from>
    <xdr:to>
      <xdr:col>1</xdr:col>
      <xdr:colOff>1476375</xdr:colOff>
      <xdr:row>191</xdr:row>
      <xdr:rowOff>923925</xdr:rowOff>
    </xdr:to>
    <xdr:pic>
      <xdr:nvPicPr>
        <xdr:cNvPr id="2896973" name="Рисунок 95" descr="СД матрица для прожектора 10 Ватт.jpg"/>
        <xdr:cNvPicPr>
          <a:picLocks noChangeAspect="1"/>
        </xdr:cNvPicPr>
      </xdr:nvPicPr>
      <xdr:blipFill>
        <a:blip xmlns:r="http://schemas.openxmlformats.org/officeDocument/2006/relationships" r:embed="rId75" cstate="print"/>
        <a:srcRect l="7777" t="21111" r="6111" b="23334"/>
        <a:stretch>
          <a:fillRect/>
        </a:stretch>
      </xdr:blipFill>
      <xdr:spPr bwMode="auto">
        <a:xfrm>
          <a:off x="1276350" y="101203125"/>
          <a:ext cx="1409700" cy="914400"/>
        </a:xfrm>
        <a:prstGeom prst="rect">
          <a:avLst/>
        </a:prstGeom>
        <a:noFill/>
        <a:ln w="9525">
          <a:noFill/>
          <a:miter lim="800000"/>
          <a:headEnd/>
          <a:tailEnd/>
        </a:ln>
      </xdr:spPr>
    </xdr:pic>
    <xdr:clientData/>
  </xdr:twoCellAnchor>
  <xdr:twoCellAnchor editAs="oneCell">
    <xdr:from>
      <xdr:col>1</xdr:col>
      <xdr:colOff>257175</xdr:colOff>
      <xdr:row>192</xdr:row>
      <xdr:rowOff>28575</xdr:rowOff>
    </xdr:from>
    <xdr:to>
      <xdr:col>1</xdr:col>
      <xdr:colOff>1438275</xdr:colOff>
      <xdr:row>192</xdr:row>
      <xdr:rowOff>1209675</xdr:rowOff>
    </xdr:to>
    <xdr:pic>
      <xdr:nvPicPr>
        <xdr:cNvPr id="2896974" name="Рисунок 96" descr="СД матрица для прожектора 20 Ватт.jpg"/>
        <xdr:cNvPicPr>
          <a:picLocks noChangeAspect="1"/>
        </xdr:cNvPicPr>
      </xdr:nvPicPr>
      <xdr:blipFill>
        <a:blip xmlns:r="http://schemas.openxmlformats.org/officeDocument/2006/relationships" r:embed="rId76" cstate="print"/>
        <a:srcRect/>
        <a:stretch>
          <a:fillRect/>
        </a:stretch>
      </xdr:blipFill>
      <xdr:spPr bwMode="auto">
        <a:xfrm>
          <a:off x="1466850" y="102184200"/>
          <a:ext cx="1181100" cy="1181100"/>
        </a:xfrm>
        <a:prstGeom prst="rect">
          <a:avLst/>
        </a:prstGeom>
        <a:noFill/>
        <a:ln w="9525">
          <a:noFill/>
          <a:miter lim="800000"/>
          <a:headEnd/>
          <a:tailEnd/>
        </a:ln>
      </xdr:spPr>
    </xdr:pic>
    <xdr:clientData/>
  </xdr:twoCellAnchor>
  <xdr:twoCellAnchor editAs="oneCell">
    <xdr:from>
      <xdr:col>1</xdr:col>
      <xdr:colOff>142875</xdr:colOff>
      <xdr:row>193</xdr:row>
      <xdr:rowOff>28575</xdr:rowOff>
    </xdr:from>
    <xdr:to>
      <xdr:col>1</xdr:col>
      <xdr:colOff>1485900</xdr:colOff>
      <xdr:row>193</xdr:row>
      <xdr:rowOff>1190625</xdr:rowOff>
    </xdr:to>
    <xdr:pic>
      <xdr:nvPicPr>
        <xdr:cNvPr id="2896975" name="Рисунок 97" descr="СД матрица для прожектора 30 Ватт.jpg"/>
        <xdr:cNvPicPr>
          <a:picLocks noChangeAspect="1"/>
        </xdr:cNvPicPr>
      </xdr:nvPicPr>
      <xdr:blipFill>
        <a:blip xmlns:r="http://schemas.openxmlformats.org/officeDocument/2006/relationships" r:embed="rId77" cstate="print"/>
        <a:srcRect l="1666" t="10556" r="3333" b="7222"/>
        <a:stretch>
          <a:fillRect/>
        </a:stretch>
      </xdr:blipFill>
      <xdr:spPr bwMode="auto">
        <a:xfrm>
          <a:off x="1352550" y="103412925"/>
          <a:ext cx="1343025" cy="1162050"/>
        </a:xfrm>
        <a:prstGeom prst="rect">
          <a:avLst/>
        </a:prstGeom>
        <a:noFill/>
        <a:ln w="9525">
          <a:noFill/>
          <a:miter lim="800000"/>
          <a:headEnd/>
          <a:tailEnd/>
        </a:ln>
      </xdr:spPr>
    </xdr:pic>
    <xdr:clientData/>
  </xdr:twoCellAnchor>
  <xdr:twoCellAnchor editAs="oneCell">
    <xdr:from>
      <xdr:col>1</xdr:col>
      <xdr:colOff>314325</xdr:colOff>
      <xdr:row>194</xdr:row>
      <xdr:rowOff>28575</xdr:rowOff>
    </xdr:from>
    <xdr:to>
      <xdr:col>1</xdr:col>
      <xdr:colOff>1381125</xdr:colOff>
      <xdr:row>194</xdr:row>
      <xdr:rowOff>1095375</xdr:rowOff>
    </xdr:to>
    <xdr:pic>
      <xdr:nvPicPr>
        <xdr:cNvPr id="2896976" name="Рисунок 98" descr="СД матрица для прожектора 50 Ватт.jpg"/>
        <xdr:cNvPicPr>
          <a:picLocks noChangeAspect="1"/>
        </xdr:cNvPicPr>
      </xdr:nvPicPr>
      <xdr:blipFill>
        <a:blip xmlns:r="http://schemas.openxmlformats.org/officeDocument/2006/relationships" r:embed="rId78" cstate="print"/>
        <a:srcRect/>
        <a:stretch>
          <a:fillRect/>
        </a:stretch>
      </xdr:blipFill>
      <xdr:spPr bwMode="auto">
        <a:xfrm>
          <a:off x="1524000" y="104641650"/>
          <a:ext cx="1066800" cy="1066800"/>
        </a:xfrm>
        <a:prstGeom prst="rect">
          <a:avLst/>
        </a:prstGeom>
        <a:noFill/>
        <a:ln w="9525">
          <a:noFill/>
          <a:miter lim="800000"/>
          <a:headEnd/>
          <a:tailEnd/>
        </a:ln>
      </xdr:spPr>
    </xdr:pic>
    <xdr:clientData/>
  </xdr:twoCellAnchor>
  <xdr:twoCellAnchor editAs="oneCell">
    <xdr:from>
      <xdr:col>1</xdr:col>
      <xdr:colOff>190500</xdr:colOff>
      <xdr:row>198</xdr:row>
      <xdr:rowOff>9525</xdr:rowOff>
    </xdr:from>
    <xdr:to>
      <xdr:col>1</xdr:col>
      <xdr:colOff>1533525</xdr:colOff>
      <xdr:row>198</xdr:row>
      <xdr:rowOff>1057275</xdr:rowOff>
    </xdr:to>
    <xdr:pic>
      <xdr:nvPicPr>
        <xdr:cNvPr id="2896977" name="Рисунок 99" descr="100w.jpg"/>
        <xdr:cNvPicPr>
          <a:picLocks noChangeAspect="1"/>
        </xdr:cNvPicPr>
      </xdr:nvPicPr>
      <xdr:blipFill>
        <a:blip xmlns:r="http://schemas.openxmlformats.org/officeDocument/2006/relationships" r:embed="rId79" cstate="print"/>
        <a:srcRect l="2066" t="11571" b="13223"/>
        <a:stretch>
          <a:fillRect/>
        </a:stretch>
      </xdr:blipFill>
      <xdr:spPr bwMode="auto">
        <a:xfrm>
          <a:off x="1400175" y="107546775"/>
          <a:ext cx="1343025" cy="1047750"/>
        </a:xfrm>
        <a:prstGeom prst="rect">
          <a:avLst/>
        </a:prstGeom>
        <a:noFill/>
        <a:ln w="9525">
          <a:noFill/>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47625</xdr:colOff>
      <xdr:row>3</xdr:row>
      <xdr:rowOff>19050</xdr:rowOff>
    </xdr:from>
    <xdr:to>
      <xdr:col>1</xdr:col>
      <xdr:colOff>1438275</xdr:colOff>
      <xdr:row>7</xdr:row>
      <xdr:rowOff>190500</xdr:rowOff>
    </xdr:to>
    <xdr:pic>
      <xdr:nvPicPr>
        <xdr:cNvPr id="2846145" name="Рисунок 10"/>
        <xdr:cNvPicPr>
          <a:picLocks noChangeAspect="1"/>
        </xdr:cNvPicPr>
      </xdr:nvPicPr>
      <xdr:blipFill>
        <a:blip xmlns:r="http://schemas.openxmlformats.org/officeDocument/2006/relationships" r:embed="rId1" cstate="print"/>
        <a:srcRect l="14565" t="9720" b="12524"/>
        <a:stretch>
          <a:fillRect/>
        </a:stretch>
      </xdr:blipFill>
      <xdr:spPr bwMode="auto">
        <a:xfrm>
          <a:off x="1133475" y="1228725"/>
          <a:ext cx="1390650" cy="1343025"/>
        </a:xfrm>
        <a:prstGeom prst="rect">
          <a:avLst/>
        </a:prstGeom>
        <a:noFill/>
        <a:ln w="9525">
          <a:noFill/>
          <a:miter lim="800000"/>
          <a:headEnd/>
          <a:tailEnd/>
        </a:ln>
      </xdr:spPr>
    </xdr:pic>
    <xdr:clientData/>
  </xdr:twoCellAnchor>
  <xdr:twoCellAnchor editAs="oneCell">
    <xdr:from>
      <xdr:col>1</xdr:col>
      <xdr:colOff>28575</xdr:colOff>
      <xdr:row>16</xdr:row>
      <xdr:rowOff>228600</xdr:rowOff>
    </xdr:from>
    <xdr:to>
      <xdr:col>1</xdr:col>
      <xdr:colOff>1228725</xdr:colOff>
      <xdr:row>20</xdr:row>
      <xdr:rowOff>19050</xdr:rowOff>
    </xdr:to>
    <xdr:pic>
      <xdr:nvPicPr>
        <xdr:cNvPr id="2846146" name="Рисунок 1"/>
        <xdr:cNvPicPr>
          <a:picLocks noChangeAspect="1"/>
        </xdr:cNvPicPr>
      </xdr:nvPicPr>
      <xdr:blipFill>
        <a:blip xmlns:r="http://schemas.openxmlformats.org/officeDocument/2006/relationships" r:embed="rId2" cstate="print"/>
        <a:srcRect l="10258" t="17279" r="6586" b="14687"/>
        <a:stretch>
          <a:fillRect/>
        </a:stretch>
      </xdr:blipFill>
      <xdr:spPr bwMode="auto">
        <a:xfrm>
          <a:off x="1114425" y="6429375"/>
          <a:ext cx="1200150" cy="1009650"/>
        </a:xfrm>
        <a:prstGeom prst="rect">
          <a:avLst/>
        </a:prstGeom>
        <a:noFill/>
        <a:ln w="9525">
          <a:noFill/>
          <a:miter lim="800000"/>
          <a:headEnd/>
          <a:tailEnd/>
        </a:ln>
      </xdr:spPr>
    </xdr:pic>
    <xdr:clientData/>
  </xdr:twoCellAnchor>
  <xdr:twoCellAnchor editAs="oneCell">
    <xdr:from>
      <xdr:col>1</xdr:col>
      <xdr:colOff>57150</xdr:colOff>
      <xdr:row>22</xdr:row>
      <xdr:rowOff>219075</xdr:rowOff>
    </xdr:from>
    <xdr:to>
      <xdr:col>1</xdr:col>
      <xdr:colOff>1228725</xdr:colOff>
      <xdr:row>25</xdr:row>
      <xdr:rowOff>95250</xdr:rowOff>
    </xdr:to>
    <xdr:pic>
      <xdr:nvPicPr>
        <xdr:cNvPr id="2846147" name="Рисунок 2"/>
        <xdr:cNvPicPr>
          <a:picLocks noChangeAspect="1"/>
        </xdr:cNvPicPr>
      </xdr:nvPicPr>
      <xdr:blipFill>
        <a:blip xmlns:r="http://schemas.openxmlformats.org/officeDocument/2006/relationships" r:embed="rId3" cstate="print"/>
        <a:srcRect l="3877" t="22449" r="9387" b="21835"/>
        <a:stretch>
          <a:fillRect/>
        </a:stretch>
      </xdr:blipFill>
      <xdr:spPr bwMode="auto">
        <a:xfrm>
          <a:off x="1143000" y="8143875"/>
          <a:ext cx="1171575" cy="771525"/>
        </a:xfrm>
        <a:prstGeom prst="rect">
          <a:avLst/>
        </a:prstGeom>
        <a:noFill/>
        <a:ln w="9525">
          <a:noFill/>
          <a:miter lim="800000"/>
          <a:headEnd/>
          <a:tailEnd/>
        </a:ln>
      </xdr:spPr>
    </xdr:pic>
    <xdr:clientData/>
  </xdr:twoCellAnchor>
  <xdr:twoCellAnchor editAs="oneCell">
    <xdr:from>
      <xdr:col>1</xdr:col>
      <xdr:colOff>190500</xdr:colOff>
      <xdr:row>27</xdr:row>
      <xdr:rowOff>76200</xdr:rowOff>
    </xdr:from>
    <xdr:to>
      <xdr:col>1</xdr:col>
      <xdr:colOff>1038225</xdr:colOff>
      <xdr:row>27</xdr:row>
      <xdr:rowOff>838200</xdr:rowOff>
    </xdr:to>
    <xdr:pic>
      <xdr:nvPicPr>
        <xdr:cNvPr id="2846148" name="Рисунок 3"/>
        <xdr:cNvPicPr>
          <a:picLocks noChangeAspect="1"/>
        </xdr:cNvPicPr>
      </xdr:nvPicPr>
      <xdr:blipFill>
        <a:blip xmlns:r="http://schemas.openxmlformats.org/officeDocument/2006/relationships" r:embed="rId4" cstate="print"/>
        <a:srcRect l="18060" t="17908" r="12755" b="19797"/>
        <a:stretch>
          <a:fillRect/>
        </a:stretch>
      </xdr:blipFill>
      <xdr:spPr bwMode="auto">
        <a:xfrm>
          <a:off x="1276350" y="9477375"/>
          <a:ext cx="847725" cy="762000"/>
        </a:xfrm>
        <a:prstGeom prst="rect">
          <a:avLst/>
        </a:prstGeom>
        <a:noFill/>
        <a:ln w="9525">
          <a:noFill/>
          <a:miter lim="800000"/>
          <a:headEnd/>
          <a:tailEnd/>
        </a:ln>
      </xdr:spPr>
    </xdr:pic>
    <xdr:clientData/>
  </xdr:twoCellAnchor>
  <xdr:twoCellAnchor editAs="oneCell">
    <xdr:from>
      <xdr:col>1</xdr:col>
      <xdr:colOff>85725</xdr:colOff>
      <xdr:row>31</xdr:row>
      <xdr:rowOff>66675</xdr:rowOff>
    </xdr:from>
    <xdr:to>
      <xdr:col>1</xdr:col>
      <xdr:colOff>1152525</xdr:colOff>
      <xdr:row>34</xdr:row>
      <xdr:rowOff>57150</xdr:rowOff>
    </xdr:to>
    <xdr:pic>
      <xdr:nvPicPr>
        <xdr:cNvPr id="2846149" name="Рисунок 4"/>
        <xdr:cNvPicPr>
          <a:picLocks noChangeAspect="1"/>
        </xdr:cNvPicPr>
      </xdr:nvPicPr>
      <xdr:blipFill>
        <a:blip xmlns:r="http://schemas.openxmlformats.org/officeDocument/2006/relationships" r:embed="rId5" cstate="print"/>
        <a:srcRect t="15128" b="16806"/>
        <a:stretch>
          <a:fillRect/>
        </a:stretch>
      </xdr:blipFill>
      <xdr:spPr bwMode="auto">
        <a:xfrm>
          <a:off x="1171575" y="11344275"/>
          <a:ext cx="1066800" cy="742950"/>
        </a:xfrm>
        <a:prstGeom prst="rect">
          <a:avLst/>
        </a:prstGeom>
        <a:noFill/>
        <a:ln w="9525">
          <a:noFill/>
          <a:miter lim="800000"/>
          <a:headEnd/>
          <a:tailEnd/>
        </a:ln>
      </xdr:spPr>
    </xdr:pic>
    <xdr:clientData/>
  </xdr:twoCellAnchor>
  <xdr:twoCellAnchor editAs="oneCell">
    <xdr:from>
      <xdr:col>1</xdr:col>
      <xdr:colOff>66675</xdr:colOff>
      <xdr:row>10</xdr:row>
      <xdr:rowOff>28575</xdr:rowOff>
    </xdr:from>
    <xdr:to>
      <xdr:col>1</xdr:col>
      <xdr:colOff>1057275</xdr:colOff>
      <xdr:row>10</xdr:row>
      <xdr:rowOff>1019175</xdr:rowOff>
    </xdr:to>
    <xdr:pic>
      <xdr:nvPicPr>
        <xdr:cNvPr id="2846150" name="Рисунок 7" descr="министроб.jpg"/>
        <xdr:cNvPicPr>
          <a:picLocks noChangeAspect="1"/>
        </xdr:cNvPicPr>
      </xdr:nvPicPr>
      <xdr:blipFill>
        <a:blip xmlns:r="http://schemas.openxmlformats.org/officeDocument/2006/relationships" r:embed="rId6" cstate="print"/>
        <a:srcRect/>
        <a:stretch>
          <a:fillRect/>
        </a:stretch>
      </xdr:blipFill>
      <xdr:spPr bwMode="auto">
        <a:xfrm>
          <a:off x="1152525" y="3419475"/>
          <a:ext cx="990600" cy="990600"/>
        </a:xfrm>
        <a:prstGeom prst="rect">
          <a:avLst/>
        </a:prstGeom>
        <a:noFill/>
        <a:ln w="9525">
          <a:noFill/>
          <a:miter lim="800000"/>
          <a:headEnd/>
          <a:tailEnd/>
        </a:ln>
      </xdr:spPr>
    </xdr:pic>
    <xdr:clientData/>
  </xdr:twoCellAnchor>
  <xdr:twoCellAnchor editAs="oneCell">
    <xdr:from>
      <xdr:col>1</xdr:col>
      <xdr:colOff>47625</xdr:colOff>
      <xdr:row>11</xdr:row>
      <xdr:rowOff>142875</xdr:rowOff>
    </xdr:from>
    <xdr:to>
      <xdr:col>1</xdr:col>
      <xdr:colOff>1171575</xdr:colOff>
      <xdr:row>13</xdr:row>
      <xdr:rowOff>104775</xdr:rowOff>
    </xdr:to>
    <xdr:pic>
      <xdr:nvPicPr>
        <xdr:cNvPr id="2846151" name="Рисунок 8" descr="Mikrostrob.jpg"/>
        <xdr:cNvPicPr>
          <a:picLocks noChangeAspect="1"/>
        </xdr:cNvPicPr>
      </xdr:nvPicPr>
      <xdr:blipFill>
        <a:blip xmlns:r="http://schemas.openxmlformats.org/officeDocument/2006/relationships" r:embed="rId7" cstate="print"/>
        <a:srcRect t="22221" r="17778" b="27222"/>
        <a:stretch>
          <a:fillRect/>
        </a:stretch>
      </xdr:blipFill>
      <xdr:spPr bwMode="auto">
        <a:xfrm>
          <a:off x="1133475" y="4600575"/>
          <a:ext cx="1123950" cy="685800"/>
        </a:xfrm>
        <a:prstGeom prst="rect">
          <a:avLst/>
        </a:prstGeom>
        <a:noFill/>
        <a:ln w="9525">
          <a:noFill/>
          <a:miter lim="800000"/>
          <a:headEnd/>
          <a:tailEnd/>
        </a:ln>
      </xdr:spPr>
    </xdr:pic>
    <xdr:clientData/>
  </xdr:twoCellAnchor>
  <xdr:twoCellAnchor editAs="oneCell">
    <xdr:from>
      <xdr:col>1</xdr:col>
      <xdr:colOff>66675</xdr:colOff>
      <xdr:row>38</xdr:row>
      <xdr:rowOff>161925</xdr:rowOff>
    </xdr:from>
    <xdr:to>
      <xdr:col>1</xdr:col>
      <xdr:colOff>1200150</xdr:colOff>
      <xdr:row>42</xdr:row>
      <xdr:rowOff>114300</xdr:rowOff>
    </xdr:to>
    <xdr:pic>
      <xdr:nvPicPr>
        <xdr:cNvPr id="2846152" name="Рисунок 1"/>
        <xdr:cNvPicPr>
          <a:picLocks noChangeAspect="1"/>
        </xdr:cNvPicPr>
      </xdr:nvPicPr>
      <xdr:blipFill>
        <a:blip xmlns:r="http://schemas.openxmlformats.org/officeDocument/2006/relationships" r:embed="rId8" cstate="print"/>
        <a:srcRect l="10258" t="17279" r="6586" b="14687"/>
        <a:stretch>
          <a:fillRect/>
        </a:stretch>
      </xdr:blipFill>
      <xdr:spPr bwMode="auto">
        <a:xfrm>
          <a:off x="1152525" y="13496925"/>
          <a:ext cx="1133475" cy="942975"/>
        </a:xfrm>
        <a:prstGeom prst="rect">
          <a:avLst/>
        </a:prstGeom>
        <a:noFill/>
        <a:ln w="9525">
          <a:noFill/>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104775</xdr:colOff>
      <xdr:row>81</xdr:row>
      <xdr:rowOff>126206</xdr:rowOff>
    </xdr:from>
    <xdr:to>
      <xdr:col>1</xdr:col>
      <xdr:colOff>2314575</xdr:colOff>
      <xdr:row>91</xdr:row>
      <xdr:rowOff>207168</xdr:rowOff>
    </xdr:to>
    <xdr:pic>
      <xdr:nvPicPr>
        <xdr:cNvPr id="2877920" name="Рисунок 13" descr="C:\Users\Admin\Desktop\a80c0c71e4369c1ecb597aaa5ca5.jpg"/>
        <xdr:cNvPicPr>
          <a:picLocks noChangeAspect="1" noChangeArrowheads="1"/>
        </xdr:cNvPicPr>
      </xdr:nvPicPr>
      <xdr:blipFill>
        <a:blip xmlns:r="http://schemas.openxmlformats.org/officeDocument/2006/relationships" r:embed="rId1" cstate="print"/>
        <a:srcRect/>
        <a:stretch>
          <a:fillRect/>
        </a:stretch>
      </xdr:blipFill>
      <xdr:spPr bwMode="auto">
        <a:xfrm>
          <a:off x="1223963" y="5138737"/>
          <a:ext cx="2209800" cy="2926556"/>
        </a:xfrm>
        <a:prstGeom prst="rect">
          <a:avLst/>
        </a:prstGeom>
        <a:noFill/>
        <a:ln w="9525">
          <a:noFill/>
          <a:miter lim="800000"/>
          <a:headEnd/>
          <a:tailEnd/>
        </a:ln>
      </xdr:spPr>
    </xdr:pic>
    <xdr:clientData/>
  </xdr:twoCellAnchor>
  <xdr:twoCellAnchor editAs="oneCell">
    <xdr:from>
      <xdr:col>1</xdr:col>
      <xdr:colOff>381000</xdr:colOff>
      <xdr:row>171</xdr:row>
      <xdr:rowOff>38100</xdr:rowOff>
    </xdr:from>
    <xdr:to>
      <xdr:col>1</xdr:col>
      <xdr:colOff>1743075</xdr:colOff>
      <xdr:row>171</xdr:row>
      <xdr:rowOff>1409700</xdr:rowOff>
    </xdr:to>
    <xdr:pic>
      <xdr:nvPicPr>
        <xdr:cNvPr id="2877921" name="Рисунок 1"/>
        <xdr:cNvPicPr>
          <a:picLocks noChangeAspect="1"/>
        </xdr:cNvPicPr>
      </xdr:nvPicPr>
      <xdr:blipFill>
        <a:blip xmlns:r="http://schemas.openxmlformats.org/officeDocument/2006/relationships" r:embed="rId2" cstate="print"/>
        <a:srcRect/>
        <a:stretch>
          <a:fillRect/>
        </a:stretch>
      </xdr:blipFill>
      <xdr:spPr bwMode="auto">
        <a:xfrm>
          <a:off x="1495425" y="8820150"/>
          <a:ext cx="1362075" cy="1371600"/>
        </a:xfrm>
        <a:prstGeom prst="rect">
          <a:avLst/>
        </a:prstGeom>
        <a:noFill/>
        <a:ln w="9525">
          <a:noFill/>
          <a:miter lim="800000"/>
          <a:headEnd/>
          <a:tailEnd/>
        </a:ln>
      </xdr:spPr>
    </xdr:pic>
    <xdr:clientData/>
  </xdr:twoCellAnchor>
  <xdr:twoCellAnchor editAs="oneCell">
    <xdr:from>
      <xdr:col>1</xdr:col>
      <xdr:colOff>314325</xdr:colOff>
      <xdr:row>172</xdr:row>
      <xdr:rowOff>9525</xdr:rowOff>
    </xdr:from>
    <xdr:to>
      <xdr:col>1</xdr:col>
      <xdr:colOff>1809750</xdr:colOff>
      <xdr:row>177</xdr:row>
      <xdr:rowOff>219075</xdr:rowOff>
    </xdr:to>
    <xdr:pic>
      <xdr:nvPicPr>
        <xdr:cNvPr id="2877922" name="Рисунок 2"/>
        <xdr:cNvPicPr>
          <a:picLocks noChangeAspect="1"/>
        </xdr:cNvPicPr>
      </xdr:nvPicPr>
      <xdr:blipFill>
        <a:blip xmlns:r="http://schemas.openxmlformats.org/officeDocument/2006/relationships" r:embed="rId3" cstate="print"/>
        <a:srcRect/>
        <a:stretch>
          <a:fillRect/>
        </a:stretch>
      </xdr:blipFill>
      <xdr:spPr bwMode="auto">
        <a:xfrm>
          <a:off x="1428750" y="10210800"/>
          <a:ext cx="1495425" cy="1504950"/>
        </a:xfrm>
        <a:prstGeom prst="rect">
          <a:avLst/>
        </a:prstGeom>
        <a:noFill/>
        <a:ln w="9525">
          <a:noFill/>
          <a:miter lim="800000"/>
          <a:headEnd/>
          <a:tailEnd/>
        </a:ln>
      </xdr:spPr>
    </xdr:pic>
    <xdr:clientData/>
  </xdr:twoCellAnchor>
  <xdr:twoCellAnchor editAs="oneCell">
    <xdr:from>
      <xdr:col>1</xdr:col>
      <xdr:colOff>276225</xdr:colOff>
      <xdr:row>182</xdr:row>
      <xdr:rowOff>276225</xdr:rowOff>
    </xdr:from>
    <xdr:to>
      <xdr:col>1</xdr:col>
      <xdr:colOff>1733550</xdr:colOff>
      <xdr:row>188</xdr:row>
      <xdr:rowOff>47625</xdr:rowOff>
    </xdr:to>
    <xdr:pic>
      <xdr:nvPicPr>
        <xdr:cNvPr id="2877923" name="Рисунок 3"/>
        <xdr:cNvPicPr>
          <a:picLocks noChangeAspect="1"/>
        </xdr:cNvPicPr>
      </xdr:nvPicPr>
      <xdr:blipFill>
        <a:blip xmlns:r="http://schemas.openxmlformats.org/officeDocument/2006/relationships" r:embed="rId4" cstate="print"/>
        <a:srcRect/>
        <a:stretch>
          <a:fillRect/>
        </a:stretch>
      </xdr:blipFill>
      <xdr:spPr bwMode="auto">
        <a:xfrm>
          <a:off x="1390650" y="13687425"/>
          <a:ext cx="1457325" cy="1476375"/>
        </a:xfrm>
        <a:prstGeom prst="rect">
          <a:avLst/>
        </a:prstGeom>
        <a:noFill/>
        <a:ln w="9525">
          <a:noFill/>
          <a:miter lim="800000"/>
          <a:headEnd/>
          <a:tailEnd/>
        </a:ln>
      </xdr:spPr>
    </xdr:pic>
    <xdr:clientData/>
  </xdr:twoCellAnchor>
  <xdr:twoCellAnchor editAs="oneCell">
    <xdr:from>
      <xdr:col>1</xdr:col>
      <xdr:colOff>542925</xdr:colOff>
      <xdr:row>204</xdr:row>
      <xdr:rowOff>57150</xdr:rowOff>
    </xdr:from>
    <xdr:to>
      <xdr:col>1</xdr:col>
      <xdr:colOff>1581150</xdr:colOff>
      <xdr:row>206</xdr:row>
      <xdr:rowOff>2</xdr:rowOff>
    </xdr:to>
    <xdr:pic>
      <xdr:nvPicPr>
        <xdr:cNvPr id="2877924" name="Рисунок 6"/>
        <xdr:cNvPicPr>
          <a:picLocks noChangeAspect="1"/>
        </xdr:cNvPicPr>
      </xdr:nvPicPr>
      <xdr:blipFill>
        <a:blip xmlns:r="http://schemas.openxmlformats.org/officeDocument/2006/relationships" r:embed="rId5" cstate="print"/>
        <a:srcRect l="21768" t="21037" r="29573" b="24634"/>
        <a:stretch>
          <a:fillRect/>
        </a:stretch>
      </xdr:blipFill>
      <xdr:spPr bwMode="auto">
        <a:xfrm>
          <a:off x="1657350" y="20202525"/>
          <a:ext cx="1038225" cy="1162050"/>
        </a:xfrm>
        <a:prstGeom prst="rect">
          <a:avLst/>
        </a:prstGeom>
        <a:noFill/>
        <a:ln w="9525">
          <a:noFill/>
          <a:miter lim="800000"/>
          <a:headEnd/>
          <a:tailEnd/>
        </a:ln>
      </xdr:spPr>
    </xdr:pic>
    <xdr:clientData/>
  </xdr:twoCellAnchor>
  <xdr:twoCellAnchor editAs="oneCell">
    <xdr:from>
      <xdr:col>1</xdr:col>
      <xdr:colOff>200025</xdr:colOff>
      <xdr:row>206</xdr:row>
      <xdr:rowOff>238125</xdr:rowOff>
    </xdr:from>
    <xdr:to>
      <xdr:col>1</xdr:col>
      <xdr:colOff>1885950</xdr:colOff>
      <xdr:row>208</xdr:row>
      <xdr:rowOff>200025</xdr:rowOff>
    </xdr:to>
    <xdr:pic>
      <xdr:nvPicPr>
        <xdr:cNvPr id="2877925" name="Рисунок 7"/>
        <xdr:cNvPicPr>
          <a:picLocks noChangeAspect="1"/>
        </xdr:cNvPicPr>
      </xdr:nvPicPr>
      <xdr:blipFill>
        <a:blip xmlns:r="http://schemas.openxmlformats.org/officeDocument/2006/relationships" r:embed="rId6" cstate="print"/>
        <a:srcRect t="23628" b="21494"/>
        <a:stretch>
          <a:fillRect/>
        </a:stretch>
      </xdr:blipFill>
      <xdr:spPr bwMode="auto">
        <a:xfrm>
          <a:off x="1314450" y="21602700"/>
          <a:ext cx="1685925" cy="781050"/>
        </a:xfrm>
        <a:prstGeom prst="rect">
          <a:avLst/>
        </a:prstGeom>
        <a:noFill/>
        <a:ln w="9525">
          <a:noFill/>
          <a:miter lim="800000"/>
          <a:headEnd/>
          <a:tailEnd/>
        </a:ln>
      </xdr:spPr>
    </xdr:pic>
    <xdr:clientData/>
  </xdr:twoCellAnchor>
  <xdr:twoCellAnchor editAs="oneCell">
    <xdr:from>
      <xdr:col>1</xdr:col>
      <xdr:colOff>285750</xdr:colOff>
      <xdr:row>210</xdr:row>
      <xdr:rowOff>38100</xdr:rowOff>
    </xdr:from>
    <xdr:to>
      <xdr:col>1</xdr:col>
      <xdr:colOff>1876425</xdr:colOff>
      <xdr:row>212</xdr:row>
      <xdr:rowOff>66673</xdr:rowOff>
    </xdr:to>
    <xdr:pic>
      <xdr:nvPicPr>
        <xdr:cNvPr id="2877926" name="Рисунок 8"/>
        <xdr:cNvPicPr>
          <a:picLocks noChangeAspect="1"/>
        </xdr:cNvPicPr>
      </xdr:nvPicPr>
      <xdr:blipFill>
        <a:blip xmlns:r="http://schemas.openxmlformats.org/officeDocument/2006/relationships" r:embed="rId7" cstate="print"/>
        <a:srcRect t="24390" b="23018"/>
        <a:stretch>
          <a:fillRect/>
        </a:stretch>
      </xdr:blipFill>
      <xdr:spPr bwMode="auto">
        <a:xfrm>
          <a:off x="1400175" y="23221950"/>
          <a:ext cx="1590675" cy="847725"/>
        </a:xfrm>
        <a:prstGeom prst="rect">
          <a:avLst/>
        </a:prstGeom>
        <a:noFill/>
        <a:ln w="9525">
          <a:noFill/>
          <a:miter lim="800000"/>
          <a:headEnd/>
          <a:tailEnd/>
        </a:ln>
      </xdr:spPr>
    </xdr:pic>
    <xdr:clientData/>
  </xdr:twoCellAnchor>
  <xdr:twoCellAnchor editAs="oneCell">
    <xdr:from>
      <xdr:col>1</xdr:col>
      <xdr:colOff>428625</xdr:colOff>
      <xdr:row>216</xdr:row>
      <xdr:rowOff>47625</xdr:rowOff>
    </xdr:from>
    <xdr:to>
      <xdr:col>1</xdr:col>
      <xdr:colOff>1828800</xdr:colOff>
      <xdr:row>216</xdr:row>
      <xdr:rowOff>847725</xdr:rowOff>
    </xdr:to>
    <xdr:pic>
      <xdr:nvPicPr>
        <xdr:cNvPr id="2877927" name="Рисунок 9"/>
        <xdr:cNvPicPr>
          <a:picLocks noChangeAspect="1"/>
        </xdr:cNvPicPr>
      </xdr:nvPicPr>
      <xdr:blipFill>
        <a:blip xmlns:r="http://schemas.openxmlformats.org/officeDocument/2006/relationships" r:embed="rId8" cstate="print"/>
        <a:srcRect l="18037" t="33282" r="22256" b="32927"/>
        <a:stretch>
          <a:fillRect/>
        </a:stretch>
      </xdr:blipFill>
      <xdr:spPr bwMode="auto">
        <a:xfrm>
          <a:off x="1543050" y="26336625"/>
          <a:ext cx="1400175" cy="800100"/>
        </a:xfrm>
        <a:prstGeom prst="rect">
          <a:avLst/>
        </a:prstGeom>
        <a:noFill/>
        <a:ln w="9525">
          <a:noFill/>
          <a:miter lim="800000"/>
          <a:headEnd/>
          <a:tailEnd/>
        </a:ln>
      </xdr:spPr>
    </xdr:pic>
    <xdr:clientData/>
  </xdr:twoCellAnchor>
  <xdr:twoCellAnchor editAs="oneCell">
    <xdr:from>
      <xdr:col>1</xdr:col>
      <xdr:colOff>457200</xdr:colOff>
      <xdr:row>217</xdr:row>
      <xdr:rowOff>19050</xdr:rowOff>
    </xdr:from>
    <xdr:to>
      <xdr:col>1</xdr:col>
      <xdr:colOff>1828800</xdr:colOff>
      <xdr:row>217</xdr:row>
      <xdr:rowOff>857250</xdr:rowOff>
    </xdr:to>
    <xdr:pic>
      <xdr:nvPicPr>
        <xdr:cNvPr id="2877928" name="Рисунок 10"/>
        <xdr:cNvPicPr>
          <a:picLocks noChangeAspect="1"/>
        </xdr:cNvPicPr>
      </xdr:nvPicPr>
      <xdr:blipFill>
        <a:blip xmlns:r="http://schemas.openxmlformats.org/officeDocument/2006/relationships" r:embed="rId9" cstate="print"/>
        <a:srcRect l="4147" t="20732" r="4390" b="24634"/>
        <a:stretch>
          <a:fillRect/>
        </a:stretch>
      </xdr:blipFill>
      <xdr:spPr bwMode="auto">
        <a:xfrm>
          <a:off x="1571625" y="27231975"/>
          <a:ext cx="1371600" cy="838200"/>
        </a:xfrm>
        <a:prstGeom prst="rect">
          <a:avLst/>
        </a:prstGeom>
        <a:noFill/>
        <a:ln w="9525">
          <a:noFill/>
          <a:miter lim="800000"/>
          <a:headEnd/>
          <a:tailEnd/>
        </a:ln>
      </xdr:spPr>
    </xdr:pic>
    <xdr:clientData/>
  </xdr:twoCellAnchor>
  <xdr:twoCellAnchor editAs="oneCell">
    <xdr:from>
      <xdr:col>1</xdr:col>
      <xdr:colOff>600075</xdr:colOff>
      <xdr:row>218</xdr:row>
      <xdr:rowOff>57150</xdr:rowOff>
    </xdr:from>
    <xdr:to>
      <xdr:col>1</xdr:col>
      <xdr:colOff>1790700</xdr:colOff>
      <xdr:row>218</xdr:row>
      <xdr:rowOff>819150</xdr:rowOff>
    </xdr:to>
    <xdr:pic>
      <xdr:nvPicPr>
        <xdr:cNvPr id="2877929" name="Рисунок 11"/>
        <xdr:cNvPicPr>
          <a:picLocks noChangeAspect="1"/>
        </xdr:cNvPicPr>
      </xdr:nvPicPr>
      <xdr:blipFill>
        <a:blip xmlns:r="http://schemas.openxmlformats.org/officeDocument/2006/relationships" r:embed="rId10" cstate="print"/>
        <a:srcRect l="10670" t="23882" r="10060" b="25813"/>
        <a:stretch>
          <a:fillRect/>
        </a:stretch>
      </xdr:blipFill>
      <xdr:spPr bwMode="auto">
        <a:xfrm>
          <a:off x="1714500" y="28165425"/>
          <a:ext cx="1190625" cy="762000"/>
        </a:xfrm>
        <a:prstGeom prst="rect">
          <a:avLst/>
        </a:prstGeom>
        <a:noFill/>
        <a:ln w="9525">
          <a:noFill/>
          <a:miter lim="800000"/>
          <a:headEnd/>
          <a:tailEnd/>
        </a:ln>
      </xdr:spPr>
    </xdr:pic>
    <xdr:clientData/>
  </xdr:twoCellAnchor>
  <xdr:twoCellAnchor editAs="oneCell">
    <xdr:from>
      <xdr:col>1</xdr:col>
      <xdr:colOff>285750</xdr:colOff>
      <xdr:row>220</xdr:row>
      <xdr:rowOff>428625</xdr:rowOff>
    </xdr:from>
    <xdr:to>
      <xdr:col>1</xdr:col>
      <xdr:colOff>2038350</xdr:colOff>
      <xdr:row>223</xdr:row>
      <xdr:rowOff>314325</xdr:rowOff>
    </xdr:to>
    <xdr:pic>
      <xdr:nvPicPr>
        <xdr:cNvPr id="2877930" name="Рисунок 12"/>
        <xdr:cNvPicPr>
          <a:picLocks noChangeAspect="1"/>
        </xdr:cNvPicPr>
      </xdr:nvPicPr>
      <xdr:blipFill>
        <a:blip xmlns:r="http://schemas.openxmlformats.org/officeDocument/2006/relationships" r:embed="rId11" cstate="print"/>
        <a:srcRect/>
        <a:stretch>
          <a:fillRect/>
        </a:stretch>
      </xdr:blipFill>
      <xdr:spPr bwMode="auto">
        <a:xfrm>
          <a:off x="1400175" y="29394150"/>
          <a:ext cx="1752600" cy="1752600"/>
        </a:xfrm>
        <a:prstGeom prst="rect">
          <a:avLst/>
        </a:prstGeom>
        <a:noFill/>
        <a:ln w="9525">
          <a:noFill/>
          <a:miter lim="800000"/>
          <a:headEnd/>
          <a:tailEnd/>
        </a:ln>
      </xdr:spPr>
    </xdr:pic>
    <xdr:clientData/>
  </xdr:twoCellAnchor>
  <xdr:twoCellAnchor editAs="oneCell">
    <xdr:from>
      <xdr:col>1</xdr:col>
      <xdr:colOff>485775</xdr:colOff>
      <xdr:row>215</xdr:row>
      <xdr:rowOff>95250</xdr:rowOff>
    </xdr:from>
    <xdr:to>
      <xdr:col>1</xdr:col>
      <xdr:colOff>1828800</xdr:colOff>
      <xdr:row>215</xdr:row>
      <xdr:rowOff>885825</xdr:rowOff>
    </xdr:to>
    <xdr:pic>
      <xdr:nvPicPr>
        <xdr:cNvPr id="2877931" name="Рисунок 3"/>
        <xdr:cNvPicPr>
          <a:picLocks noChangeAspect="1"/>
        </xdr:cNvPicPr>
      </xdr:nvPicPr>
      <xdr:blipFill>
        <a:blip xmlns:r="http://schemas.openxmlformats.org/officeDocument/2006/relationships" r:embed="rId12" cstate="print"/>
        <a:srcRect t="21709" b="20244"/>
        <a:stretch>
          <a:fillRect/>
        </a:stretch>
      </xdr:blipFill>
      <xdr:spPr bwMode="auto">
        <a:xfrm>
          <a:off x="1600200" y="25460325"/>
          <a:ext cx="1343025" cy="790575"/>
        </a:xfrm>
        <a:prstGeom prst="rect">
          <a:avLst/>
        </a:prstGeom>
        <a:noFill/>
        <a:ln w="9525">
          <a:noFill/>
          <a:miter lim="800000"/>
          <a:headEnd/>
          <a:tailEnd/>
        </a:ln>
      </xdr:spPr>
    </xdr:pic>
    <xdr:clientData/>
  </xdr:twoCellAnchor>
  <xdr:twoCellAnchor editAs="oneCell">
    <xdr:from>
      <xdr:col>1</xdr:col>
      <xdr:colOff>485775</xdr:colOff>
      <xdr:row>214</xdr:row>
      <xdr:rowOff>95250</xdr:rowOff>
    </xdr:from>
    <xdr:to>
      <xdr:col>1</xdr:col>
      <xdr:colOff>1828800</xdr:colOff>
      <xdr:row>214</xdr:row>
      <xdr:rowOff>885825</xdr:rowOff>
    </xdr:to>
    <xdr:pic>
      <xdr:nvPicPr>
        <xdr:cNvPr id="2877932" name="Рисунок 23"/>
        <xdr:cNvPicPr>
          <a:picLocks noChangeAspect="1"/>
        </xdr:cNvPicPr>
      </xdr:nvPicPr>
      <xdr:blipFill>
        <a:blip xmlns:r="http://schemas.openxmlformats.org/officeDocument/2006/relationships" r:embed="rId12" cstate="print"/>
        <a:srcRect t="21709" b="20244"/>
        <a:stretch>
          <a:fillRect/>
        </a:stretch>
      </xdr:blipFill>
      <xdr:spPr bwMode="auto">
        <a:xfrm>
          <a:off x="1600200" y="24536400"/>
          <a:ext cx="1343025" cy="790575"/>
        </a:xfrm>
        <a:prstGeom prst="rect">
          <a:avLst/>
        </a:prstGeom>
        <a:noFill/>
        <a:ln w="9525">
          <a:noFill/>
          <a:miter lim="800000"/>
          <a:headEnd/>
          <a:tailEnd/>
        </a:ln>
      </xdr:spPr>
    </xdr:pic>
    <xdr:clientData/>
  </xdr:twoCellAnchor>
  <xdr:twoCellAnchor editAs="oneCell">
    <xdr:from>
      <xdr:col>1</xdr:col>
      <xdr:colOff>390525</xdr:colOff>
      <xdr:row>180</xdr:row>
      <xdr:rowOff>38100</xdr:rowOff>
    </xdr:from>
    <xdr:to>
      <xdr:col>1</xdr:col>
      <xdr:colOff>1676400</xdr:colOff>
      <xdr:row>180</xdr:row>
      <xdr:rowOff>1343025</xdr:rowOff>
    </xdr:to>
    <xdr:pic>
      <xdr:nvPicPr>
        <xdr:cNvPr id="2877933" name="Рисунок 3"/>
        <xdr:cNvPicPr>
          <a:picLocks noChangeAspect="1"/>
        </xdr:cNvPicPr>
      </xdr:nvPicPr>
      <xdr:blipFill>
        <a:blip xmlns:r="http://schemas.openxmlformats.org/officeDocument/2006/relationships" r:embed="rId13" cstate="print"/>
        <a:srcRect/>
        <a:stretch>
          <a:fillRect/>
        </a:stretch>
      </xdr:blipFill>
      <xdr:spPr bwMode="auto">
        <a:xfrm>
          <a:off x="1504950" y="12030075"/>
          <a:ext cx="1285875" cy="1304925"/>
        </a:xfrm>
        <a:prstGeom prst="rect">
          <a:avLst/>
        </a:prstGeom>
        <a:noFill/>
        <a:ln w="9525">
          <a:noFill/>
          <a:miter lim="800000"/>
          <a:headEnd/>
          <a:tailEnd/>
        </a:ln>
      </xdr:spPr>
    </xdr:pic>
    <xdr:clientData/>
  </xdr:twoCellAnchor>
  <xdr:twoCellAnchor editAs="oneCell">
    <xdr:from>
      <xdr:col>1</xdr:col>
      <xdr:colOff>419100</xdr:colOff>
      <xdr:row>199</xdr:row>
      <xdr:rowOff>152400</xdr:rowOff>
    </xdr:from>
    <xdr:to>
      <xdr:col>1</xdr:col>
      <xdr:colOff>1733550</xdr:colOff>
      <xdr:row>199</xdr:row>
      <xdr:rowOff>676275</xdr:rowOff>
    </xdr:to>
    <xdr:pic>
      <xdr:nvPicPr>
        <xdr:cNvPr id="2877934" name="Рисунок 99" descr="Контроллер для RGB LED неона (до 100 метров).jpg"/>
        <xdr:cNvPicPr>
          <a:picLocks noChangeAspect="1"/>
        </xdr:cNvPicPr>
      </xdr:nvPicPr>
      <xdr:blipFill>
        <a:blip xmlns:r="http://schemas.openxmlformats.org/officeDocument/2006/relationships" r:embed="rId14" cstate="print"/>
        <a:srcRect l="3600" t="31000" r="4401" b="32600"/>
        <a:stretch>
          <a:fillRect/>
        </a:stretch>
      </xdr:blipFill>
      <xdr:spPr bwMode="auto">
        <a:xfrm>
          <a:off x="1533525" y="16916400"/>
          <a:ext cx="1314450" cy="523875"/>
        </a:xfrm>
        <a:prstGeom prst="rect">
          <a:avLst/>
        </a:prstGeom>
        <a:noFill/>
        <a:ln w="9525">
          <a:noFill/>
          <a:miter lim="800000"/>
          <a:headEnd/>
          <a:tailEnd/>
        </a:ln>
      </xdr:spPr>
    </xdr:pic>
    <xdr:clientData/>
  </xdr:twoCellAnchor>
  <xdr:twoCellAnchor editAs="oneCell">
    <xdr:from>
      <xdr:col>1</xdr:col>
      <xdr:colOff>495300</xdr:colOff>
      <xdr:row>200</xdr:row>
      <xdr:rowOff>66675</xdr:rowOff>
    </xdr:from>
    <xdr:to>
      <xdr:col>1</xdr:col>
      <xdr:colOff>1771650</xdr:colOff>
      <xdr:row>200</xdr:row>
      <xdr:rowOff>609600</xdr:rowOff>
    </xdr:to>
    <xdr:pic>
      <xdr:nvPicPr>
        <xdr:cNvPr id="2877935" name="Рисунок 101" descr="УТ000004012.jpg"/>
        <xdr:cNvPicPr>
          <a:picLocks noChangeAspect="1"/>
        </xdr:cNvPicPr>
      </xdr:nvPicPr>
      <xdr:blipFill>
        <a:blip xmlns:r="http://schemas.openxmlformats.org/officeDocument/2006/relationships" r:embed="rId15" cstate="print"/>
        <a:srcRect t="29443" b="27779"/>
        <a:stretch>
          <a:fillRect/>
        </a:stretch>
      </xdr:blipFill>
      <xdr:spPr bwMode="auto">
        <a:xfrm>
          <a:off x="1609725" y="17792700"/>
          <a:ext cx="1276350" cy="542925"/>
        </a:xfrm>
        <a:prstGeom prst="rect">
          <a:avLst/>
        </a:prstGeom>
        <a:noFill/>
        <a:ln w="9525">
          <a:noFill/>
          <a:miter lim="800000"/>
          <a:headEnd/>
          <a:tailEnd/>
        </a:ln>
      </xdr:spPr>
    </xdr:pic>
    <xdr:clientData/>
  </xdr:twoCellAnchor>
  <xdr:twoCellAnchor editAs="oneCell">
    <xdr:from>
      <xdr:col>1</xdr:col>
      <xdr:colOff>428625</xdr:colOff>
      <xdr:row>201</xdr:row>
      <xdr:rowOff>38100</xdr:rowOff>
    </xdr:from>
    <xdr:to>
      <xdr:col>1</xdr:col>
      <xdr:colOff>1771650</xdr:colOff>
      <xdr:row>201</xdr:row>
      <xdr:rowOff>876300</xdr:rowOff>
    </xdr:to>
    <xdr:pic>
      <xdr:nvPicPr>
        <xdr:cNvPr id="2877936" name="Рисунок 102" descr="Контроллер для RGB LED неона 5000W 220V.jpg"/>
        <xdr:cNvPicPr>
          <a:picLocks noChangeAspect="1"/>
        </xdr:cNvPicPr>
      </xdr:nvPicPr>
      <xdr:blipFill>
        <a:blip xmlns:r="http://schemas.openxmlformats.org/officeDocument/2006/relationships" r:embed="rId16" cstate="print"/>
        <a:srcRect t="18639" r="1775" b="20119"/>
        <a:stretch>
          <a:fillRect/>
        </a:stretch>
      </xdr:blipFill>
      <xdr:spPr bwMode="auto">
        <a:xfrm>
          <a:off x="1543050" y="18459450"/>
          <a:ext cx="1343025" cy="838200"/>
        </a:xfrm>
        <a:prstGeom prst="rect">
          <a:avLst/>
        </a:prstGeom>
        <a:noFill/>
        <a:ln w="9525">
          <a:noFill/>
          <a:miter lim="800000"/>
          <a:headEnd/>
          <a:tailEnd/>
        </a:ln>
      </xdr:spPr>
    </xdr:pic>
    <xdr:clientData/>
  </xdr:twoCellAnchor>
  <xdr:twoCellAnchor editAs="oneCell">
    <xdr:from>
      <xdr:col>1</xdr:col>
      <xdr:colOff>533400</xdr:colOff>
      <xdr:row>228</xdr:row>
      <xdr:rowOff>9525</xdr:rowOff>
    </xdr:from>
    <xdr:to>
      <xdr:col>1</xdr:col>
      <xdr:colOff>1790700</xdr:colOff>
      <xdr:row>228</xdr:row>
      <xdr:rowOff>1076325</xdr:rowOff>
    </xdr:to>
    <xdr:pic>
      <xdr:nvPicPr>
        <xdr:cNvPr id="2877937" name="Рисунок 110"/>
        <xdr:cNvPicPr>
          <a:picLocks noChangeAspect="1"/>
        </xdr:cNvPicPr>
      </xdr:nvPicPr>
      <xdr:blipFill>
        <a:blip xmlns:r="http://schemas.openxmlformats.org/officeDocument/2006/relationships" r:embed="rId17" cstate="print"/>
        <a:srcRect l="15839" t="7845" b="20956"/>
        <a:stretch>
          <a:fillRect/>
        </a:stretch>
      </xdr:blipFill>
      <xdr:spPr bwMode="auto">
        <a:xfrm>
          <a:off x="1647825" y="33804225"/>
          <a:ext cx="1257300" cy="1066800"/>
        </a:xfrm>
        <a:prstGeom prst="rect">
          <a:avLst/>
        </a:prstGeom>
        <a:noFill/>
        <a:ln w="9525">
          <a:noFill/>
          <a:miter lim="800000"/>
          <a:headEnd/>
          <a:tailEnd/>
        </a:ln>
      </xdr:spPr>
    </xdr:pic>
    <xdr:clientData/>
  </xdr:twoCellAnchor>
  <xdr:twoCellAnchor editAs="oneCell">
    <xdr:from>
      <xdr:col>1</xdr:col>
      <xdr:colOff>390525</xdr:colOff>
      <xdr:row>227</xdr:row>
      <xdr:rowOff>38100</xdr:rowOff>
    </xdr:from>
    <xdr:to>
      <xdr:col>1</xdr:col>
      <xdr:colOff>1524000</xdr:colOff>
      <xdr:row>227</xdr:row>
      <xdr:rowOff>1123950</xdr:rowOff>
    </xdr:to>
    <xdr:pic>
      <xdr:nvPicPr>
        <xdr:cNvPr id="2877938" name="Рисунок 1"/>
        <xdr:cNvPicPr>
          <a:picLocks noChangeAspect="1"/>
        </xdr:cNvPicPr>
      </xdr:nvPicPr>
      <xdr:blipFill>
        <a:blip xmlns:r="http://schemas.openxmlformats.org/officeDocument/2006/relationships" r:embed="rId18" cstate="print"/>
        <a:srcRect r="30281" b="33235"/>
        <a:stretch>
          <a:fillRect/>
        </a:stretch>
      </xdr:blipFill>
      <xdr:spPr bwMode="auto">
        <a:xfrm>
          <a:off x="1504950" y="32632650"/>
          <a:ext cx="1133475" cy="1085850"/>
        </a:xfrm>
        <a:prstGeom prst="rect">
          <a:avLst/>
        </a:prstGeom>
        <a:noFill/>
        <a:ln w="9525">
          <a:noFill/>
          <a:miter lim="800000"/>
          <a:headEnd/>
          <a:tailEnd/>
        </a:ln>
      </xdr:spPr>
    </xdr:pic>
    <xdr:clientData/>
  </xdr:twoCellAnchor>
  <xdr:twoCellAnchor editAs="oneCell">
    <xdr:from>
      <xdr:col>1</xdr:col>
      <xdr:colOff>419100</xdr:colOff>
      <xdr:row>229</xdr:row>
      <xdr:rowOff>28575</xdr:rowOff>
    </xdr:from>
    <xdr:to>
      <xdr:col>1</xdr:col>
      <xdr:colOff>1781175</xdr:colOff>
      <xdr:row>229</xdr:row>
      <xdr:rowOff>1009650</xdr:rowOff>
    </xdr:to>
    <xdr:pic>
      <xdr:nvPicPr>
        <xdr:cNvPr id="2877939" name="Рисунок 2"/>
        <xdr:cNvPicPr>
          <a:picLocks noChangeAspect="1"/>
        </xdr:cNvPicPr>
      </xdr:nvPicPr>
      <xdr:blipFill>
        <a:blip xmlns:r="http://schemas.openxmlformats.org/officeDocument/2006/relationships" r:embed="rId19" cstate="print"/>
        <a:srcRect t="10464" b="16859"/>
        <a:stretch>
          <a:fillRect/>
        </a:stretch>
      </xdr:blipFill>
      <xdr:spPr bwMode="auto">
        <a:xfrm>
          <a:off x="1533525" y="34966275"/>
          <a:ext cx="1362075" cy="981075"/>
        </a:xfrm>
        <a:prstGeom prst="rect">
          <a:avLst/>
        </a:prstGeom>
        <a:noFill/>
        <a:ln w="9525">
          <a:noFill/>
          <a:miter lim="800000"/>
          <a:headEnd/>
          <a:tailEnd/>
        </a:ln>
      </xdr:spPr>
    </xdr:pic>
    <xdr:clientData/>
  </xdr:twoCellAnchor>
  <xdr:twoCellAnchor editAs="oneCell">
    <xdr:from>
      <xdr:col>1</xdr:col>
      <xdr:colOff>428625</xdr:colOff>
      <xdr:row>230</xdr:row>
      <xdr:rowOff>38100</xdr:rowOff>
    </xdr:from>
    <xdr:to>
      <xdr:col>1</xdr:col>
      <xdr:colOff>1771650</xdr:colOff>
      <xdr:row>230</xdr:row>
      <xdr:rowOff>1019175</xdr:rowOff>
    </xdr:to>
    <xdr:pic>
      <xdr:nvPicPr>
        <xdr:cNvPr id="2877940" name="Рисунок 54"/>
        <xdr:cNvPicPr>
          <a:picLocks noChangeAspect="1"/>
        </xdr:cNvPicPr>
      </xdr:nvPicPr>
      <xdr:blipFill>
        <a:blip xmlns:r="http://schemas.openxmlformats.org/officeDocument/2006/relationships" r:embed="rId20" cstate="print"/>
        <a:srcRect t="10464" b="16859"/>
        <a:stretch>
          <a:fillRect/>
        </a:stretch>
      </xdr:blipFill>
      <xdr:spPr bwMode="auto">
        <a:xfrm>
          <a:off x="1543050" y="36033075"/>
          <a:ext cx="1343025" cy="981075"/>
        </a:xfrm>
        <a:prstGeom prst="rect">
          <a:avLst/>
        </a:prstGeom>
        <a:noFill/>
        <a:ln w="9525">
          <a:noFill/>
          <a:miter lim="800000"/>
          <a:headEnd/>
          <a:tailEnd/>
        </a:ln>
      </xdr:spPr>
    </xdr:pic>
    <xdr:clientData/>
  </xdr:twoCellAnchor>
  <xdr:twoCellAnchor editAs="oneCell">
    <xdr:from>
      <xdr:col>1</xdr:col>
      <xdr:colOff>419100</xdr:colOff>
      <xdr:row>231</xdr:row>
      <xdr:rowOff>28575</xdr:rowOff>
    </xdr:from>
    <xdr:to>
      <xdr:col>1</xdr:col>
      <xdr:colOff>1752600</xdr:colOff>
      <xdr:row>231</xdr:row>
      <xdr:rowOff>847725</xdr:rowOff>
    </xdr:to>
    <xdr:pic>
      <xdr:nvPicPr>
        <xdr:cNvPr id="2877941" name="Рисунок 3"/>
        <xdr:cNvPicPr>
          <a:picLocks noChangeAspect="1"/>
        </xdr:cNvPicPr>
      </xdr:nvPicPr>
      <xdr:blipFill>
        <a:blip xmlns:r="http://schemas.openxmlformats.org/officeDocument/2006/relationships" r:embed="rId21" cstate="print"/>
        <a:srcRect b="38750"/>
        <a:stretch>
          <a:fillRect/>
        </a:stretch>
      </xdr:blipFill>
      <xdr:spPr bwMode="auto">
        <a:xfrm>
          <a:off x="1533525" y="37052250"/>
          <a:ext cx="1333500" cy="819150"/>
        </a:xfrm>
        <a:prstGeom prst="rect">
          <a:avLst/>
        </a:prstGeom>
        <a:noFill/>
        <a:ln w="9525">
          <a:noFill/>
          <a:miter lim="800000"/>
          <a:headEnd/>
          <a:tailEnd/>
        </a:ln>
      </xdr:spPr>
    </xdr:pic>
    <xdr:clientData/>
  </xdr:twoCellAnchor>
  <xdr:twoCellAnchor editAs="oneCell">
    <xdr:from>
      <xdr:col>1</xdr:col>
      <xdr:colOff>600075</xdr:colOff>
      <xdr:row>219</xdr:row>
      <xdr:rowOff>57150</xdr:rowOff>
    </xdr:from>
    <xdr:to>
      <xdr:col>1</xdr:col>
      <xdr:colOff>609600</xdr:colOff>
      <xdr:row>219</xdr:row>
      <xdr:rowOff>190500</xdr:rowOff>
    </xdr:to>
    <xdr:pic>
      <xdr:nvPicPr>
        <xdr:cNvPr id="24" name="Рисунок 11"/>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r="-87" b="188"/>
        <a:stretch>
          <a:fillRect/>
        </a:stretch>
      </xdr:blipFill>
      <xdr:spPr bwMode="auto">
        <a:xfrm>
          <a:off x="1714500" y="30222825"/>
          <a:ext cx="952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33338</xdr:colOff>
      <xdr:row>190</xdr:row>
      <xdr:rowOff>69056</xdr:rowOff>
    </xdr:from>
    <xdr:to>
      <xdr:col>1</xdr:col>
      <xdr:colOff>909638</xdr:colOff>
      <xdr:row>194</xdr:row>
      <xdr:rowOff>254792</xdr:rowOff>
    </xdr:to>
    <xdr:pic>
      <xdr:nvPicPr>
        <xdr:cNvPr id="25" name="图片 7" descr="PECFJQ38YNCA@IWISL1F2SE"/>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152526" y="16916400"/>
          <a:ext cx="876300" cy="1435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916781</xdr:colOff>
      <xdr:row>190</xdr:row>
      <xdr:rowOff>16669</xdr:rowOff>
    </xdr:from>
    <xdr:to>
      <xdr:col>1</xdr:col>
      <xdr:colOff>2313094</xdr:colOff>
      <xdr:row>195</xdr:row>
      <xdr:rowOff>119061</xdr:rowOff>
    </xdr:to>
    <xdr:pic>
      <xdr:nvPicPr>
        <xdr:cNvPr id="26" name="Picture 11710"/>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035969" y="16864013"/>
          <a:ext cx="1396313" cy="16144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107156</xdr:colOff>
      <xdr:row>63</xdr:row>
      <xdr:rowOff>0</xdr:rowOff>
    </xdr:from>
    <xdr:to>
      <xdr:col>1</xdr:col>
      <xdr:colOff>2309811</xdr:colOff>
      <xdr:row>67</xdr:row>
      <xdr:rowOff>226217</xdr:rowOff>
    </xdr:to>
    <xdr:pic>
      <xdr:nvPicPr>
        <xdr:cNvPr id="2" name="Рисунок 1"/>
        <xdr:cNvPicPr>
          <a:picLocks noChangeAspect="1"/>
        </xdr:cNvPicPr>
      </xdr:nvPicPr>
      <xdr:blipFill>
        <a:blip xmlns:r="http://schemas.openxmlformats.org/officeDocument/2006/relationships" r:embed="rId25"/>
        <a:stretch>
          <a:fillRect/>
        </a:stretch>
      </xdr:blipFill>
      <xdr:spPr>
        <a:xfrm>
          <a:off x="1226344" y="1273969"/>
          <a:ext cx="2202655" cy="1214436"/>
        </a:xfrm>
        <a:prstGeom prst="rect">
          <a:avLst/>
        </a:prstGeom>
      </xdr:spPr>
    </xdr:pic>
    <xdr:clientData/>
  </xdr:twoCellAnchor>
  <xdr:oneCellAnchor>
    <xdr:from>
      <xdr:col>1</xdr:col>
      <xdr:colOff>485775</xdr:colOff>
      <xdr:row>213</xdr:row>
      <xdr:rowOff>95250</xdr:rowOff>
    </xdr:from>
    <xdr:ext cx="1343025" cy="790575"/>
    <xdr:pic>
      <xdr:nvPicPr>
        <xdr:cNvPr id="28" name="Рисунок 23"/>
        <xdr:cNvPicPr>
          <a:picLocks noChangeAspect="1"/>
        </xdr:cNvPicPr>
      </xdr:nvPicPr>
      <xdr:blipFill>
        <a:blip xmlns:r="http://schemas.openxmlformats.org/officeDocument/2006/relationships" r:embed="rId12" cstate="print"/>
        <a:srcRect t="21709" b="20244"/>
        <a:stretch>
          <a:fillRect/>
        </a:stretch>
      </xdr:blipFill>
      <xdr:spPr bwMode="auto">
        <a:xfrm>
          <a:off x="1604963" y="36075938"/>
          <a:ext cx="1343025" cy="790575"/>
        </a:xfrm>
        <a:prstGeom prst="rect">
          <a:avLst/>
        </a:prstGeom>
        <a:noFill/>
        <a:ln w="9525">
          <a:noFill/>
          <a:miter lim="800000"/>
          <a:headEnd/>
          <a:tailEnd/>
        </a:ln>
      </xdr:spPr>
    </xdr:pic>
    <xdr:clientData/>
  </xdr:oneCellAnchor>
  <xdr:twoCellAnchor editAs="oneCell">
    <xdr:from>
      <xdr:col>1</xdr:col>
      <xdr:colOff>654844</xdr:colOff>
      <xdr:row>181</xdr:row>
      <xdr:rowOff>11906</xdr:rowOff>
    </xdr:from>
    <xdr:to>
      <xdr:col>1</xdr:col>
      <xdr:colOff>1531144</xdr:colOff>
      <xdr:row>182</xdr:row>
      <xdr:rowOff>28573</xdr:rowOff>
    </xdr:to>
    <xdr:pic>
      <xdr:nvPicPr>
        <xdr:cNvPr id="29" name="图片 7" descr="PECFJQ38YNCA@IWISL1F2SE"/>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69269" y="30463331"/>
          <a:ext cx="876300" cy="143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390525</xdr:colOff>
      <xdr:row>179</xdr:row>
      <xdr:rowOff>38100</xdr:rowOff>
    </xdr:from>
    <xdr:ext cx="1285875" cy="1304925"/>
    <xdr:pic>
      <xdr:nvPicPr>
        <xdr:cNvPr id="30" name="Рисунок 3"/>
        <xdr:cNvPicPr>
          <a:picLocks noChangeAspect="1"/>
        </xdr:cNvPicPr>
      </xdr:nvPicPr>
      <xdr:blipFill>
        <a:blip xmlns:r="http://schemas.openxmlformats.org/officeDocument/2006/relationships" r:embed="rId13" cstate="print"/>
        <a:srcRect/>
        <a:stretch>
          <a:fillRect/>
        </a:stretch>
      </xdr:blipFill>
      <xdr:spPr bwMode="auto">
        <a:xfrm>
          <a:off x="1504950" y="27651075"/>
          <a:ext cx="1285875" cy="1304925"/>
        </a:xfrm>
        <a:prstGeom prst="rect">
          <a:avLst/>
        </a:prstGeom>
        <a:noFill/>
        <a:ln w="9525">
          <a:noFill/>
          <a:miter lim="800000"/>
          <a:headEnd/>
          <a:tailEnd/>
        </a:ln>
      </xdr:spPr>
    </xdr:pic>
    <xdr:clientData/>
  </xdr:oneCellAnchor>
  <xdr:twoCellAnchor editAs="oneCell">
    <xdr:from>
      <xdr:col>1</xdr:col>
      <xdr:colOff>107156</xdr:colOff>
      <xdr:row>61</xdr:row>
      <xdr:rowOff>35719</xdr:rowOff>
    </xdr:from>
    <xdr:to>
      <xdr:col>1</xdr:col>
      <xdr:colOff>2309811</xdr:colOff>
      <xdr:row>61</xdr:row>
      <xdr:rowOff>1250156</xdr:rowOff>
    </xdr:to>
    <xdr:pic>
      <xdr:nvPicPr>
        <xdr:cNvPr id="31" name="Рисунок 30"/>
        <xdr:cNvPicPr>
          <a:picLocks noChangeAspect="1"/>
        </xdr:cNvPicPr>
      </xdr:nvPicPr>
      <xdr:blipFill>
        <a:blip xmlns:r="http://schemas.openxmlformats.org/officeDocument/2006/relationships" r:embed="rId25"/>
        <a:stretch>
          <a:fillRect/>
        </a:stretch>
      </xdr:blipFill>
      <xdr:spPr>
        <a:xfrm>
          <a:off x="1226344" y="2547938"/>
          <a:ext cx="2202655" cy="1214437"/>
        </a:xfrm>
        <a:prstGeom prst="rect">
          <a:avLst/>
        </a:prstGeom>
      </xdr:spPr>
    </xdr:pic>
    <xdr:clientData/>
  </xdr:twoCellAnchor>
  <xdr:oneCellAnchor>
    <xdr:from>
      <xdr:col>1</xdr:col>
      <xdr:colOff>95250</xdr:colOff>
      <xdr:row>62</xdr:row>
      <xdr:rowOff>38100</xdr:rowOff>
    </xdr:from>
    <xdr:ext cx="2200275" cy="1028700"/>
    <xdr:pic>
      <xdr:nvPicPr>
        <xdr:cNvPr id="32" name="Рисунок 27"/>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209675" y="3829050"/>
          <a:ext cx="220027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214310</xdr:colOff>
      <xdr:row>51</xdr:row>
      <xdr:rowOff>190500</xdr:rowOff>
    </xdr:from>
    <xdr:to>
      <xdr:col>1</xdr:col>
      <xdr:colOff>2254689</xdr:colOff>
      <xdr:row>53</xdr:row>
      <xdr:rowOff>285749</xdr:rowOff>
    </xdr:to>
    <xdr:pic>
      <xdr:nvPicPr>
        <xdr:cNvPr id="33" name="Рисунок 32"/>
        <xdr:cNvPicPr>
          <a:picLocks noChangeAspect="1"/>
        </xdr:cNvPicPr>
      </xdr:nvPicPr>
      <xdr:blipFill>
        <a:blip xmlns:r="http://schemas.openxmlformats.org/officeDocument/2006/relationships" r:embed="rId26"/>
        <a:stretch>
          <a:fillRect/>
        </a:stretch>
      </xdr:blipFill>
      <xdr:spPr>
        <a:xfrm>
          <a:off x="1333498" y="1428750"/>
          <a:ext cx="2040379" cy="1262062"/>
        </a:xfrm>
        <a:prstGeom prst="rect">
          <a:avLst/>
        </a:prstGeom>
      </xdr:spPr>
    </xdr:pic>
    <xdr:clientData/>
  </xdr:twoCellAnchor>
  <xdr:twoCellAnchor editAs="oneCell">
    <xdr:from>
      <xdr:col>1</xdr:col>
      <xdr:colOff>11907</xdr:colOff>
      <xdr:row>4</xdr:row>
      <xdr:rowOff>357188</xdr:rowOff>
    </xdr:from>
    <xdr:to>
      <xdr:col>1</xdr:col>
      <xdr:colOff>2286000</xdr:colOff>
      <xdr:row>12</xdr:row>
      <xdr:rowOff>202406</xdr:rowOff>
    </xdr:to>
    <xdr:pic>
      <xdr:nvPicPr>
        <xdr:cNvPr id="34" name="Рисунок 33"/>
        <xdr:cNvPicPr>
          <a:picLocks noChangeAspect="1"/>
        </xdr:cNvPicPr>
      </xdr:nvPicPr>
      <xdr:blipFill>
        <a:blip xmlns:r="http://schemas.openxmlformats.org/officeDocument/2006/relationships" r:embed="rId27"/>
        <a:stretch>
          <a:fillRect/>
        </a:stretch>
      </xdr:blipFill>
      <xdr:spPr>
        <a:xfrm>
          <a:off x="1131095" y="1857376"/>
          <a:ext cx="2274093" cy="2012155"/>
        </a:xfrm>
        <a:prstGeom prst="rect">
          <a:avLst/>
        </a:prstGeom>
      </xdr:spPr>
    </xdr:pic>
    <xdr:clientData/>
  </xdr:twoCellAnchor>
  <xdr:oneCellAnchor>
    <xdr:from>
      <xdr:col>1</xdr:col>
      <xdr:colOff>11907</xdr:colOff>
      <xdr:row>18</xdr:row>
      <xdr:rowOff>357188</xdr:rowOff>
    </xdr:from>
    <xdr:ext cx="2274093" cy="2283952"/>
    <xdr:pic>
      <xdr:nvPicPr>
        <xdr:cNvPr id="35" name="Рисунок 34"/>
        <xdr:cNvPicPr>
          <a:picLocks noChangeAspect="1"/>
        </xdr:cNvPicPr>
      </xdr:nvPicPr>
      <xdr:blipFill>
        <a:blip xmlns:r="http://schemas.openxmlformats.org/officeDocument/2006/relationships" r:embed="rId27"/>
        <a:stretch>
          <a:fillRect/>
        </a:stretch>
      </xdr:blipFill>
      <xdr:spPr>
        <a:xfrm>
          <a:off x="1126332" y="5910263"/>
          <a:ext cx="2274093" cy="2283952"/>
        </a:xfrm>
        <a:prstGeom prst="rect">
          <a:avLst/>
        </a:prstGeom>
      </xdr:spPr>
    </xdr:pic>
    <xdr:clientData/>
  </xdr:oneCellAnchor>
  <xdr:twoCellAnchor editAs="oneCell">
    <xdr:from>
      <xdr:col>1</xdr:col>
      <xdr:colOff>35718</xdr:colOff>
      <xdr:row>34</xdr:row>
      <xdr:rowOff>226218</xdr:rowOff>
    </xdr:from>
    <xdr:to>
      <xdr:col>1</xdr:col>
      <xdr:colOff>2318476</xdr:colOff>
      <xdr:row>39</xdr:row>
      <xdr:rowOff>57149</xdr:rowOff>
    </xdr:to>
    <xdr:pic>
      <xdr:nvPicPr>
        <xdr:cNvPr id="36" name="Рисунок 35"/>
        <xdr:cNvPicPr>
          <a:picLocks noChangeAspect="1"/>
        </xdr:cNvPicPr>
      </xdr:nvPicPr>
      <xdr:blipFill>
        <a:blip xmlns:r="http://schemas.openxmlformats.org/officeDocument/2006/relationships" r:embed="rId28"/>
        <a:stretch>
          <a:fillRect/>
        </a:stretch>
      </xdr:blipFill>
      <xdr:spPr>
        <a:xfrm>
          <a:off x="1150143" y="10541793"/>
          <a:ext cx="2282758" cy="2164556"/>
        </a:xfrm>
        <a:prstGeom prst="rect">
          <a:avLst/>
        </a:prstGeom>
      </xdr:spPr>
    </xdr:pic>
    <xdr:clientData/>
  </xdr:twoCellAnchor>
  <xdr:twoCellAnchor editAs="oneCell">
    <xdr:from>
      <xdr:col>1</xdr:col>
      <xdr:colOff>381000</xdr:colOff>
      <xdr:row>47</xdr:row>
      <xdr:rowOff>23812</xdr:rowOff>
    </xdr:from>
    <xdr:to>
      <xdr:col>1</xdr:col>
      <xdr:colOff>1928812</xdr:colOff>
      <xdr:row>47</xdr:row>
      <xdr:rowOff>1270813</xdr:rowOff>
    </xdr:to>
    <xdr:pic>
      <xdr:nvPicPr>
        <xdr:cNvPr id="37" name="Рисунок 36"/>
        <xdr:cNvPicPr>
          <a:picLocks noChangeAspect="1"/>
        </xdr:cNvPicPr>
      </xdr:nvPicPr>
      <xdr:blipFill>
        <a:blip xmlns:r="http://schemas.openxmlformats.org/officeDocument/2006/relationships" r:embed="rId29"/>
        <a:stretch>
          <a:fillRect/>
        </a:stretch>
      </xdr:blipFill>
      <xdr:spPr>
        <a:xfrm>
          <a:off x="1500188" y="14144625"/>
          <a:ext cx="1547812" cy="1247001"/>
        </a:xfrm>
        <a:prstGeom prst="rect">
          <a:avLst/>
        </a:prstGeom>
      </xdr:spPr>
    </xdr:pic>
    <xdr:clientData/>
  </xdr:twoCellAnchor>
  <xdr:twoCellAnchor editAs="oneCell">
    <xdr:from>
      <xdr:col>1</xdr:col>
      <xdr:colOff>678653</xdr:colOff>
      <xdr:row>48</xdr:row>
      <xdr:rowOff>0</xdr:rowOff>
    </xdr:from>
    <xdr:to>
      <xdr:col>1</xdr:col>
      <xdr:colOff>1797840</xdr:colOff>
      <xdr:row>48</xdr:row>
      <xdr:rowOff>1091182</xdr:rowOff>
    </xdr:to>
    <xdr:pic>
      <xdr:nvPicPr>
        <xdr:cNvPr id="38" name="Рисунок 37"/>
        <xdr:cNvPicPr>
          <a:picLocks noChangeAspect="1"/>
        </xdr:cNvPicPr>
      </xdr:nvPicPr>
      <xdr:blipFill>
        <a:blip xmlns:r="http://schemas.openxmlformats.org/officeDocument/2006/relationships" r:embed="rId30"/>
        <a:stretch>
          <a:fillRect/>
        </a:stretch>
      </xdr:blipFill>
      <xdr:spPr>
        <a:xfrm>
          <a:off x="1797841" y="15394781"/>
          <a:ext cx="1119187" cy="1091182"/>
        </a:xfrm>
        <a:prstGeom prst="rect">
          <a:avLst/>
        </a:prstGeom>
      </xdr:spPr>
    </xdr:pic>
    <xdr:clientData/>
  </xdr:twoCellAnchor>
  <xdr:twoCellAnchor editAs="oneCell">
    <xdr:from>
      <xdr:col>1</xdr:col>
      <xdr:colOff>23812</xdr:colOff>
      <xdr:row>54</xdr:row>
      <xdr:rowOff>238124</xdr:rowOff>
    </xdr:from>
    <xdr:to>
      <xdr:col>2</xdr:col>
      <xdr:colOff>819</xdr:colOff>
      <xdr:row>56</xdr:row>
      <xdr:rowOff>316705</xdr:rowOff>
    </xdr:to>
    <xdr:pic>
      <xdr:nvPicPr>
        <xdr:cNvPr id="39" name="Рисунок 38"/>
        <xdr:cNvPicPr>
          <a:picLocks noChangeAspect="1"/>
        </xdr:cNvPicPr>
      </xdr:nvPicPr>
      <xdr:blipFill>
        <a:blip xmlns:r="http://schemas.openxmlformats.org/officeDocument/2006/relationships" r:embed="rId25"/>
        <a:stretch>
          <a:fillRect/>
        </a:stretch>
      </xdr:blipFill>
      <xdr:spPr>
        <a:xfrm>
          <a:off x="1138237" y="19250024"/>
          <a:ext cx="2310632" cy="12596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47625</xdr:colOff>
      <xdr:row>5</xdr:row>
      <xdr:rowOff>0</xdr:rowOff>
    </xdr:from>
    <xdr:to>
      <xdr:col>2</xdr:col>
      <xdr:colOff>1866900</xdr:colOff>
      <xdr:row>11</xdr:row>
      <xdr:rowOff>209550</xdr:rowOff>
    </xdr:to>
    <xdr:pic>
      <xdr:nvPicPr>
        <xdr:cNvPr id="2884928" name="Рисунок 1"/>
        <xdr:cNvPicPr>
          <a:picLocks noChangeAspect="1"/>
        </xdr:cNvPicPr>
      </xdr:nvPicPr>
      <xdr:blipFill>
        <a:blip xmlns:r="http://schemas.openxmlformats.org/officeDocument/2006/relationships" r:embed="rId1" cstate="print"/>
        <a:srcRect/>
        <a:stretch>
          <a:fillRect/>
        </a:stretch>
      </xdr:blipFill>
      <xdr:spPr bwMode="auto">
        <a:xfrm>
          <a:off x="3076575" y="1762125"/>
          <a:ext cx="1819275" cy="1828800"/>
        </a:xfrm>
        <a:prstGeom prst="rect">
          <a:avLst/>
        </a:prstGeom>
        <a:noFill/>
        <a:ln w="9525">
          <a:noFill/>
          <a:miter lim="800000"/>
          <a:headEnd/>
          <a:tailEnd/>
        </a:ln>
      </xdr:spPr>
    </xdr:pic>
    <xdr:clientData/>
  </xdr:twoCellAnchor>
  <xdr:twoCellAnchor editAs="oneCell">
    <xdr:from>
      <xdr:col>2</xdr:col>
      <xdr:colOff>50006</xdr:colOff>
      <xdr:row>14</xdr:row>
      <xdr:rowOff>250031</xdr:rowOff>
    </xdr:from>
    <xdr:to>
      <xdr:col>2</xdr:col>
      <xdr:colOff>1888331</xdr:colOff>
      <xdr:row>21</xdr:row>
      <xdr:rowOff>211931</xdr:rowOff>
    </xdr:to>
    <xdr:pic>
      <xdr:nvPicPr>
        <xdr:cNvPr id="2884929" name="Рисунок 3"/>
        <xdr:cNvPicPr>
          <a:picLocks noChangeAspect="1"/>
        </xdr:cNvPicPr>
      </xdr:nvPicPr>
      <xdr:blipFill>
        <a:blip xmlns:r="http://schemas.openxmlformats.org/officeDocument/2006/relationships" r:embed="rId2" cstate="print"/>
        <a:srcRect/>
        <a:stretch>
          <a:fillRect/>
        </a:stretch>
      </xdr:blipFill>
      <xdr:spPr bwMode="auto">
        <a:xfrm>
          <a:off x="3074194" y="4393406"/>
          <a:ext cx="1838325" cy="1819275"/>
        </a:xfrm>
        <a:prstGeom prst="rect">
          <a:avLst/>
        </a:prstGeom>
        <a:noFill/>
        <a:ln w="9525">
          <a:noFill/>
          <a:miter lim="800000"/>
          <a:headEnd/>
          <a:tailEnd/>
        </a:ln>
      </xdr:spPr>
    </xdr:pic>
    <xdr:clientData/>
  </xdr:twoCellAnchor>
  <xdr:twoCellAnchor editAs="oneCell">
    <xdr:from>
      <xdr:col>2</xdr:col>
      <xdr:colOff>38100</xdr:colOff>
      <xdr:row>31</xdr:row>
      <xdr:rowOff>238125</xdr:rowOff>
    </xdr:from>
    <xdr:to>
      <xdr:col>2</xdr:col>
      <xdr:colOff>1876425</xdr:colOff>
      <xdr:row>38</xdr:row>
      <xdr:rowOff>142875</xdr:rowOff>
    </xdr:to>
    <xdr:pic>
      <xdr:nvPicPr>
        <xdr:cNvPr id="2884930" name="Рисунок 19"/>
        <xdr:cNvPicPr>
          <a:picLocks noChangeAspect="1"/>
        </xdr:cNvPicPr>
      </xdr:nvPicPr>
      <xdr:blipFill>
        <a:blip xmlns:r="http://schemas.openxmlformats.org/officeDocument/2006/relationships" r:embed="rId2" cstate="print"/>
        <a:srcRect/>
        <a:stretch>
          <a:fillRect/>
        </a:stretch>
      </xdr:blipFill>
      <xdr:spPr bwMode="auto">
        <a:xfrm>
          <a:off x="3067050" y="7791450"/>
          <a:ext cx="1838325" cy="1828800"/>
        </a:xfrm>
        <a:prstGeom prst="rect">
          <a:avLst/>
        </a:prstGeom>
        <a:noFill/>
        <a:ln w="9525">
          <a:noFill/>
          <a:miter lim="800000"/>
          <a:headEnd/>
          <a:tailEnd/>
        </a:ln>
      </xdr:spPr>
    </xdr:pic>
    <xdr:clientData/>
  </xdr:twoCellAnchor>
  <xdr:twoCellAnchor editAs="oneCell">
    <xdr:from>
      <xdr:col>2</xdr:col>
      <xdr:colOff>171450</xdr:colOff>
      <xdr:row>62</xdr:row>
      <xdr:rowOff>19050</xdr:rowOff>
    </xdr:from>
    <xdr:to>
      <xdr:col>2</xdr:col>
      <xdr:colOff>1495425</xdr:colOff>
      <xdr:row>62</xdr:row>
      <xdr:rowOff>895350</xdr:rowOff>
    </xdr:to>
    <xdr:pic>
      <xdr:nvPicPr>
        <xdr:cNvPr id="2884931" name="Рисунок 4"/>
        <xdr:cNvPicPr>
          <a:picLocks noChangeAspect="1"/>
        </xdr:cNvPicPr>
      </xdr:nvPicPr>
      <xdr:blipFill>
        <a:blip xmlns:r="http://schemas.openxmlformats.org/officeDocument/2006/relationships" r:embed="rId3" cstate="print"/>
        <a:srcRect l="12000" t="24150" r="12399" b="26050"/>
        <a:stretch>
          <a:fillRect/>
        </a:stretch>
      </xdr:blipFill>
      <xdr:spPr bwMode="auto">
        <a:xfrm>
          <a:off x="3200400" y="11496675"/>
          <a:ext cx="1323975" cy="876300"/>
        </a:xfrm>
        <a:prstGeom prst="rect">
          <a:avLst/>
        </a:prstGeom>
        <a:noFill/>
        <a:ln w="9525">
          <a:noFill/>
          <a:miter lim="800000"/>
          <a:headEnd/>
          <a:tailEnd/>
        </a:ln>
      </xdr:spPr>
    </xdr:pic>
    <xdr:clientData/>
  </xdr:twoCellAnchor>
  <xdr:twoCellAnchor editAs="oneCell">
    <xdr:from>
      <xdr:col>2</xdr:col>
      <xdr:colOff>304800</xdr:colOff>
      <xdr:row>63</xdr:row>
      <xdr:rowOff>28575</xdr:rowOff>
    </xdr:from>
    <xdr:to>
      <xdr:col>2</xdr:col>
      <xdr:colOff>1485900</xdr:colOff>
      <xdr:row>63</xdr:row>
      <xdr:rowOff>857250</xdr:rowOff>
    </xdr:to>
    <xdr:pic>
      <xdr:nvPicPr>
        <xdr:cNvPr id="2884932" name="Рисунок 5"/>
        <xdr:cNvPicPr>
          <a:picLocks noChangeAspect="1"/>
        </xdr:cNvPicPr>
      </xdr:nvPicPr>
      <xdr:blipFill>
        <a:blip xmlns:r="http://schemas.openxmlformats.org/officeDocument/2006/relationships" r:embed="rId4" cstate="print"/>
        <a:srcRect t="17084" b="12500"/>
        <a:stretch>
          <a:fillRect/>
        </a:stretch>
      </xdr:blipFill>
      <xdr:spPr bwMode="auto">
        <a:xfrm>
          <a:off x="3333750" y="12420600"/>
          <a:ext cx="1181100" cy="828675"/>
        </a:xfrm>
        <a:prstGeom prst="rect">
          <a:avLst/>
        </a:prstGeom>
        <a:noFill/>
        <a:ln w="9525">
          <a:noFill/>
          <a:miter lim="800000"/>
          <a:headEnd/>
          <a:tailEnd/>
        </a:ln>
      </xdr:spPr>
    </xdr:pic>
    <xdr:clientData/>
  </xdr:twoCellAnchor>
  <xdr:twoCellAnchor editAs="oneCell">
    <xdr:from>
      <xdr:col>2</xdr:col>
      <xdr:colOff>514350</xdr:colOff>
      <xdr:row>74</xdr:row>
      <xdr:rowOff>38100</xdr:rowOff>
    </xdr:from>
    <xdr:to>
      <xdr:col>2</xdr:col>
      <xdr:colOff>1390650</xdr:colOff>
      <xdr:row>74</xdr:row>
      <xdr:rowOff>857250</xdr:rowOff>
    </xdr:to>
    <xdr:pic>
      <xdr:nvPicPr>
        <xdr:cNvPr id="2884933" name="Рисунок 29"/>
        <xdr:cNvPicPr>
          <a:picLocks noChangeAspect="1"/>
        </xdr:cNvPicPr>
      </xdr:nvPicPr>
      <xdr:blipFill>
        <a:blip xmlns:r="http://schemas.openxmlformats.org/officeDocument/2006/relationships" r:embed="rId5" cstate="print"/>
        <a:srcRect l="12083" t="14583" r="11874" b="14583"/>
        <a:stretch>
          <a:fillRect/>
        </a:stretch>
      </xdr:blipFill>
      <xdr:spPr bwMode="auto">
        <a:xfrm>
          <a:off x="3543300" y="19726275"/>
          <a:ext cx="876300" cy="819150"/>
        </a:xfrm>
        <a:prstGeom prst="rect">
          <a:avLst/>
        </a:prstGeom>
        <a:noFill/>
        <a:ln w="9525">
          <a:noFill/>
          <a:miter lim="800000"/>
          <a:headEnd/>
          <a:tailEnd/>
        </a:ln>
      </xdr:spPr>
    </xdr:pic>
    <xdr:clientData/>
  </xdr:twoCellAnchor>
  <xdr:twoCellAnchor editAs="oneCell">
    <xdr:from>
      <xdr:col>2</xdr:col>
      <xdr:colOff>485775</xdr:colOff>
      <xdr:row>75</xdr:row>
      <xdr:rowOff>19050</xdr:rowOff>
    </xdr:from>
    <xdr:to>
      <xdr:col>2</xdr:col>
      <xdr:colOff>1543050</xdr:colOff>
      <xdr:row>76</xdr:row>
      <xdr:rowOff>0</xdr:rowOff>
    </xdr:to>
    <xdr:pic>
      <xdr:nvPicPr>
        <xdr:cNvPr id="2884934" name="Рисунок 31"/>
        <xdr:cNvPicPr>
          <a:picLocks noChangeAspect="1"/>
        </xdr:cNvPicPr>
      </xdr:nvPicPr>
      <xdr:blipFill>
        <a:blip xmlns:r="http://schemas.openxmlformats.org/officeDocument/2006/relationships" r:embed="rId6" cstate="print"/>
        <a:srcRect l="13542" t="19792" r="10417" b="17915"/>
        <a:stretch>
          <a:fillRect/>
        </a:stretch>
      </xdr:blipFill>
      <xdr:spPr bwMode="auto">
        <a:xfrm>
          <a:off x="3514725" y="20593050"/>
          <a:ext cx="1057275" cy="866775"/>
        </a:xfrm>
        <a:prstGeom prst="rect">
          <a:avLst/>
        </a:prstGeom>
        <a:noFill/>
        <a:ln w="9525">
          <a:noFill/>
          <a:miter lim="800000"/>
          <a:headEnd/>
          <a:tailEnd/>
        </a:ln>
      </xdr:spPr>
    </xdr:pic>
    <xdr:clientData/>
  </xdr:twoCellAnchor>
  <xdr:twoCellAnchor editAs="oneCell">
    <xdr:from>
      <xdr:col>2</xdr:col>
      <xdr:colOff>485775</xdr:colOff>
      <xdr:row>78</xdr:row>
      <xdr:rowOff>9525</xdr:rowOff>
    </xdr:from>
    <xdr:to>
      <xdr:col>2</xdr:col>
      <xdr:colOff>1495425</xdr:colOff>
      <xdr:row>78</xdr:row>
      <xdr:rowOff>857250</xdr:rowOff>
    </xdr:to>
    <xdr:pic>
      <xdr:nvPicPr>
        <xdr:cNvPr id="2884935" name="Рисунок 10"/>
        <xdr:cNvPicPr>
          <a:picLocks noChangeAspect="1"/>
        </xdr:cNvPicPr>
      </xdr:nvPicPr>
      <xdr:blipFill>
        <a:blip xmlns:r="http://schemas.openxmlformats.org/officeDocument/2006/relationships" r:embed="rId7" cstate="print"/>
        <a:srcRect l="20209" t="26666" r="21249" b="24167"/>
        <a:stretch>
          <a:fillRect/>
        </a:stretch>
      </xdr:blipFill>
      <xdr:spPr bwMode="auto">
        <a:xfrm>
          <a:off x="3514725" y="22231350"/>
          <a:ext cx="1009650" cy="847725"/>
        </a:xfrm>
        <a:prstGeom prst="rect">
          <a:avLst/>
        </a:prstGeom>
        <a:noFill/>
        <a:ln w="9525">
          <a:noFill/>
          <a:miter lim="800000"/>
          <a:headEnd/>
          <a:tailEnd/>
        </a:ln>
      </xdr:spPr>
    </xdr:pic>
    <xdr:clientData/>
  </xdr:twoCellAnchor>
  <xdr:twoCellAnchor editAs="oneCell">
    <xdr:from>
      <xdr:col>2</xdr:col>
      <xdr:colOff>571500</xdr:colOff>
      <xdr:row>79</xdr:row>
      <xdr:rowOff>38100</xdr:rowOff>
    </xdr:from>
    <xdr:to>
      <xdr:col>2</xdr:col>
      <xdr:colOff>1409700</xdr:colOff>
      <xdr:row>79</xdr:row>
      <xdr:rowOff>1038225</xdr:rowOff>
    </xdr:to>
    <xdr:pic>
      <xdr:nvPicPr>
        <xdr:cNvPr id="2884936" name="Рисунок 11"/>
        <xdr:cNvPicPr>
          <a:picLocks noChangeAspect="1"/>
        </xdr:cNvPicPr>
      </xdr:nvPicPr>
      <xdr:blipFill>
        <a:blip xmlns:r="http://schemas.openxmlformats.org/officeDocument/2006/relationships" r:embed="rId8" cstate="print"/>
        <a:srcRect l="17999" t="9599" r="17599" b="13400"/>
        <a:stretch>
          <a:fillRect/>
        </a:stretch>
      </xdr:blipFill>
      <xdr:spPr bwMode="auto">
        <a:xfrm>
          <a:off x="3600450" y="23145750"/>
          <a:ext cx="838200" cy="1000125"/>
        </a:xfrm>
        <a:prstGeom prst="rect">
          <a:avLst/>
        </a:prstGeom>
        <a:noFill/>
        <a:ln w="9525">
          <a:noFill/>
          <a:miter lim="800000"/>
          <a:headEnd/>
          <a:tailEnd/>
        </a:ln>
      </xdr:spPr>
    </xdr:pic>
    <xdr:clientData/>
  </xdr:twoCellAnchor>
  <xdr:twoCellAnchor editAs="oneCell">
    <xdr:from>
      <xdr:col>2</xdr:col>
      <xdr:colOff>123825</xdr:colOff>
      <xdr:row>66</xdr:row>
      <xdr:rowOff>76200</xdr:rowOff>
    </xdr:from>
    <xdr:to>
      <xdr:col>2</xdr:col>
      <xdr:colOff>1838325</xdr:colOff>
      <xdr:row>67</xdr:row>
      <xdr:rowOff>419100</xdr:rowOff>
    </xdr:to>
    <xdr:pic>
      <xdr:nvPicPr>
        <xdr:cNvPr id="2884937" name="Рисунок 34"/>
        <xdr:cNvPicPr>
          <a:picLocks noChangeAspect="1"/>
        </xdr:cNvPicPr>
      </xdr:nvPicPr>
      <xdr:blipFill>
        <a:blip xmlns:r="http://schemas.openxmlformats.org/officeDocument/2006/relationships" r:embed="rId9" cstate="print"/>
        <a:srcRect l="9036" t="31650" r="7152" b="36549"/>
        <a:stretch>
          <a:fillRect/>
        </a:stretch>
      </xdr:blipFill>
      <xdr:spPr bwMode="auto">
        <a:xfrm>
          <a:off x="3152775" y="14563725"/>
          <a:ext cx="1714500" cy="1000125"/>
        </a:xfrm>
        <a:prstGeom prst="rect">
          <a:avLst/>
        </a:prstGeom>
        <a:noFill/>
        <a:ln w="9525">
          <a:noFill/>
          <a:miter lim="800000"/>
          <a:headEnd/>
          <a:tailEnd/>
        </a:ln>
      </xdr:spPr>
    </xdr:pic>
    <xdr:clientData/>
  </xdr:twoCellAnchor>
  <xdr:twoCellAnchor editAs="oneCell">
    <xdr:from>
      <xdr:col>2</xdr:col>
      <xdr:colOff>447675</xdr:colOff>
      <xdr:row>68</xdr:row>
      <xdr:rowOff>28575</xdr:rowOff>
    </xdr:from>
    <xdr:to>
      <xdr:col>2</xdr:col>
      <xdr:colOff>1419225</xdr:colOff>
      <xdr:row>68</xdr:row>
      <xdr:rowOff>723900</xdr:rowOff>
    </xdr:to>
    <xdr:pic>
      <xdr:nvPicPr>
        <xdr:cNvPr id="2884938" name="Рисунок 36"/>
        <xdr:cNvPicPr>
          <a:picLocks noChangeAspect="1"/>
        </xdr:cNvPicPr>
      </xdr:nvPicPr>
      <xdr:blipFill>
        <a:blip xmlns:r="http://schemas.openxmlformats.org/officeDocument/2006/relationships" r:embed="rId10" cstate="print"/>
        <a:srcRect t="13438"/>
        <a:stretch>
          <a:fillRect/>
        </a:stretch>
      </xdr:blipFill>
      <xdr:spPr bwMode="auto">
        <a:xfrm>
          <a:off x="3476625" y="15830550"/>
          <a:ext cx="971550" cy="695325"/>
        </a:xfrm>
        <a:prstGeom prst="rect">
          <a:avLst/>
        </a:prstGeom>
        <a:noFill/>
        <a:ln w="9525">
          <a:noFill/>
          <a:miter lim="800000"/>
          <a:headEnd/>
          <a:tailEnd/>
        </a:ln>
      </xdr:spPr>
    </xdr:pic>
    <xdr:clientData/>
  </xdr:twoCellAnchor>
  <xdr:twoCellAnchor editAs="oneCell">
    <xdr:from>
      <xdr:col>2</xdr:col>
      <xdr:colOff>180975</xdr:colOff>
      <xdr:row>69</xdr:row>
      <xdr:rowOff>28575</xdr:rowOff>
    </xdr:from>
    <xdr:to>
      <xdr:col>2</xdr:col>
      <xdr:colOff>1695450</xdr:colOff>
      <xdr:row>70</xdr:row>
      <xdr:rowOff>0</xdr:rowOff>
    </xdr:to>
    <xdr:pic>
      <xdr:nvPicPr>
        <xdr:cNvPr id="2884939" name="Рисунок 38"/>
        <xdr:cNvPicPr>
          <a:picLocks noChangeAspect="1"/>
        </xdr:cNvPicPr>
      </xdr:nvPicPr>
      <xdr:blipFill>
        <a:blip xmlns:r="http://schemas.openxmlformats.org/officeDocument/2006/relationships" r:embed="rId11" cstate="print"/>
        <a:srcRect t="23541" b="27917"/>
        <a:stretch>
          <a:fillRect/>
        </a:stretch>
      </xdr:blipFill>
      <xdr:spPr bwMode="auto">
        <a:xfrm>
          <a:off x="3209925" y="16592550"/>
          <a:ext cx="1514475" cy="733425"/>
        </a:xfrm>
        <a:prstGeom prst="rect">
          <a:avLst/>
        </a:prstGeom>
        <a:noFill/>
        <a:ln w="9525">
          <a:noFill/>
          <a:miter lim="800000"/>
          <a:headEnd/>
          <a:tailEnd/>
        </a:ln>
      </xdr:spPr>
    </xdr:pic>
    <xdr:clientData/>
  </xdr:twoCellAnchor>
  <xdr:twoCellAnchor editAs="oneCell">
    <xdr:from>
      <xdr:col>2</xdr:col>
      <xdr:colOff>476250</xdr:colOff>
      <xdr:row>70</xdr:row>
      <xdr:rowOff>19050</xdr:rowOff>
    </xdr:from>
    <xdr:to>
      <xdr:col>2</xdr:col>
      <xdr:colOff>1552575</xdr:colOff>
      <xdr:row>70</xdr:row>
      <xdr:rowOff>781050</xdr:rowOff>
    </xdr:to>
    <xdr:pic>
      <xdr:nvPicPr>
        <xdr:cNvPr id="2884940" name="Рисунок 40"/>
        <xdr:cNvPicPr>
          <a:picLocks noChangeAspect="1"/>
        </xdr:cNvPicPr>
      </xdr:nvPicPr>
      <xdr:blipFill>
        <a:blip xmlns:r="http://schemas.openxmlformats.org/officeDocument/2006/relationships" r:embed="rId12" cstate="print"/>
        <a:srcRect/>
        <a:stretch>
          <a:fillRect/>
        </a:stretch>
      </xdr:blipFill>
      <xdr:spPr bwMode="auto">
        <a:xfrm>
          <a:off x="3505200" y="17345025"/>
          <a:ext cx="1076325" cy="762000"/>
        </a:xfrm>
        <a:prstGeom prst="rect">
          <a:avLst/>
        </a:prstGeom>
        <a:noFill/>
        <a:ln w="9525">
          <a:noFill/>
          <a:miter lim="800000"/>
          <a:headEnd/>
          <a:tailEnd/>
        </a:ln>
      </xdr:spPr>
    </xdr:pic>
    <xdr:clientData/>
  </xdr:twoCellAnchor>
  <xdr:twoCellAnchor editAs="oneCell">
    <xdr:from>
      <xdr:col>2</xdr:col>
      <xdr:colOff>590550</xdr:colOff>
      <xdr:row>71</xdr:row>
      <xdr:rowOff>38100</xdr:rowOff>
    </xdr:from>
    <xdr:to>
      <xdr:col>2</xdr:col>
      <xdr:colOff>1533525</xdr:colOff>
      <xdr:row>71</xdr:row>
      <xdr:rowOff>723900</xdr:rowOff>
    </xdr:to>
    <xdr:pic>
      <xdr:nvPicPr>
        <xdr:cNvPr id="2884941" name="Рисунок 16"/>
        <xdr:cNvPicPr>
          <a:picLocks noChangeAspect="1"/>
        </xdr:cNvPicPr>
      </xdr:nvPicPr>
      <xdr:blipFill>
        <a:blip xmlns:r="http://schemas.openxmlformats.org/officeDocument/2006/relationships" r:embed="rId13" cstate="print"/>
        <a:srcRect l="13350" t="17250" r="6100" b="23950"/>
        <a:stretch>
          <a:fillRect/>
        </a:stretch>
      </xdr:blipFill>
      <xdr:spPr bwMode="auto">
        <a:xfrm>
          <a:off x="3619500" y="18192750"/>
          <a:ext cx="942975" cy="685800"/>
        </a:xfrm>
        <a:prstGeom prst="rect">
          <a:avLst/>
        </a:prstGeom>
        <a:noFill/>
        <a:ln w="9525">
          <a:noFill/>
          <a:miter lim="800000"/>
          <a:headEnd/>
          <a:tailEnd/>
        </a:ln>
      </xdr:spPr>
    </xdr:pic>
    <xdr:clientData/>
  </xdr:twoCellAnchor>
  <xdr:twoCellAnchor editAs="oneCell">
    <xdr:from>
      <xdr:col>2</xdr:col>
      <xdr:colOff>57150</xdr:colOff>
      <xdr:row>84</xdr:row>
      <xdr:rowOff>295275</xdr:rowOff>
    </xdr:from>
    <xdr:to>
      <xdr:col>2</xdr:col>
      <xdr:colOff>1905000</xdr:colOff>
      <xdr:row>85</xdr:row>
      <xdr:rowOff>371476</xdr:rowOff>
    </xdr:to>
    <xdr:pic>
      <xdr:nvPicPr>
        <xdr:cNvPr id="2884942" name="Рисунок 47"/>
        <xdr:cNvPicPr>
          <a:picLocks noChangeAspect="1"/>
        </xdr:cNvPicPr>
      </xdr:nvPicPr>
      <xdr:blipFill>
        <a:blip xmlns:r="http://schemas.openxmlformats.org/officeDocument/2006/relationships" r:embed="rId14" cstate="print"/>
        <a:srcRect t="12144" b="10526"/>
        <a:stretch>
          <a:fillRect/>
        </a:stretch>
      </xdr:blipFill>
      <xdr:spPr bwMode="auto">
        <a:xfrm>
          <a:off x="3086100" y="26527125"/>
          <a:ext cx="1847850" cy="704850"/>
        </a:xfrm>
        <a:prstGeom prst="rect">
          <a:avLst/>
        </a:prstGeom>
        <a:noFill/>
        <a:ln w="9525">
          <a:noFill/>
          <a:miter lim="800000"/>
          <a:headEnd/>
          <a:tailEnd/>
        </a:ln>
      </xdr:spPr>
    </xdr:pic>
    <xdr:clientData/>
  </xdr:twoCellAnchor>
  <xdr:twoCellAnchor editAs="oneCell">
    <xdr:from>
      <xdr:col>2</xdr:col>
      <xdr:colOff>38100</xdr:colOff>
      <xdr:row>64</xdr:row>
      <xdr:rowOff>76200</xdr:rowOff>
    </xdr:from>
    <xdr:to>
      <xdr:col>2</xdr:col>
      <xdr:colOff>1857375</xdr:colOff>
      <xdr:row>65</xdr:row>
      <xdr:rowOff>371475</xdr:rowOff>
    </xdr:to>
    <xdr:pic>
      <xdr:nvPicPr>
        <xdr:cNvPr id="2884943" name="Рисунок 1"/>
        <xdr:cNvPicPr>
          <a:picLocks noChangeAspect="1"/>
        </xdr:cNvPicPr>
      </xdr:nvPicPr>
      <xdr:blipFill>
        <a:blip xmlns:r="http://schemas.openxmlformats.org/officeDocument/2006/relationships" r:embed="rId15" cstate="print"/>
        <a:srcRect t="25238" b="24524"/>
        <a:stretch>
          <a:fillRect/>
        </a:stretch>
      </xdr:blipFill>
      <xdr:spPr bwMode="auto">
        <a:xfrm>
          <a:off x="3067050" y="13363575"/>
          <a:ext cx="1819275" cy="923925"/>
        </a:xfrm>
        <a:prstGeom prst="rect">
          <a:avLst/>
        </a:prstGeom>
        <a:noFill/>
        <a:ln w="9525">
          <a:noFill/>
          <a:miter lim="800000"/>
          <a:headEnd/>
          <a:tailEnd/>
        </a:ln>
      </xdr:spPr>
    </xdr:pic>
    <xdr:clientData/>
  </xdr:twoCellAnchor>
  <xdr:twoCellAnchor editAs="oneCell">
    <xdr:from>
      <xdr:col>2</xdr:col>
      <xdr:colOff>257175</xdr:colOff>
      <xdr:row>83</xdr:row>
      <xdr:rowOff>19050</xdr:rowOff>
    </xdr:from>
    <xdr:to>
      <xdr:col>2</xdr:col>
      <xdr:colOff>1714500</xdr:colOff>
      <xdr:row>83</xdr:row>
      <xdr:rowOff>1238250</xdr:rowOff>
    </xdr:to>
    <xdr:pic>
      <xdr:nvPicPr>
        <xdr:cNvPr id="2884944" name="Рисунок 2"/>
        <xdr:cNvPicPr>
          <a:picLocks noChangeAspect="1"/>
        </xdr:cNvPicPr>
      </xdr:nvPicPr>
      <xdr:blipFill>
        <a:blip xmlns:r="http://schemas.openxmlformats.org/officeDocument/2006/relationships" r:embed="rId16" cstate="print"/>
        <a:srcRect b="16406"/>
        <a:stretch>
          <a:fillRect/>
        </a:stretch>
      </xdr:blipFill>
      <xdr:spPr bwMode="auto">
        <a:xfrm>
          <a:off x="3286125" y="24974550"/>
          <a:ext cx="1457325" cy="1219200"/>
        </a:xfrm>
        <a:prstGeom prst="rect">
          <a:avLst/>
        </a:prstGeom>
        <a:noFill/>
        <a:ln w="9525">
          <a:noFill/>
          <a:miter lim="800000"/>
          <a:headEnd/>
          <a:tailEnd/>
        </a:ln>
      </xdr:spPr>
    </xdr:pic>
    <xdr:clientData/>
  </xdr:twoCellAnchor>
  <xdr:twoCellAnchor editAs="oneCell">
    <xdr:from>
      <xdr:col>2</xdr:col>
      <xdr:colOff>219075</xdr:colOff>
      <xdr:row>93</xdr:row>
      <xdr:rowOff>133350</xdr:rowOff>
    </xdr:from>
    <xdr:to>
      <xdr:col>2</xdr:col>
      <xdr:colOff>1571625</xdr:colOff>
      <xdr:row>93</xdr:row>
      <xdr:rowOff>752475</xdr:rowOff>
    </xdr:to>
    <xdr:pic>
      <xdr:nvPicPr>
        <xdr:cNvPr id="2884945" name="Рисунок 4"/>
        <xdr:cNvPicPr>
          <a:picLocks noChangeAspect="1"/>
        </xdr:cNvPicPr>
      </xdr:nvPicPr>
      <xdr:blipFill>
        <a:blip xmlns:r="http://schemas.openxmlformats.org/officeDocument/2006/relationships" r:embed="rId17" cstate="print"/>
        <a:srcRect l="4028" t="28650" r="7639" b="30795"/>
        <a:stretch>
          <a:fillRect/>
        </a:stretch>
      </xdr:blipFill>
      <xdr:spPr bwMode="auto">
        <a:xfrm>
          <a:off x="3248025" y="30184725"/>
          <a:ext cx="1352550" cy="619125"/>
        </a:xfrm>
        <a:prstGeom prst="rect">
          <a:avLst/>
        </a:prstGeom>
        <a:noFill/>
        <a:ln w="9525">
          <a:noFill/>
          <a:miter lim="800000"/>
          <a:headEnd/>
          <a:tailEnd/>
        </a:ln>
      </xdr:spPr>
    </xdr:pic>
    <xdr:clientData/>
  </xdr:twoCellAnchor>
  <xdr:twoCellAnchor editAs="oneCell">
    <xdr:from>
      <xdr:col>2</xdr:col>
      <xdr:colOff>219075</xdr:colOff>
      <xdr:row>94</xdr:row>
      <xdr:rowOff>47625</xdr:rowOff>
    </xdr:from>
    <xdr:to>
      <xdr:col>2</xdr:col>
      <xdr:colOff>1228725</xdr:colOff>
      <xdr:row>94</xdr:row>
      <xdr:rowOff>923925</xdr:rowOff>
    </xdr:to>
    <xdr:pic>
      <xdr:nvPicPr>
        <xdr:cNvPr id="2884946" name="Рисунок 5"/>
        <xdr:cNvPicPr>
          <a:picLocks noChangeAspect="1"/>
        </xdr:cNvPicPr>
      </xdr:nvPicPr>
      <xdr:blipFill>
        <a:blip xmlns:r="http://schemas.openxmlformats.org/officeDocument/2006/relationships" r:embed="rId18" cstate="print"/>
        <a:srcRect/>
        <a:stretch>
          <a:fillRect/>
        </a:stretch>
      </xdr:blipFill>
      <xdr:spPr bwMode="auto">
        <a:xfrm>
          <a:off x="3248025" y="30899100"/>
          <a:ext cx="1009650" cy="876300"/>
        </a:xfrm>
        <a:prstGeom prst="rect">
          <a:avLst/>
        </a:prstGeom>
        <a:noFill/>
        <a:ln w="9525">
          <a:noFill/>
          <a:miter lim="800000"/>
          <a:headEnd/>
          <a:tailEnd/>
        </a:ln>
      </xdr:spPr>
    </xdr:pic>
    <xdr:clientData/>
  </xdr:twoCellAnchor>
  <xdr:twoCellAnchor editAs="oneCell">
    <xdr:from>
      <xdr:col>2</xdr:col>
      <xdr:colOff>114300</xdr:colOff>
      <xdr:row>96</xdr:row>
      <xdr:rowOff>38100</xdr:rowOff>
    </xdr:from>
    <xdr:to>
      <xdr:col>2</xdr:col>
      <xdr:colOff>1257300</xdr:colOff>
      <xdr:row>96</xdr:row>
      <xdr:rowOff>942975</xdr:rowOff>
    </xdr:to>
    <xdr:pic>
      <xdr:nvPicPr>
        <xdr:cNvPr id="2884947" name="Рисунок 6"/>
        <xdr:cNvPicPr>
          <a:picLocks noChangeAspect="1"/>
        </xdr:cNvPicPr>
      </xdr:nvPicPr>
      <xdr:blipFill>
        <a:blip xmlns:r="http://schemas.openxmlformats.org/officeDocument/2006/relationships" r:embed="rId19" cstate="print"/>
        <a:srcRect l="7361" t="16277" r="11528" b="9834"/>
        <a:stretch>
          <a:fillRect/>
        </a:stretch>
      </xdr:blipFill>
      <xdr:spPr bwMode="auto">
        <a:xfrm>
          <a:off x="3143250" y="31842075"/>
          <a:ext cx="1143000" cy="904875"/>
        </a:xfrm>
        <a:prstGeom prst="rect">
          <a:avLst/>
        </a:prstGeom>
        <a:noFill/>
        <a:ln w="9525">
          <a:noFill/>
          <a:miter lim="800000"/>
          <a:headEnd/>
          <a:tailEnd/>
        </a:ln>
      </xdr:spPr>
    </xdr:pic>
    <xdr:clientData/>
  </xdr:twoCellAnchor>
  <xdr:twoCellAnchor editAs="oneCell">
    <xdr:from>
      <xdr:col>2</xdr:col>
      <xdr:colOff>66675</xdr:colOff>
      <xdr:row>92</xdr:row>
      <xdr:rowOff>66675</xdr:rowOff>
    </xdr:from>
    <xdr:to>
      <xdr:col>2</xdr:col>
      <xdr:colOff>1419225</xdr:colOff>
      <xdr:row>92</xdr:row>
      <xdr:rowOff>676275</xdr:rowOff>
    </xdr:to>
    <xdr:pic>
      <xdr:nvPicPr>
        <xdr:cNvPr id="2884948" name="Рисунок 4"/>
        <xdr:cNvPicPr>
          <a:picLocks noChangeAspect="1"/>
        </xdr:cNvPicPr>
      </xdr:nvPicPr>
      <xdr:blipFill>
        <a:blip xmlns:r="http://schemas.openxmlformats.org/officeDocument/2006/relationships" r:embed="rId20" cstate="print"/>
        <a:srcRect l="4028" t="28650" r="7639" b="30795"/>
        <a:stretch>
          <a:fillRect/>
        </a:stretch>
      </xdr:blipFill>
      <xdr:spPr bwMode="auto">
        <a:xfrm>
          <a:off x="3095625" y="29317950"/>
          <a:ext cx="1352550" cy="609600"/>
        </a:xfrm>
        <a:prstGeom prst="rect">
          <a:avLst/>
        </a:prstGeom>
        <a:noFill/>
        <a:ln w="9525">
          <a:noFill/>
          <a:miter lim="800000"/>
          <a:headEnd/>
          <a:tailEnd/>
        </a:ln>
      </xdr:spPr>
    </xdr:pic>
    <xdr:clientData/>
  </xdr:twoCellAnchor>
  <xdr:twoCellAnchor editAs="oneCell">
    <xdr:from>
      <xdr:col>2</xdr:col>
      <xdr:colOff>28575</xdr:colOff>
      <xdr:row>99</xdr:row>
      <xdr:rowOff>95250</xdr:rowOff>
    </xdr:from>
    <xdr:to>
      <xdr:col>2</xdr:col>
      <xdr:colOff>1838325</xdr:colOff>
      <xdr:row>100</xdr:row>
      <xdr:rowOff>600075</xdr:rowOff>
    </xdr:to>
    <xdr:pic>
      <xdr:nvPicPr>
        <xdr:cNvPr id="2884949" name="Рисунок 7"/>
        <xdr:cNvPicPr>
          <a:picLocks noChangeAspect="1"/>
        </xdr:cNvPicPr>
      </xdr:nvPicPr>
      <xdr:blipFill>
        <a:blip xmlns:r="http://schemas.openxmlformats.org/officeDocument/2006/relationships" r:embed="rId21" cstate="print"/>
        <a:srcRect/>
        <a:stretch>
          <a:fillRect/>
        </a:stretch>
      </xdr:blipFill>
      <xdr:spPr bwMode="auto">
        <a:xfrm>
          <a:off x="3057525" y="34766250"/>
          <a:ext cx="1809750" cy="1266825"/>
        </a:xfrm>
        <a:prstGeom prst="rect">
          <a:avLst/>
        </a:prstGeom>
        <a:noFill/>
        <a:ln w="9525">
          <a:noFill/>
          <a:miter lim="800000"/>
          <a:headEnd/>
          <a:tailEnd/>
        </a:ln>
      </xdr:spPr>
    </xdr:pic>
    <xdr:clientData/>
  </xdr:twoCellAnchor>
  <xdr:twoCellAnchor editAs="oneCell">
    <xdr:from>
      <xdr:col>2</xdr:col>
      <xdr:colOff>114300</xdr:colOff>
      <xdr:row>97</xdr:row>
      <xdr:rowOff>47625</xdr:rowOff>
    </xdr:from>
    <xdr:to>
      <xdr:col>2</xdr:col>
      <xdr:colOff>1257300</xdr:colOff>
      <xdr:row>97</xdr:row>
      <xdr:rowOff>1028700</xdr:rowOff>
    </xdr:to>
    <xdr:pic>
      <xdr:nvPicPr>
        <xdr:cNvPr id="2884950" name="Рисунок 6"/>
        <xdr:cNvPicPr>
          <a:picLocks noChangeAspect="1"/>
        </xdr:cNvPicPr>
      </xdr:nvPicPr>
      <xdr:blipFill>
        <a:blip xmlns:r="http://schemas.openxmlformats.org/officeDocument/2006/relationships" r:embed="rId22" cstate="print"/>
        <a:srcRect l="7361" t="16277" r="11528" b="9834"/>
        <a:stretch>
          <a:fillRect/>
        </a:stretch>
      </xdr:blipFill>
      <xdr:spPr bwMode="auto">
        <a:xfrm>
          <a:off x="3143250" y="32861250"/>
          <a:ext cx="1143000" cy="981075"/>
        </a:xfrm>
        <a:prstGeom prst="rect">
          <a:avLst/>
        </a:prstGeom>
        <a:noFill/>
        <a:ln w="9525">
          <a:noFill/>
          <a:miter lim="800000"/>
          <a:headEnd/>
          <a:tailEnd/>
        </a:ln>
      </xdr:spPr>
    </xdr:pic>
    <xdr:clientData/>
  </xdr:twoCellAnchor>
  <xdr:twoCellAnchor editAs="oneCell">
    <xdr:from>
      <xdr:col>2</xdr:col>
      <xdr:colOff>66675</xdr:colOff>
      <xdr:row>101</xdr:row>
      <xdr:rowOff>47625</xdr:rowOff>
    </xdr:from>
    <xdr:to>
      <xdr:col>2</xdr:col>
      <xdr:colOff>1409700</xdr:colOff>
      <xdr:row>101</xdr:row>
      <xdr:rowOff>676275</xdr:rowOff>
    </xdr:to>
    <xdr:pic>
      <xdr:nvPicPr>
        <xdr:cNvPr id="2884951" name="Рисунок 8"/>
        <xdr:cNvPicPr>
          <a:picLocks noChangeAspect="1"/>
        </xdr:cNvPicPr>
      </xdr:nvPicPr>
      <xdr:blipFill>
        <a:blip xmlns:r="http://schemas.openxmlformats.org/officeDocument/2006/relationships" r:embed="rId23" cstate="print"/>
        <a:srcRect l="10139" t="27930" r="8195" b="30403"/>
        <a:stretch>
          <a:fillRect/>
        </a:stretch>
      </xdr:blipFill>
      <xdr:spPr bwMode="auto">
        <a:xfrm>
          <a:off x="3095625" y="36233100"/>
          <a:ext cx="1343025" cy="628650"/>
        </a:xfrm>
        <a:prstGeom prst="rect">
          <a:avLst/>
        </a:prstGeom>
        <a:noFill/>
        <a:ln w="9525">
          <a:noFill/>
          <a:miter lim="800000"/>
          <a:headEnd/>
          <a:tailEnd/>
        </a:ln>
      </xdr:spPr>
    </xdr:pic>
    <xdr:clientData/>
  </xdr:twoCellAnchor>
  <xdr:twoCellAnchor editAs="oneCell">
    <xdr:from>
      <xdr:col>2</xdr:col>
      <xdr:colOff>38100</xdr:colOff>
      <xdr:row>102</xdr:row>
      <xdr:rowOff>76200</xdr:rowOff>
    </xdr:from>
    <xdr:to>
      <xdr:col>2</xdr:col>
      <xdr:colOff>1390650</xdr:colOff>
      <xdr:row>102</xdr:row>
      <xdr:rowOff>695325</xdr:rowOff>
    </xdr:to>
    <xdr:pic>
      <xdr:nvPicPr>
        <xdr:cNvPr id="2884952" name="Рисунок 87"/>
        <xdr:cNvPicPr>
          <a:picLocks noChangeAspect="1"/>
        </xdr:cNvPicPr>
      </xdr:nvPicPr>
      <xdr:blipFill>
        <a:blip xmlns:r="http://schemas.openxmlformats.org/officeDocument/2006/relationships" r:embed="rId24" cstate="print"/>
        <a:srcRect l="3751" t="27539" r="6805" b="31351"/>
        <a:stretch>
          <a:fillRect/>
        </a:stretch>
      </xdr:blipFill>
      <xdr:spPr bwMode="auto">
        <a:xfrm>
          <a:off x="3067050" y="37214175"/>
          <a:ext cx="1352550" cy="619125"/>
        </a:xfrm>
        <a:prstGeom prst="rect">
          <a:avLst/>
        </a:prstGeom>
        <a:noFill/>
        <a:ln w="9525">
          <a:noFill/>
          <a:miter lim="800000"/>
          <a:headEnd/>
          <a:tailEnd/>
        </a:ln>
      </xdr:spPr>
    </xdr:pic>
    <xdr:clientData/>
  </xdr:twoCellAnchor>
  <xdr:twoCellAnchor editAs="oneCell">
    <xdr:from>
      <xdr:col>2</xdr:col>
      <xdr:colOff>228600</xdr:colOff>
      <xdr:row>98</xdr:row>
      <xdr:rowOff>76200</xdr:rowOff>
    </xdr:from>
    <xdr:to>
      <xdr:col>2</xdr:col>
      <xdr:colOff>1581150</xdr:colOff>
      <xdr:row>98</xdr:row>
      <xdr:rowOff>695325</xdr:rowOff>
    </xdr:to>
    <xdr:pic>
      <xdr:nvPicPr>
        <xdr:cNvPr id="2884953" name="Рисунок 4"/>
        <xdr:cNvPicPr>
          <a:picLocks noChangeAspect="1"/>
        </xdr:cNvPicPr>
      </xdr:nvPicPr>
      <xdr:blipFill>
        <a:blip xmlns:r="http://schemas.openxmlformats.org/officeDocument/2006/relationships" r:embed="rId17" cstate="print"/>
        <a:srcRect l="4028" t="28650" r="7639" b="30795"/>
        <a:stretch>
          <a:fillRect/>
        </a:stretch>
      </xdr:blipFill>
      <xdr:spPr bwMode="auto">
        <a:xfrm>
          <a:off x="3257550" y="33966150"/>
          <a:ext cx="1352550" cy="619125"/>
        </a:xfrm>
        <a:prstGeom prst="rect">
          <a:avLst/>
        </a:prstGeom>
        <a:noFill/>
        <a:ln w="9525">
          <a:noFill/>
          <a:miter lim="800000"/>
          <a:headEnd/>
          <a:tailEnd/>
        </a:ln>
      </xdr:spPr>
    </xdr:pic>
    <xdr:clientData/>
  </xdr:twoCellAnchor>
  <xdr:twoCellAnchor editAs="oneCell">
    <xdr:from>
      <xdr:col>2</xdr:col>
      <xdr:colOff>66675</xdr:colOff>
      <xdr:row>54</xdr:row>
      <xdr:rowOff>28575</xdr:rowOff>
    </xdr:from>
    <xdr:to>
      <xdr:col>2</xdr:col>
      <xdr:colOff>1895475</xdr:colOff>
      <xdr:row>58</xdr:row>
      <xdr:rowOff>219075</xdr:rowOff>
    </xdr:to>
    <xdr:pic>
      <xdr:nvPicPr>
        <xdr:cNvPr id="29"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95625" y="16297275"/>
          <a:ext cx="18288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47</xdr:row>
      <xdr:rowOff>38100</xdr:rowOff>
    </xdr:from>
    <xdr:to>
      <xdr:col>2</xdr:col>
      <xdr:colOff>1895475</xdr:colOff>
      <xdr:row>53</xdr:row>
      <xdr:rowOff>133350</xdr:rowOff>
    </xdr:to>
    <xdr:pic>
      <xdr:nvPicPr>
        <xdr:cNvPr id="30"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95625" y="14354175"/>
          <a:ext cx="182880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41</xdr:row>
      <xdr:rowOff>35719</xdr:rowOff>
    </xdr:from>
    <xdr:to>
      <xdr:col>2</xdr:col>
      <xdr:colOff>1885950</xdr:colOff>
      <xdr:row>46</xdr:row>
      <xdr:rowOff>345281</xdr:rowOff>
    </xdr:to>
    <xdr:pic>
      <xdr:nvPicPr>
        <xdr:cNvPr id="31" name="Рисунок 19"/>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081338" y="10382250"/>
          <a:ext cx="182880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xdr:colOff>
      <xdr:row>24</xdr:row>
      <xdr:rowOff>104775</xdr:rowOff>
    </xdr:from>
    <xdr:to>
      <xdr:col>2</xdr:col>
      <xdr:colOff>1857375</xdr:colOff>
      <xdr:row>28</xdr:row>
      <xdr:rowOff>357187</xdr:rowOff>
    </xdr:to>
    <xdr:pic>
      <xdr:nvPicPr>
        <xdr:cNvPr id="33" name="Рисунок 4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100388" y="6891338"/>
          <a:ext cx="1781175" cy="1788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219075</xdr:colOff>
      <xdr:row>95</xdr:row>
      <xdr:rowOff>47625</xdr:rowOff>
    </xdr:from>
    <xdr:ext cx="1009650" cy="876300"/>
    <xdr:pic>
      <xdr:nvPicPr>
        <xdr:cNvPr id="32" name="Рисунок 5"/>
        <xdr:cNvPicPr>
          <a:picLocks noChangeAspect="1"/>
        </xdr:cNvPicPr>
      </xdr:nvPicPr>
      <xdr:blipFill>
        <a:blip xmlns:r="http://schemas.openxmlformats.org/officeDocument/2006/relationships" r:embed="rId18" cstate="print"/>
        <a:srcRect/>
        <a:stretch>
          <a:fillRect/>
        </a:stretch>
      </xdr:blipFill>
      <xdr:spPr bwMode="auto">
        <a:xfrm>
          <a:off x="3243263" y="40409813"/>
          <a:ext cx="1009650" cy="876300"/>
        </a:xfrm>
        <a:prstGeom prst="rect">
          <a:avLst/>
        </a:prstGeom>
        <a:noFill/>
        <a:ln w="9525">
          <a:noFill/>
          <a:miter lim="800000"/>
          <a:headEnd/>
          <a:tailEnd/>
        </a:ln>
      </xdr:spPr>
    </xdr:pic>
    <xdr:clientData/>
  </xdr:oneCellAnchor>
</xdr:wsDr>
</file>

<file path=xl/drawings/drawing13.xml><?xml version="1.0" encoding="utf-8"?>
<xdr:wsDr xmlns:xdr="http://schemas.openxmlformats.org/drawingml/2006/spreadsheetDrawing" xmlns:a="http://schemas.openxmlformats.org/drawingml/2006/main">
  <xdr:twoCellAnchor editAs="oneCell">
    <xdr:from>
      <xdr:col>2</xdr:col>
      <xdr:colOff>1076325</xdr:colOff>
      <xdr:row>3</xdr:row>
      <xdr:rowOff>114300</xdr:rowOff>
    </xdr:from>
    <xdr:to>
      <xdr:col>2</xdr:col>
      <xdr:colOff>1076325</xdr:colOff>
      <xdr:row>4</xdr:row>
      <xdr:rowOff>495300</xdr:rowOff>
    </xdr:to>
    <xdr:pic>
      <xdr:nvPicPr>
        <xdr:cNvPr id="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28587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10</xdr:row>
      <xdr:rowOff>114300</xdr:rowOff>
    </xdr:from>
    <xdr:to>
      <xdr:col>2</xdr:col>
      <xdr:colOff>1076325</xdr:colOff>
      <xdr:row>11</xdr:row>
      <xdr:rowOff>333375</xdr:rowOff>
    </xdr:to>
    <xdr:pic>
      <xdr:nvPicPr>
        <xdr:cNvPr id="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5114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xdr:row>
      <xdr:rowOff>114300</xdr:rowOff>
    </xdr:from>
    <xdr:to>
      <xdr:col>2</xdr:col>
      <xdr:colOff>1076325</xdr:colOff>
      <xdr:row>4</xdr:row>
      <xdr:rowOff>495300</xdr:rowOff>
    </xdr:to>
    <xdr:pic>
      <xdr:nvPicPr>
        <xdr:cNvPr id="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28587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6</xdr:row>
      <xdr:rowOff>114300</xdr:rowOff>
    </xdr:from>
    <xdr:to>
      <xdr:col>2</xdr:col>
      <xdr:colOff>1076325</xdr:colOff>
      <xdr:row>7</xdr:row>
      <xdr:rowOff>333375</xdr:rowOff>
    </xdr:to>
    <xdr:pic>
      <xdr:nvPicPr>
        <xdr:cNvPr id="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828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xdr:row>
      <xdr:rowOff>114300</xdr:rowOff>
    </xdr:from>
    <xdr:to>
      <xdr:col>2</xdr:col>
      <xdr:colOff>1076325</xdr:colOff>
      <xdr:row>5</xdr:row>
      <xdr:rowOff>333375</xdr:rowOff>
    </xdr:to>
    <xdr:pic>
      <xdr:nvPicPr>
        <xdr:cNvPr id="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685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1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466725</xdr:colOff>
      <xdr:row>4</xdr:row>
      <xdr:rowOff>123825</xdr:rowOff>
    </xdr:from>
    <xdr:to>
      <xdr:col>1</xdr:col>
      <xdr:colOff>1771650</xdr:colOff>
      <xdr:row>6</xdr:row>
      <xdr:rowOff>276225</xdr:rowOff>
    </xdr:to>
    <xdr:pic>
      <xdr:nvPicPr>
        <xdr:cNvPr id="11" name="Рисунок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04975" y="1695450"/>
          <a:ext cx="130492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7</xdr:row>
      <xdr:rowOff>285750</xdr:rowOff>
    </xdr:from>
    <xdr:to>
      <xdr:col>1</xdr:col>
      <xdr:colOff>1838325</xdr:colOff>
      <xdr:row>10</xdr:row>
      <xdr:rowOff>76200</xdr:rowOff>
    </xdr:to>
    <xdr:pic>
      <xdr:nvPicPr>
        <xdr:cNvPr id="12" name="Рисунок 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71625" y="3571875"/>
          <a:ext cx="15049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9</xdr:row>
      <xdr:rowOff>114300</xdr:rowOff>
    </xdr:from>
    <xdr:to>
      <xdr:col>2</xdr:col>
      <xdr:colOff>1076325</xdr:colOff>
      <xdr:row>10</xdr:row>
      <xdr:rowOff>333375</xdr:rowOff>
    </xdr:to>
    <xdr:pic>
      <xdr:nvPicPr>
        <xdr:cNvPr id="1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45434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342901</xdr:rowOff>
    </xdr:to>
    <xdr:pic>
      <xdr:nvPicPr>
        <xdr:cNvPr id="1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342901</xdr:rowOff>
    </xdr:to>
    <xdr:pic>
      <xdr:nvPicPr>
        <xdr:cNvPr id="1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21</xdr:row>
      <xdr:rowOff>114300</xdr:rowOff>
    </xdr:from>
    <xdr:to>
      <xdr:col>2</xdr:col>
      <xdr:colOff>1076325</xdr:colOff>
      <xdr:row>21</xdr:row>
      <xdr:rowOff>904875</xdr:rowOff>
    </xdr:to>
    <xdr:pic>
      <xdr:nvPicPr>
        <xdr:cNvPr id="1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03441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18</xdr:row>
      <xdr:rowOff>114300</xdr:rowOff>
    </xdr:from>
    <xdr:to>
      <xdr:col>2</xdr:col>
      <xdr:colOff>1076325</xdr:colOff>
      <xdr:row>19</xdr:row>
      <xdr:rowOff>9524</xdr:rowOff>
    </xdr:to>
    <xdr:pic>
      <xdr:nvPicPr>
        <xdr:cNvPr id="1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9914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95250</xdr:rowOff>
    </xdr:from>
    <xdr:to>
      <xdr:col>1</xdr:col>
      <xdr:colOff>1771650</xdr:colOff>
      <xdr:row>19</xdr:row>
      <xdr:rowOff>600074</xdr:rowOff>
    </xdr:to>
    <xdr:pic>
      <xdr:nvPicPr>
        <xdr:cNvPr id="18" name="Рисунок 28"/>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7972425"/>
          <a:ext cx="139065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19</xdr:row>
      <xdr:rowOff>114300</xdr:rowOff>
    </xdr:from>
    <xdr:to>
      <xdr:col>2</xdr:col>
      <xdr:colOff>1076325</xdr:colOff>
      <xdr:row>20</xdr:row>
      <xdr:rowOff>19050</xdr:rowOff>
    </xdr:to>
    <xdr:pic>
      <xdr:nvPicPr>
        <xdr:cNvPr id="1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88868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20</xdr:row>
      <xdr:rowOff>114300</xdr:rowOff>
    </xdr:from>
    <xdr:to>
      <xdr:col>2</xdr:col>
      <xdr:colOff>1076325</xdr:colOff>
      <xdr:row>21</xdr:row>
      <xdr:rowOff>333375</xdr:rowOff>
    </xdr:to>
    <xdr:pic>
      <xdr:nvPicPr>
        <xdr:cNvPr id="2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97726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504825</xdr:colOff>
      <xdr:row>20</xdr:row>
      <xdr:rowOff>152400</xdr:rowOff>
    </xdr:from>
    <xdr:to>
      <xdr:col>1</xdr:col>
      <xdr:colOff>1666875</xdr:colOff>
      <xdr:row>21</xdr:row>
      <xdr:rowOff>742950</xdr:rowOff>
    </xdr:to>
    <xdr:pic>
      <xdr:nvPicPr>
        <xdr:cNvPr id="21" name="Рисунок 3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43075" y="9810750"/>
          <a:ext cx="1162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23</xdr:row>
      <xdr:rowOff>114300</xdr:rowOff>
    </xdr:from>
    <xdr:to>
      <xdr:col>2</xdr:col>
      <xdr:colOff>1076325</xdr:colOff>
      <xdr:row>26</xdr:row>
      <xdr:rowOff>95250</xdr:rowOff>
    </xdr:to>
    <xdr:pic>
      <xdr:nvPicPr>
        <xdr:cNvPr id="2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1668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23</xdr:row>
      <xdr:rowOff>114300</xdr:rowOff>
    </xdr:from>
    <xdr:to>
      <xdr:col>2</xdr:col>
      <xdr:colOff>1076325</xdr:colOff>
      <xdr:row>26</xdr:row>
      <xdr:rowOff>95250</xdr:rowOff>
    </xdr:to>
    <xdr:pic>
      <xdr:nvPicPr>
        <xdr:cNvPr id="2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1668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2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8503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29</xdr:row>
      <xdr:rowOff>304800</xdr:rowOff>
    </xdr:from>
    <xdr:to>
      <xdr:col>2</xdr:col>
      <xdr:colOff>1171575</xdr:colOff>
      <xdr:row>33</xdr:row>
      <xdr:rowOff>123826</xdr:rowOff>
    </xdr:to>
    <xdr:pic>
      <xdr:nvPicPr>
        <xdr:cNvPr id="2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31540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295275</xdr:colOff>
      <xdr:row>31</xdr:row>
      <xdr:rowOff>66675</xdr:rowOff>
    </xdr:from>
    <xdr:to>
      <xdr:col>1</xdr:col>
      <xdr:colOff>1828800</xdr:colOff>
      <xdr:row>34</xdr:row>
      <xdr:rowOff>142875</xdr:rowOff>
    </xdr:to>
    <xdr:pic>
      <xdr:nvPicPr>
        <xdr:cNvPr id="26" name="Рисунок 40"/>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b="-201"/>
        <a:stretch>
          <a:fillRect/>
        </a:stretch>
      </xdr:blipFill>
      <xdr:spPr bwMode="auto">
        <a:xfrm>
          <a:off x="1533525" y="13420725"/>
          <a:ext cx="15335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29</xdr:row>
      <xdr:rowOff>114300</xdr:rowOff>
    </xdr:from>
    <xdr:to>
      <xdr:col>2</xdr:col>
      <xdr:colOff>1076325</xdr:colOff>
      <xdr:row>33</xdr:row>
      <xdr:rowOff>38101</xdr:rowOff>
    </xdr:to>
    <xdr:pic>
      <xdr:nvPicPr>
        <xdr:cNvPr id="2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30683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29</xdr:row>
      <xdr:rowOff>114300</xdr:rowOff>
    </xdr:from>
    <xdr:to>
      <xdr:col>2</xdr:col>
      <xdr:colOff>1076325</xdr:colOff>
      <xdr:row>33</xdr:row>
      <xdr:rowOff>38101</xdr:rowOff>
    </xdr:to>
    <xdr:pic>
      <xdr:nvPicPr>
        <xdr:cNvPr id="2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30683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35</xdr:row>
      <xdr:rowOff>304800</xdr:rowOff>
    </xdr:from>
    <xdr:to>
      <xdr:col>2</xdr:col>
      <xdr:colOff>1171575</xdr:colOff>
      <xdr:row>39</xdr:row>
      <xdr:rowOff>180975</xdr:rowOff>
    </xdr:to>
    <xdr:pic>
      <xdr:nvPicPr>
        <xdr:cNvPr id="2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4420850"/>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35</xdr:row>
      <xdr:rowOff>114300</xdr:rowOff>
    </xdr:from>
    <xdr:to>
      <xdr:col>2</xdr:col>
      <xdr:colOff>1076325</xdr:colOff>
      <xdr:row>39</xdr:row>
      <xdr:rowOff>95250</xdr:rowOff>
    </xdr:to>
    <xdr:pic>
      <xdr:nvPicPr>
        <xdr:cNvPr id="3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4335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35</xdr:row>
      <xdr:rowOff>114300</xdr:rowOff>
    </xdr:from>
    <xdr:to>
      <xdr:col>2</xdr:col>
      <xdr:colOff>1076325</xdr:colOff>
      <xdr:row>39</xdr:row>
      <xdr:rowOff>95250</xdr:rowOff>
    </xdr:to>
    <xdr:pic>
      <xdr:nvPicPr>
        <xdr:cNvPr id="3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43351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41</xdr:row>
      <xdr:rowOff>304800</xdr:rowOff>
    </xdr:from>
    <xdr:to>
      <xdr:col>2</xdr:col>
      <xdr:colOff>1171575</xdr:colOff>
      <xdr:row>43</xdr:row>
      <xdr:rowOff>371475</xdr:rowOff>
    </xdr:to>
    <xdr:pic>
      <xdr:nvPicPr>
        <xdr:cNvPr id="3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91050" y="156210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41</xdr:row>
      <xdr:rowOff>114300</xdr:rowOff>
    </xdr:from>
    <xdr:to>
      <xdr:col>2</xdr:col>
      <xdr:colOff>1076325</xdr:colOff>
      <xdr:row>43</xdr:row>
      <xdr:rowOff>285750</xdr:rowOff>
    </xdr:to>
    <xdr:pic>
      <xdr:nvPicPr>
        <xdr:cNvPr id="3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55352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41</xdr:row>
      <xdr:rowOff>114300</xdr:rowOff>
    </xdr:from>
    <xdr:to>
      <xdr:col>2</xdr:col>
      <xdr:colOff>1076325</xdr:colOff>
      <xdr:row>43</xdr:row>
      <xdr:rowOff>285750</xdr:rowOff>
    </xdr:to>
    <xdr:pic>
      <xdr:nvPicPr>
        <xdr:cNvPr id="3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55352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3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3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3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1899285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676275</xdr:rowOff>
    </xdr:to>
    <xdr:pic>
      <xdr:nvPicPr>
        <xdr:cNvPr id="4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800100</xdr:rowOff>
    </xdr:to>
    <xdr:pic>
      <xdr:nvPicPr>
        <xdr:cNvPr id="4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52</xdr:row>
      <xdr:rowOff>0</xdr:rowOff>
    </xdr:from>
    <xdr:to>
      <xdr:col>2</xdr:col>
      <xdr:colOff>1076325</xdr:colOff>
      <xdr:row>52</xdr:row>
      <xdr:rowOff>790575</xdr:rowOff>
    </xdr:to>
    <xdr:pic>
      <xdr:nvPicPr>
        <xdr:cNvPr id="4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421600"/>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52</xdr:row>
      <xdr:rowOff>142875</xdr:rowOff>
    </xdr:from>
    <xdr:to>
      <xdr:col>1</xdr:col>
      <xdr:colOff>1924050</xdr:colOff>
      <xdr:row>52</xdr:row>
      <xdr:rowOff>1133475</xdr:rowOff>
    </xdr:to>
    <xdr:pic>
      <xdr:nvPicPr>
        <xdr:cNvPr id="47" name="Рисунок 7"/>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b="12"/>
        <a:stretch>
          <a:fillRect/>
        </a:stretch>
      </xdr:blipFill>
      <xdr:spPr bwMode="auto">
        <a:xfrm>
          <a:off x="1543050" y="21993225"/>
          <a:ext cx="161925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495301</xdr:rowOff>
    </xdr:to>
    <xdr:pic>
      <xdr:nvPicPr>
        <xdr:cNvPr id="4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17</xdr:row>
      <xdr:rowOff>114300</xdr:rowOff>
    </xdr:from>
    <xdr:to>
      <xdr:col>2</xdr:col>
      <xdr:colOff>1076325</xdr:colOff>
      <xdr:row>18</xdr:row>
      <xdr:rowOff>495301</xdr:rowOff>
    </xdr:to>
    <xdr:pic>
      <xdr:nvPicPr>
        <xdr:cNvPr id="4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7591425"/>
          <a:ext cx="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400050</xdr:colOff>
      <xdr:row>43</xdr:row>
      <xdr:rowOff>133350</xdr:rowOff>
    </xdr:from>
    <xdr:to>
      <xdr:col>1</xdr:col>
      <xdr:colOff>1619250</xdr:colOff>
      <xdr:row>45</xdr:row>
      <xdr:rowOff>238124</xdr:rowOff>
    </xdr:to>
    <xdr:pic>
      <xdr:nvPicPr>
        <xdr:cNvPr id="50" name="Рисунок 4"/>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b="61"/>
        <a:stretch>
          <a:fillRect/>
        </a:stretch>
      </xdr:blipFill>
      <xdr:spPr bwMode="auto">
        <a:xfrm>
          <a:off x="1638300" y="16173450"/>
          <a:ext cx="12192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1076325</xdr:colOff>
      <xdr:row>12</xdr:row>
      <xdr:rowOff>114300</xdr:rowOff>
    </xdr:from>
    <xdr:ext cx="0" cy="790575"/>
    <xdr:pic>
      <xdr:nvPicPr>
        <xdr:cNvPr id="5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3419" y="51149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1076325</xdr:colOff>
      <xdr:row>50</xdr:row>
      <xdr:rowOff>0</xdr:rowOff>
    </xdr:from>
    <xdr:to>
      <xdr:col>2</xdr:col>
      <xdr:colOff>1076325</xdr:colOff>
      <xdr:row>50</xdr:row>
      <xdr:rowOff>676275</xdr:rowOff>
    </xdr:to>
    <xdr:pic>
      <xdr:nvPicPr>
        <xdr:cNvPr id="5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800100</xdr:rowOff>
    </xdr:to>
    <xdr:pic>
      <xdr:nvPicPr>
        <xdr:cNvPr id="5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50</xdr:row>
      <xdr:rowOff>0</xdr:rowOff>
    </xdr:from>
    <xdr:to>
      <xdr:col>2</xdr:col>
      <xdr:colOff>1076325</xdr:colOff>
      <xdr:row>50</xdr:row>
      <xdr:rowOff>790575</xdr:rowOff>
    </xdr:to>
    <xdr:pic>
      <xdr:nvPicPr>
        <xdr:cNvPr id="5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157412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590550</xdr:colOff>
      <xdr:row>50</xdr:row>
      <xdr:rowOff>190501</xdr:rowOff>
    </xdr:from>
    <xdr:to>
      <xdr:col>1</xdr:col>
      <xdr:colOff>1638300</xdr:colOff>
      <xdr:row>50</xdr:row>
      <xdr:rowOff>1345407</xdr:rowOff>
    </xdr:to>
    <xdr:pic>
      <xdr:nvPicPr>
        <xdr:cNvPr id="60" name="Рисунок 59"/>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28800" y="21943220"/>
          <a:ext cx="1047750" cy="1154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676275</xdr:rowOff>
    </xdr:to>
    <xdr:pic>
      <xdr:nvPicPr>
        <xdr:cNvPr id="61"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800100</xdr:rowOff>
    </xdr:to>
    <xdr:pic>
      <xdr:nvPicPr>
        <xdr:cNvPr id="62"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3"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4"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1076325</xdr:colOff>
      <xdr:row>51</xdr:row>
      <xdr:rowOff>0</xdr:rowOff>
    </xdr:from>
    <xdr:to>
      <xdr:col>2</xdr:col>
      <xdr:colOff>1076325</xdr:colOff>
      <xdr:row>51</xdr:row>
      <xdr:rowOff>790575</xdr:rowOff>
    </xdr:to>
    <xdr:pic>
      <xdr:nvPicPr>
        <xdr:cNvPr id="65"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30028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1076325</xdr:colOff>
      <xdr:row>49</xdr:row>
      <xdr:rowOff>0</xdr:rowOff>
    </xdr:from>
    <xdr:ext cx="0" cy="676275"/>
    <xdr:pic>
      <xdr:nvPicPr>
        <xdr:cNvPr id="66"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800100"/>
    <xdr:pic>
      <xdr:nvPicPr>
        <xdr:cNvPr id="67"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68"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69"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1076325</xdr:colOff>
      <xdr:row>49</xdr:row>
      <xdr:rowOff>0</xdr:rowOff>
    </xdr:from>
    <xdr:ext cx="0" cy="790575"/>
    <xdr:pic>
      <xdr:nvPicPr>
        <xdr:cNvPr id="70" name="Рисунок 95"/>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495800" y="20145375"/>
          <a:ext cx="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590550</xdr:colOff>
      <xdr:row>49</xdr:row>
      <xdr:rowOff>228600</xdr:rowOff>
    </xdr:from>
    <xdr:ext cx="1095375" cy="1095375"/>
    <xdr:pic>
      <xdr:nvPicPr>
        <xdr:cNvPr id="71" name="Рисунок 6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28800" y="20373975"/>
          <a:ext cx="1095375"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71437</xdr:colOff>
      <xdr:row>51</xdr:row>
      <xdr:rowOff>35720</xdr:rowOff>
    </xdr:from>
    <xdr:to>
      <xdr:col>1</xdr:col>
      <xdr:colOff>1809749</xdr:colOff>
      <xdr:row>51</xdr:row>
      <xdr:rowOff>1393032</xdr:rowOff>
    </xdr:to>
    <xdr:pic>
      <xdr:nvPicPr>
        <xdr:cNvPr id="72" name="Рисунок 71"/>
        <xdr:cNvPicPr>
          <a:picLocks noChangeAspect="1"/>
        </xdr:cNvPicPr>
      </xdr:nvPicPr>
      <xdr:blipFill>
        <a:blip xmlns:r="http://schemas.openxmlformats.org/officeDocument/2006/relationships" r:embed="rId11"/>
        <a:stretch>
          <a:fillRect/>
        </a:stretch>
      </xdr:blipFill>
      <xdr:spPr>
        <a:xfrm>
          <a:off x="1309687" y="23217189"/>
          <a:ext cx="1738312" cy="1357312"/>
        </a:xfrm>
        <a:prstGeom prst="rect">
          <a:avLst/>
        </a:prstGeom>
      </xdr:spPr>
    </xdr:pic>
    <xdr:clientData/>
  </xdr:twoCellAnchor>
  <xdr:twoCellAnchor editAs="oneCell">
    <xdr:from>
      <xdr:col>1</xdr:col>
      <xdr:colOff>23813</xdr:colOff>
      <xdr:row>48</xdr:row>
      <xdr:rowOff>23813</xdr:rowOff>
    </xdr:from>
    <xdr:to>
      <xdr:col>1</xdr:col>
      <xdr:colOff>1643063</xdr:colOff>
      <xdr:row>48</xdr:row>
      <xdr:rowOff>1071562</xdr:rowOff>
    </xdr:to>
    <xdr:pic>
      <xdr:nvPicPr>
        <xdr:cNvPr id="40" name="Рисунок 39"/>
        <xdr:cNvPicPr>
          <a:picLocks noChangeAspect="1"/>
        </xdr:cNvPicPr>
      </xdr:nvPicPr>
      <xdr:blipFill>
        <a:blip xmlns:r="http://schemas.openxmlformats.org/officeDocument/2006/relationships" r:embed="rId12"/>
        <a:stretch>
          <a:fillRect/>
        </a:stretch>
      </xdr:blipFill>
      <xdr:spPr>
        <a:xfrm>
          <a:off x="1262063" y="19395282"/>
          <a:ext cx="1619250" cy="1047749"/>
        </a:xfrm>
        <a:prstGeom prst="rect">
          <a:avLst/>
        </a:prstGeom>
      </xdr:spPr>
    </xdr:pic>
    <xdr:clientData/>
  </xdr:twoCellAnchor>
  <xdr:oneCellAnchor>
    <xdr:from>
      <xdr:col>1</xdr:col>
      <xdr:colOff>285750</xdr:colOff>
      <xdr:row>14</xdr:row>
      <xdr:rowOff>76201</xdr:rowOff>
    </xdr:from>
    <xdr:ext cx="1657350" cy="1162050"/>
    <xdr:pic>
      <xdr:nvPicPr>
        <xdr:cNvPr id="73" name="Рисунок 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24000" y="8477251"/>
          <a:ext cx="16573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4.xml><?xml version="1.0" encoding="utf-8"?>
<xdr:wsDr xmlns:xdr="http://schemas.openxmlformats.org/drawingml/2006/spreadsheetDrawing" xmlns:a="http://schemas.openxmlformats.org/drawingml/2006/main">
  <xdr:twoCellAnchor editAs="oneCell">
    <xdr:from>
      <xdr:col>2</xdr:col>
      <xdr:colOff>85725</xdr:colOff>
      <xdr:row>5</xdr:row>
      <xdr:rowOff>161925</xdr:rowOff>
    </xdr:from>
    <xdr:to>
      <xdr:col>2</xdr:col>
      <xdr:colOff>1790700</xdr:colOff>
      <xdr:row>8</xdr:row>
      <xdr:rowOff>95250</xdr:rowOff>
    </xdr:to>
    <xdr:pic>
      <xdr:nvPicPr>
        <xdr:cNvPr id="2895404" name="Рисунок 59"/>
        <xdr:cNvPicPr>
          <a:picLocks noChangeAspect="1" noChangeArrowheads="1"/>
        </xdr:cNvPicPr>
      </xdr:nvPicPr>
      <xdr:blipFill>
        <a:blip xmlns:r="http://schemas.openxmlformats.org/officeDocument/2006/relationships" r:embed="rId1" cstate="print"/>
        <a:srcRect/>
        <a:stretch>
          <a:fillRect/>
        </a:stretch>
      </xdr:blipFill>
      <xdr:spPr bwMode="auto">
        <a:xfrm>
          <a:off x="3819525" y="2047875"/>
          <a:ext cx="1704975" cy="1171575"/>
        </a:xfrm>
        <a:prstGeom prst="rect">
          <a:avLst/>
        </a:prstGeom>
        <a:noFill/>
        <a:ln w="9525">
          <a:noFill/>
          <a:miter lim="800000"/>
          <a:headEnd/>
          <a:tailEnd/>
        </a:ln>
      </xdr:spPr>
    </xdr:pic>
    <xdr:clientData/>
  </xdr:twoCellAnchor>
  <xdr:twoCellAnchor editAs="oneCell">
    <xdr:from>
      <xdr:col>2</xdr:col>
      <xdr:colOff>323850</xdr:colOff>
      <xdr:row>135</xdr:row>
      <xdr:rowOff>95250</xdr:rowOff>
    </xdr:from>
    <xdr:to>
      <xdr:col>2</xdr:col>
      <xdr:colOff>1562100</xdr:colOff>
      <xdr:row>138</xdr:row>
      <xdr:rowOff>114300</xdr:rowOff>
    </xdr:to>
    <xdr:pic>
      <xdr:nvPicPr>
        <xdr:cNvPr id="2895405" name="Рисунок 6"/>
        <xdr:cNvPicPr>
          <a:picLocks noChangeAspect="1"/>
        </xdr:cNvPicPr>
      </xdr:nvPicPr>
      <xdr:blipFill>
        <a:blip xmlns:r="http://schemas.openxmlformats.org/officeDocument/2006/relationships" r:embed="rId2" cstate="print"/>
        <a:srcRect l="8467" t="10583" r="5807" b="8981"/>
        <a:stretch>
          <a:fillRect/>
        </a:stretch>
      </xdr:blipFill>
      <xdr:spPr bwMode="auto">
        <a:xfrm>
          <a:off x="4057650" y="69627750"/>
          <a:ext cx="1238250" cy="1162050"/>
        </a:xfrm>
        <a:prstGeom prst="rect">
          <a:avLst/>
        </a:prstGeom>
        <a:noFill/>
        <a:ln w="9525">
          <a:noFill/>
          <a:miter lim="800000"/>
          <a:headEnd/>
          <a:tailEnd/>
        </a:ln>
      </xdr:spPr>
    </xdr:pic>
    <xdr:clientData/>
  </xdr:twoCellAnchor>
  <xdr:twoCellAnchor editAs="oneCell">
    <xdr:from>
      <xdr:col>2</xdr:col>
      <xdr:colOff>133350</xdr:colOff>
      <xdr:row>141</xdr:row>
      <xdr:rowOff>266700</xdr:rowOff>
    </xdr:from>
    <xdr:to>
      <xdr:col>2</xdr:col>
      <xdr:colOff>1676400</xdr:colOff>
      <xdr:row>144</xdr:row>
      <xdr:rowOff>104775</xdr:rowOff>
    </xdr:to>
    <xdr:pic>
      <xdr:nvPicPr>
        <xdr:cNvPr id="2895406" name="Рисунок 7"/>
        <xdr:cNvPicPr>
          <a:picLocks noChangeAspect="1"/>
        </xdr:cNvPicPr>
      </xdr:nvPicPr>
      <xdr:blipFill>
        <a:blip xmlns:r="http://schemas.openxmlformats.org/officeDocument/2006/relationships" r:embed="rId3" cstate="print"/>
        <a:srcRect/>
        <a:stretch>
          <a:fillRect/>
        </a:stretch>
      </xdr:blipFill>
      <xdr:spPr bwMode="auto">
        <a:xfrm>
          <a:off x="3867150" y="72085200"/>
          <a:ext cx="1543050" cy="1552575"/>
        </a:xfrm>
        <a:prstGeom prst="rect">
          <a:avLst/>
        </a:prstGeom>
        <a:noFill/>
        <a:ln w="9525">
          <a:noFill/>
          <a:miter lim="800000"/>
          <a:headEnd/>
          <a:tailEnd/>
        </a:ln>
      </xdr:spPr>
    </xdr:pic>
    <xdr:clientData/>
  </xdr:twoCellAnchor>
  <xdr:twoCellAnchor editAs="oneCell">
    <xdr:from>
      <xdr:col>2</xdr:col>
      <xdr:colOff>342900</xdr:colOff>
      <xdr:row>147</xdr:row>
      <xdr:rowOff>228600</xdr:rowOff>
    </xdr:from>
    <xdr:to>
      <xdr:col>2</xdr:col>
      <xdr:colOff>1438275</xdr:colOff>
      <xdr:row>149</xdr:row>
      <xdr:rowOff>180975</xdr:rowOff>
    </xdr:to>
    <xdr:pic>
      <xdr:nvPicPr>
        <xdr:cNvPr id="2895407" name="Рисунок 8"/>
        <xdr:cNvPicPr>
          <a:picLocks noChangeAspect="1"/>
        </xdr:cNvPicPr>
      </xdr:nvPicPr>
      <xdr:blipFill>
        <a:blip xmlns:r="http://schemas.openxmlformats.org/officeDocument/2006/relationships" r:embed="rId4" cstate="print"/>
        <a:srcRect l="21603" t="19403" r="19991" b="21989"/>
        <a:stretch>
          <a:fillRect/>
        </a:stretch>
      </xdr:blipFill>
      <xdr:spPr bwMode="auto">
        <a:xfrm>
          <a:off x="4076700" y="75104625"/>
          <a:ext cx="1095375" cy="1095375"/>
        </a:xfrm>
        <a:prstGeom prst="rect">
          <a:avLst/>
        </a:prstGeom>
        <a:noFill/>
        <a:ln w="9525">
          <a:noFill/>
          <a:miter lim="800000"/>
          <a:headEnd/>
          <a:tailEnd/>
        </a:ln>
      </xdr:spPr>
    </xdr:pic>
    <xdr:clientData/>
  </xdr:twoCellAnchor>
  <xdr:twoCellAnchor editAs="oneCell">
    <xdr:from>
      <xdr:col>2</xdr:col>
      <xdr:colOff>495300</xdr:colOff>
      <xdr:row>154</xdr:row>
      <xdr:rowOff>28575</xdr:rowOff>
    </xdr:from>
    <xdr:to>
      <xdr:col>2</xdr:col>
      <xdr:colOff>1476375</xdr:colOff>
      <xdr:row>156</xdr:row>
      <xdr:rowOff>276225</xdr:rowOff>
    </xdr:to>
    <xdr:pic>
      <xdr:nvPicPr>
        <xdr:cNvPr id="2895408" name="Рисунок 10"/>
        <xdr:cNvPicPr>
          <a:picLocks noChangeAspect="1"/>
        </xdr:cNvPicPr>
      </xdr:nvPicPr>
      <xdr:blipFill>
        <a:blip xmlns:r="http://schemas.openxmlformats.org/officeDocument/2006/relationships" r:embed="rId5" cstate="print"/>
        <a:srcRect l="12553" t="12553" r="11690" b="14719"/>
        <a:stretch>
          <a:fillRect/>
        </a:stretch>
      </xdr:blipFill>
      <xdr:spPr bwMode="auto">
        <a:xfrm>
          <a:off x="4229100" y="78905100"/>
          <a:ext cx="981075" cy="1009650"/>
        </a:xfrm>
        <a:prstGeom prst="rect">
          <a:avLst/>
        </a:prstGeom>
        <a:noFill/>
        <a:ln w="9525">
          <a:noFill/>
          <a:miter lim="800000"/>
          <a:headEnd/>
          <a:tailEnd/>
        </a:ln>
      </xdr:spPr>
    </xdr:pic>
    <xdr:clientData/>
  </xdr:twoCellAnchor>
  <xdr:twoCellAnchor editAs="oneCell">
    <xdr:from>
      <xdr:col>2</xdr:col>
      <xdr:colOff>38100</xdr:colOff>
      <xdr:row>173</xdr:row>
      <xdr:rowOff>57150</xdr:rowOff>
    </xdr:from>
    <xdr:to>
      <xdr:col>2</xdr:col>
      <xdr:colOff>1828800</xdr:colOff>
      <xdr:row>174</xdr:row>
      <xdr:rowOff>171450</xdr:rowOff>
    </xdr:to>
    <xdr:pic>
      <xdr:nvPicPr>
        <xdr:cNvPr id="2895409" name="Рисунок 11"/>
        <xdr:cNvPicPr>
          <a:picLocks noChangeAspect="1"/>
        </xdr:cNvPicPr>
      </xdr:nvPicPr>
      <xdr:blipFill>
        <a:blip xmlns:r="http://schemas.openxmlformats.org/officeDocument/2006/relationships" r:embed="rId6" cstate="print"/>
        <a:srcRect t="33604" b="33392"/>
        <a:stretch>
          <a:fillRect/>
        </a:stretch>
      </xdr:blipFill>
      <xdr:spPr bwMode="auto">
        <a:xfrm>
          <a:off x="3771900" y="88049100"/>
          <a:ext cx="1790700" cy="590550"/>
        </a:xfrm>
        <a:prstGeom prst="rect">
          <a:avLst/>
        </a:prstGeom>
        <a:noFill/>
        <a:ln w="9525">
          <a:noFill/>
          <a:miter lim="800000"/>
          <a:headEnd/>
          <a:tailEnd/>
        </a:ln>
      </xdr:spPr>
    </xdr:pic>
    <xdr:clientData/>
  </xdr:twoCellAnchor>
  <xdr:twoCellAnchor editAs="oneCell">
    <xdr:from>
      <xdr:col>2</xdr:col>
      <xdr:colOff>285750</xdr:colOff>
      <xdr:row>180</xdr:row>
      <xdr:rowOff>28575</xdr:rowOff>
    </xdr:from>
    <xdr:to>
      <xdr:col>2</xdr:col>
      <xdr:colOff>1495425</xdr:colOff>
      <xdr:row>181</xdr:row>
      <xdr:rowOff>0</xdr:rowOff>
    </xdr:to>
    <xdr:pic>
      <xdr:nvPicPr>
        <xdr:cNvPr id="2895410" name="Рисунок 47"/>
        <xdr:cNvPicPr>
          <a:picLocks noChangeAspect="1"/>
        </xdr:cNvPicPr>
      </xdr:nvPicPr>
      <xdr:blipFill>
        <a:blip xmlns:r="http://schemas.openxmlformats.org/officeDocument/2006/relationships" r:embed="rId7" cstate="print"/>
        <a:srcRect b="26956"/>
        <a:stretch>
          <a:fillRect/>
        </a:stretch>
      </xdr:blipFill>
      <xdr:spPr bwMode="auto">
        <a:xfrm>
          <a:off x="4019550" y="91087575"/>
          <a:ext cx="1209675" cy="885825"/>
        </a:xfrm>
        <a:prstGeom prst="rect">
          <a:avLst/>
        </a:prstGeom>
        <a:noFill/>
        <a:ln w="9525">
          <a:noFill/>
          <a:miter lim="800000"/>
          <a:headEnd/>
          <a:tailEnd/>
        </a:ln>
      </xdr:spPr>
    </xdr:pic>
    <xdr:clientData/>
  </xdr:twoCellAnchor>
  <xdr:twoCellAnchor editAs="oneCell">
    <xdr:from>
      <xdr:col>2</xdr:col>
      <xdr:colOff>19050</xdr:colOff>
      <xdr:row>182</xdr:row>
      <xdr:rowOff>219075</xdr:rowOff>
    </xdr:from>
    <xdr:to>
      <xdr:col>2</xdr:col>
      <xdr:colOff>1847850</xdr:colOff>
      <xdr:row>183</xdr:row>
      <xdr:rowOff>171450</xdr:rowOff>
    </xdr:to>
    <xdr:pic>
      <xdr:nvPicPr>
        <xdr:cNvPr id="2895411" name="Рисунок 49"/>
        <xdr:cNvPicPr>
          <a:picLocks noChangeAspect="1"/>
        </xdr:cNvPicPr>
      </xdr:nvPicPr>
      <xdr:blipFill>
        <a:blip xmlns:r="http://schemas.openxmlformats.org/officeDocument/2006/relationships" r:embed="rId8" cstate="print"/>
        <a:srcRect l="9401" t="41205" r="9589" b="43993"/>
        <a:stretch>
          <a:fillRect/>
        </a:stretch>
      </xdr:blipFill>
      <xdr:spPr bwMode="auto">
        <a:xfrm>
          <a:off x="3752850" y="92573475"/>
          <a:ext cx="1828800" cy="333375"/>
        </a:xfrm>
        <a:prstGeom prst="rect">
          <a:avLst/>
        </a:prstGeom>
        <a:noFill/>
        <a:ln w="9525">
          <a:noFill/>
          <a:miter lim="800000"/>
          <a:headEnd/>
          <a:tailEnd/>
        </a:ln>
      </xdr:spPr>
    </xdr:pic>
    <xdr:clientData/>
  </xdr:twoCellAnchor>
  <xdr:twoCellAnchor editAs="oneCell">
    <xdr:from>
      <xdr:col>2</xdr:col>
      <xdr:colOff>9525</xdr:colOff>
      <xdr:row>189</xdr:row>
      <xdr:rowOff>333375</xdr:rowOff>
    </xdr:from>
    <xdr:to>
      <xdr:col>2</xdr:col>
      <xdr:colOff>1838325</xdr:colOff>
      <xdr:row>190</xdr:row>
      <xdr:rowOff>190500</xdr:rowOff>
    </xdr:to>
    <xdr:pic>
      <xdr:nvPicPr>
        <xdr:cNvPr id="2895412" name="Рисунок 50"/>
        <xdr:cNvPicPr>
          <a:picLocks noChangeAspect="1"/>
        </xdr:cNvPicPr>
      </xdr:nvPicPr>
      <xdr:blipFill>
        <a:blip xmlns:r="http://schemas.openxmlformats.org/officeDocument/2006/relationships" r:embed="rId8" cstate="print"/>
        <a:srcRect l="9401" t="41205" r="9589" b="43993"/>
        <a:stretch>
          <a:fillRect/>
        </a:stretch>
      </xdr:blipFill>
      <xdr:spPr bwMode="auto">
        <a:xfrm>
          <a:off x="3743325" y="95564325"/>
          <a:ext cx="1828800" cy="333375"/>
        </a:xfrm>
        <a:prstGeom prst="rect">
          <a:avLst/>
        </a:prstGeom>
        <a:noFill/>
        <a:ln w="9525">
          <a:noFill/>
          <a:miter lim="800000"/>
          <a:headEnd/>
          <a:tailEnd/>
        </a:ln>
      </xdr:spPr>
    </xdr:pic>
    <xdr:clientData/>
  </xdr:twoCellAnchor>
  <xdr:twoCellAnchor editAs="oneCell">
    <xdr:from>
      <xdr:col>2</xdr:col>
      <xdr:colOff>57150</xdr:colOff>
      <xdr:row>195</xdr:row>
      <xdr:rowOff>504825</xdr:rowOff>
    </xdr:from>
    <xdr:to>
      <xdr:col>2</xdr:col>
      <xdr:colOff>1809750</xdr:colOff>
      <xdr:row>196</xdr:row>
      <xdr:rowOff>342900</xdr:rowOff>
    </xdr:to>
    <xdr:pic>
      <xdr:nvPicPr>
        <xdr:cNvPr id="2895413" name="Рисунок 14"/>
        <xdr:cNvPicPr>
          <a:picLocks noChangeAspect="1"/>
        </xdr:cNvPicPr>
      </xdr:nvPicPr>
      <xdr:blipFill>
        <a:blip xmlns:r="http://schemas.openxmlformats.org/officeDocument/2006/relationships" r:embed="rId9" cstate="print"/>
        <a:srcRect t="38113" b="38480"/>
        <a:stretch>
          <a:fillRect/>
        </a:stretch>
      </xdr:blipFill>
      <xdr:spPr bwMode="auto">
        <a:xfrm>
          <a:off x="3790950" y="98412300"/>
          <a:ext cx="1752600" cy="409575"/>
        </a:xfrm>
        <a:prstGeom prst="rect">
          <a:avLst/>
        </a:prstGeom>
        <a:noFill/>
        <a:ln w="9525">
          <a:noFill/>
          <a:miter lim="800000"/>
          <a:headEnd/>
          <a:tailEnd/>
        </a:ln>
      </xdr:spPr>
    </xdr:pic>
    <xdr:clientData/>
  </xdr:twoCellAnchor>
  <xdr:twoCellAnchor editAs="oneCell">
    <xdr:from>
      <xdr:col>2</xdr:col>
      <xdr:colOff>447675</xdr:colOff>
      <xdr:row>274</xdr:row>
      <xdr:rowOff>28575</xdr:rowOff>
    </xdr:from>
    <xdr:to>
      <xdr:col>2</xdr:col>
      <xdr:colOff>1371600</xdr:colOff>
      <xdr:row>276</xdr:row>
      <xdr:rowOff>228600</xdr:rowOff>
    </xdr:to>
    <xdr:pic>
      <xdr:nvPicPr>
        <xdr:cNvPr id="2895414" name="Рисунок 2"/>
        <xdr:cNvPicPr>
          <a:picLocks noChangeAspect="1"/>
        </xdr:cNvPicPr>
      </xdr:nvPicPr>
      <xdr:blipFill>
        <a:blip xmlns:r="http://schemas.openxmlformats.org/officeDocument/2006/relationships" r:embed="rId10" cstate="print"/>
        <a:srcRect/>
        <a:stretch>
          <a:fillRect/>
        </a:stretch>
      </xdr:blipFill>
      <xdr:spPr bwMode="auto">
        <a:xfrm>
          <a:off x="4181475" y="137131425"/>
          <a:ext cx="923925" cy="923925"/>
        </a:xfrm>
        <a:prstGeom prst="rect">
          <a:avLst/>
        </a:prstGeom>
        <a:noFill/>
        <a:ln w="9525">
          <a:noFill/>
          <a:miter lim="800000"/>
          <a:headEnd/>
          <a:tailEnd/>
        </a:ln>
      </xdr:spPr>
    </xdr:pic>
    <xdr:clientData/>
  </xdr:twoCellAnchor>
  <xdr:twoCellAnchor editAs="oneCell">
    <xdr:from>
      <xdr:col>2</xdr:col>
      <xdr:colOff>419100</xdr:colOff>
      <xdr:row>277</xdr:row>
      <xdr:rowOff>133350</xdr:rowOff>
    </xdr:from>
    <xdr:to>
      <xdr:col>2</xdr:col>
      <xdr:colOff>1295400</xdr:colOff>
      <xdr:row>279</xdr:row>
      <xdr:rowOff>352425</xdr:rowOff>
    </xdr:to>
    <xdr:pic>
      <xdr:nvPicPr>
        <xdr:cNvPr id="2895415" name="Рисунок 3"/>
        <xdr:cNvPicPr>
          <a:picLocks noChangeAspect="1"/>
        </xdr:cNvPicPr>
      </xdr:nvPicPr>
      <xdr:blipFill>
        <a:blip xmlns:r="http://schemas.openxmlformats.org/officeDocument/2006/relationships" r:embed="rId11" cstate="print"/>
        <a:srcRect/>
        <a:stretch>
          <a:fillRect/>
        </a:stretch>
      </xdr:blipFill>
      <xdr:spPr bwMode="auto">
        <a:xfrm>
          <a:off x="4152900" y="138360150"/>
          <a:ext cx="876300" cy="866775"/>
        </a:xfrm>
        <a:prstGeom prst="rect">
          <a:avLst/>
        </a:prstGeom>
        <a:noFill/>
        <a:ln w="9525">
          <a:noFill/>
          <a:miter lim="800000"/>
          <a:headEnd/>
          <a:tailEnd/>
        </a:ln>
      </xdr:spPr>
    </xdr:pic>
    <xdr:clientData/>
  </xdr:twoCellAnchor>
  <xdr:twoCellAnchor editAs="oneCell">
    <xdr:from>
      <xdr:col>2</xdr:col>
      <xdr:colOff>161925</xdr:colOff>
      <xdr:row>100</xdr:row>
      <xdr:rowOff>114300</xdr:rowOff>
    </xdr:from>
    <xdr:to>
      <xdr:col>2</xdr:col>
      <xdr:colOff>1743075</xdr:colOff>
      <xdr:row>102</xdr:row>
      <xdr:rowOff>238125</xdr:rowOff>
    </xdr:to>
    <xdr:pic>
      <xdr:nvPicPr>
        <xdr:cNvPr id="2895416" name="Рисунок 17"/>
        <xdr:cNvPicPr>
          <a:picLocks noChangeAspect="1"/>
        </xdr:cNvPicPr>
      </xdr:nvPicPr>
      <xdr:blipFill>
        <a:blip xmlns:r="http://schemas.openxmlformats.org/officeDocument/2006/relationships" r:embed="rId12" cstate="print"/>
        <a:srcRect t="20203" b="23590"/>
        <a:stretch>
          <a:fillRect/>
        </a:stretch>
      </xdr:blipFill>
      <xdr:spPr bwMode="auto">
        <a:xfrm>
          <a:off x="3895725" y="51130200"/>
          <a:ext cx="1581150" cy="885825"/>
        </a:xfrm>
        <a:prstGeom prst="rect">
          <a:avLst/>
        </a:prstGeom>
        <a:noFill/>
        <a:ln w="9525">
          <a:noFill/>
          <a:miter lim="800000"/>
          <a:headEnd/>
          <a:tailEnd/>
        </a:ln>
      </xdr:spPr>
    </xdr:pic>
    <xdr:clientData/>
  </xdr:twoCellAnchor>
  <xdr:twoCellAnchor editAs="oneCell">
    <xdr:from>
      <xdr:col>2</xdr:col>
      <xdr:colOff>161925</xdr:colOff>
      <xdr:row>103</xdr:row>
      <xdr:rowOff>38100</xdr:rowOff>
    </xdr:from>
    <xdr:to>
      <xdr:col>2</xdr:col>
      <xdr:colOff>1619250</xdr:colOff>
      <xdr:row>104</xdr:row>
      <xdr:rowOff>495300</xdr:rowOff>
    </xdr:to>
    <xdr:pic>
      <xdr:nvPicPr>
        <xdr:cNvPr id="2895417" name="Рисунок 5"/>
        <xdr:cNvPicPr>
          <a:picLocks noChangeAspect="1"/>
        </xdr:cNvPicPr>
      </xdr:nvPicPr>
      <xdr:blipFill>
        <a:blip xmlns:r="http://schemas.openxmlformats.org/officeDocument/2006/relationships" r:embed="rId13" cstate="print"/>
        <a:srcRect l="10400" t="18800" r="5598" b="28999"/>
        <a:stretch>
          <a:fillRect/>
        </a:stretch>
      </xdr:blipFill>
      <xdr:spPr bwMode="auto">
        <a:xfrm>
          <a:off x="3895725" y="52197000"/>
          <a:ext cx="1457325" cy="904875"/>
        </a:xfrm>
        <a:prstGeom prst="rect">
          <a:avLst/>
        </a:prstGeom>
        <a:noFill/>
        <a:ln w="9525">
          <a:noFill/>
          <a:miter lim="800000"/>
          <a:headEnd/>
          <a:tailEnd/>
        </a:ln>
      </xdr:spPr>
    </xdr:pic>
    <xdr:clientData/>
  </xdr:twoCellAnchor>
  <xdr:twoCellAnchor editAs="oneCell">
    <xdr:from>
      <xdr:col>2</xdr:col>
      <xdr:colOff>47625</xdr:colOff>
      <xdr:row>132</xdr:row>
      <xdr:rowOff>19050</xdr:rowOff>
    </xdr:from>
    <xdr:to>
      <xdr:col>2</xdr:col>
      <xdr:colOff>1790700</xdr:colOff>
      <xdr:row>132</xdr:row>
      <xdr:rowOff>476250</xdr:rowOff>
    </xdr:to>
    <xdr:pic>
      <xdr:nvPicPr>
        <xdr:cNvPr id="2895418" name="Рисунок 6"/>
        <xdr:cNvPicPr>
          <a:picLocks noChangeAspect="1"/>
        </xdr:cNvPicPr>
      </xdr:nvPicPr>
      <xdr:blipFill>
        <a:blip xmlns:r="http://schemas.openxmlformats.org/officeDocument/2006/relationships" r:embed="rId14" cstate="print"/>
        <a:srcRect t="39159" b="34383"/>
        <a:stretch>
          <a:fillRect/>
        </a:stretch>
      </xdr:blipFill>
      <xdr:spPr bwMode="auto">
        <a:xfrm>
          <a:off x="3781425" y="68237100"/>
          <a:ext cx="1743075" cy="457200"/>
        </a:xfrm>
        <a:prstGeom prst="rect">
          <a:avLst/>
        </a:prstGeom>
        <a:noFill/>
        <a:ln w="9525">
          <a:noFill/>
          <a:miter lim="800000"/>
          <a:headEnd/>
          <a:tailEnd/>
        </a:ln>
      </xdr:spPr>
    </xdr:pic>
    <xdr:clientData/>
  </xdr:twoCellAnchor>
  <xdr:twoCellAnchor editAs="oneCell">
    <xdr:from>
      <xdr:col>2</xdr:col>
      <xdr:colOff>76200</xdr:colOff>
      <xdr:row>282</xdr:row>
      <xdr:rowOff>19050</xdr:rowOff>
    </xdr:from>
    <xdr:to>
      <xdr:col>2</xdr:col>
      <xdr:colOff>1752600</xdr:colOff>
      <xdr:row>282</xdr:row>
      <xdr:rowOff>800100</xdr:rowOff>
    </xdr:to>
    <xdr:pic>
      <xdr:nvPicPr>
        <xdr:cNvPr id="2895419" name="Рисунок 1"/>
        <xdr:cNvPicPr>
          <a:picLocks noChangeAspect="1"/>
        </xdr:cNvPicPr>
      </xdr:nvPicPr>
      <xdr:blipFill>
        <a:blip xmlns:r="http://schemas.openxmlformats.org/officeDocument/2006/relationships" r:embed="rId15" cstate="print"/>
        <a:srcRect t="23750" b="29584"/>
        <a:stretch>
          <a:fillRect/>
        </a:stretch>
      </xdr:blipFill>
      <xdr:spPr bwMode="auto">
        <a:xfrm>
          <a:off x="3810000" y="140103225"/>
          <a:ext cx="1676400" cy="781050"/>
        </a:xfrm>
        <a:prstGeom prst="rect">
          <a:avLst/>
        </a:prstGeom>
        <a:noFill/>
        <a:ln w="9525">
          <a:noFill/>
          <a:miter lim="800000"/>
          <a:headEnd/>
          <a:tailEnd/>
        </a:ln>
      </xdr:spPr>
    </xdr:pic>
    <xdr:clientData/>
  </xdr:twoCellAnchor>
  <xdr:twoCellAnchor editAs="oneCell">
    <xdr:from>
      <xdr:col>2</xdr:col>
      <xdr:colOff>171450</xdr:colOff>
      <xdr:row>283</xdr:row>
      <xdr:rowOff>47625</xdr:rowOff>
    </xdr:from>
    <xdr:to>
      <xdr:col>2</xdr:col>
      <xdr:colOff>1676400</xdr:colOff>
      <xdr:row>283</xdr:row>
      <xdr:rowOff>752475</xdr:rowOff>
    </xdr:to>
    <xdr:pic>
      <xdr:nvPicPr>
        <xdr:cNvPr id="2895420" name="Рисунок 2"/>
        <xdr:cNvPicPr>
          <a:picLocks noChangeAspect="1"/>
        </xdr:cNvPicPr>
      </xdr:nvPicPr>
      <xdr:blipFill>
        <a:blip xmlns:r="http://schemas.openxmlformats.org/officeDocument/2006/relationships" r:embed="rId16" cstate="print"/>
        <a:srcRect t="27499" b="25833"/>
        <a:stretch>
          <a:fillRect/>
        </a:stretch>
      </xdr:blipFill>
      <xdr:spPr bwMode="auto">
        <a:xfrm>
          <a:off x="3905250" y="141084300"/>
          <a:ext cx="1504950" cy="704850"/>
        </a:xfrm>
        <a:prstGeom prst="rect">
          <a:avLst/>
        </a:prstGeom>
        <a:noFill/>
        <a:ln w="9525">
          <a:noFill/>
          <a:miter lim="800000"/>
          <a:headEnd/>
          <a:tailEnd/>
        </a:ln>
      </xdr:spPr>
    </xdr:pic>
    <xdr:clientData/>
  </xdr:twoCellAnchor>
  <xdr:twoCellAnchor editAs="oneCell">
    <xdr:from>
      <xdr:col>2</xdr:col>
      <xdr:colOff>257175</xdr:colOff>
      <xdr:row>284</xdr:row>
      <xdr:rowOff>57150</xdr:rowOff>
    </xdr:from>
    <xdr:to>
      <xdr:col>2</xdr:col>
      <xdr:colOff>1581150</xdr:colOff>
      <xdr:row>284</xdr:row>
      <xdr:rowOff>876300</xdr:rowOff>
    </xdr:to>
    <xdr:pic>
      <xdr:nvPicPr>
        <xdr:cNvPr id="2895421" name="Рисунок 3"/>
        <xdr:cNvPicPr>
          <a:picLocks noChangeAspect="1"/>
        </xdr:cNvPicPr>
      </xdr:nvPicPr>
      <xdr:blipFill>
        <a:blip xmlns:r="http://schemas.openxmlformats.org/officeDocument/2006/relationships" r:embed="rId17" cstate="print"/>
        <a:srcRect l="8653" t="14664" r="19551" b="18750"/>
        <a:stretch>
          <a:fillRect/>
        </a:stretch>
      </xdr:blipFill>
      <xdr:spPr bwMode="auto">
        <a:xfrm>
          <a:off x="3990975" y="142046325"/>
          <a:ext cx="1323975" cy="819150"/>
        </a:xfrm>
        <a:prstGeom prst="rect">
          <a:avLst/>
        </a:prstGeom>
        <a:noFill/>
        <a:ln w="9525">
          <a:noFill/>
          <a:miter lim="800000"/>
          <a:headEnd/>
          <a:tailEnd/>
        </a:ln>
      </xdr:spPr>
    </xdr:pic>
    <xdr:clientData/>
  </xdr:twoCellAnchor>
  <xdr:twoCellAnchor editAs="oneCell">
    <xdr:from>
      <xdr:col>2</xdr:col>
      <xdr:colOff>352425</xdr:colOff>
      <xdr:row>285</xdr:row>
      <xdr:rowOff>66675</xdr:rowOff>
    </xdr:from>
    <xdr:to>
      <xdr:col>2</xdr:col>
      <xdr:colOff>1543050</xdr:colOff>
      <xdr:row>285</xdr:row>
      <xdr:rowOff>895350</xdr:rowOff>
    </xdr:to>
    <xdr:pic>
      <xdr:nvPicPr>
        <xdr:cNvPr id="2895422" name="Рисунок 4"/>
        <xdr:cNvPicPr>
          <a:picLocks noChangeAspect="1"/>
        </xdr:cNvPicPr>
      </xdr:nvPicPr>
      <xdr:blipFill>
        <a:blip xmlns:r="http://schemas.openxmlformats.org/officeDocument/2006/relationships" r:embed="rId18" cstate="print"/>
        <a:srcRect/>
        <a:stretch>
          <a:fillRect/>
        </a:stretch>
      </xdr:blipFill>
      <xdr:spPr bwMode="auto">
        <a:xfrm>
          <a:off x="4086225" y="143008350"/>
          <a:ext cx="1190625" cy="828675"/>
        </a:xfrm>
        <a:prstGeom prst="rect">
          <a:avLst/>
        </a:prstGeom>
        <a:noFill/>
        <a:ln w="9525">
          <a:noFill/>
          <a:miter lim="800000"/>
          <a:headEnd/>
          <a:tailEnd/>
        </a:ln>
      </xdr:spPr>
    </xdr:pic>
    <xdr:clientData/>
  </xdr:twoCellAnchor>
  <xdr:twoCellAnchor editAs="oneCell">
    <xdr:from>
      <xdr:col>2</xdr:col>
      <xdr:colOff>361950</xdr:colOff>
      <xdr:row>286</xdr:row>
      <xdr:rowOff>47625</xdr:rowOff>
    </xdr:from>
    <xdr:to>
      <xdr:col>2</xdr:col>
      <xdr:colOff>1466850</xdr:colOff>
      <xdr:row>287</xdr:row>
      <xdr:rowOff>466725</xdr:rowOff>
    </xdr:to>
    <xdr:pic>
      <xdr:nvPicPr>
        <xdr:cNvPr id="2895423" name="Рисунок 5"/>
        <xdr:cNvPicPr>
          <a:picLocks noChangeAspect="1"/>
        </xdr:cNvPicPr>
      </xdr:nvPicPr>
      <xdr:blipFill>
        <a:blip xmlns:r="http://schemas.openxmlformats.org/officeDocument/2006/relationships" r:embed="rId19" cstate="print"/>
        <a:srcRect l="632" t="4156" b="12471"/>
        <a:stretch>
          <a:fillRect/>
        </a:stretch>
      </xdr:blipFill>
      <xdr:spPr bwMode="auto">
        <a:xfrm>
          <a:off x="4095750" y="143922750"/>
          <a:ext cx="1104900" cy="847725"/>
        </a:xfrm>
        <a:prstGeom prst="rect">
          <a:avLst/>
        </a:prstGeom>
        <a:noFill/>
        <a:ln w="9525">
          <a:noFill/>
          <a:miter lim="800000"/>
          <a:headEnd/>
          <a:tailEnd/>
        </a:ln>
      </xdr:spPr>
    </xdr:pic>
    <xdr:clientData/>
  </xdr:twoCellAnchor>
  <xdr:twoCellAnchor editAs="oneCell">
    <xdr:from>
      <xdr:col>2</xdr:col>
      <xdr:colOff>381000</xdr:colOff>
      <xdr:row>288</xdr:row>
      <xdr:rowOff>47625</xdr:rowOff>
    </xdr:from>
    <xdr:to>
      <xdr:col>2</xdr:col>
      <xdr:colOff>1466850</xdr:colOff>
      <xdr:row>288</xdr:row>
      <xdr:rowOff>904875</xdr:rowOff>
    </xdr:to>
    <xdr:pic>
      <xdr:nvPicPr>
        <xdr:cNvPr id="2895424" name="Рисунок 6"/>
        <xdr:cNvPicPr>
          <a:picLocks noChangeAspect="1"/>
        </xdr:cNvPicPr>
      </xdr:nvPicPr>
      <xdr:blipFill>
        <a:blip xmlns:r="http://schemas.openxmlformats.org/officeDocument/2006/relationships" r:embed="rId20" cstate="print"/>
        <a:srcRect t="8572" b="12073"/>
        <a:stretch>
          <a:fillRect/>
        </a:stretch>
      </xdr:blipFill>
      <xdr:spPr bwMode="auto">
        <a:xfrm>
          <a:off x="4114800" y="144846675"/>
          <a:ext cx="1085850" cy="857250"/>
        </a:xfrm>
        <a:prstGeom prst="rect">
          <a:avLst/>
        </a:prstGeom>
        <a:noFill/>
        <a:ln w="9525">
          <a:noFill/>
          <a:miter lim="800000"/>
          <a:headEnd/>
          <a:tailEnd/>
        </a:ln>
      </xdr:spPr>
    </xdr:pic>
    <xdr:clientData/>
  </xdr:twoCellAnchor>
  <xdr:twoCellAnchor editAs="oneCell">
    <xdr:from>
      <xdr:col>2</xdr:col>
      <xdr:colOff>438150</xdr:colOff>
      <xdr:row>289</xdr:row>
      <xdr:rowOff>38100</xdr:rowOff>
    </xdr:from>
    <xdr:to>
      <xdr:col>2</xdr:col>
      <xdr:colOff>1524000</xdr:colOff>
      <xdr:row>289</xdr:row>
      <xdr:rowOff>762000</xdr:rowOff>
    </xdr:to>
    <xdr:pic>
      <xdr:nvPicPr>
        <xdr:cNvPr id="2895425" name="Рисунок 7"/>
        <xdr:cNvPicPr>
          <a:picLocks noChangeAspect="1"/>
        </xdr:cNvPicPr>
      </xdr:nvPicPr>
      <xdr:blipFill>
        <a:blip xmlns:r="http://schemas.openxmlformats.org/officeDocument/2006/relationships" r:embed="rId21" cstate="print"/>
        <a:srcRect/>
        <a:stretch>
          <a:fillRect/>
        </a:stretch>
      </xdr:blipFill>
      <xdr:spPr bwMode="auto">
        <a:xfrm>
          <a:off x="4171950" y="145789650"/>
          <a:ext cx="1085850" cy="723900"/>
        </a:xfrm>
        <a:prstGeom prst="rect">
          <a:avLst/>
        </a:prstGeom>
        <a:noFill/>
        <a:ln w="9525">
          <a:noFill/>
          <a:miter lim="800000"/>
          <a:headEnd/>
          <a:tailEnd/>
        </a:ln>
      </xdr:spPr>
    </xdr:pic>
    <xdr:clientData/>
  </xdr:twoCellAnchor>
  <xdr:twoCellAnchor editAs="oneCell">
    <xdr:from>
      <xdr:col>2</xdr:col>
      <xdr:colOff>180975</xdr:colOff>
      <xdr:row>331</xdr:row>
      <xdr:rowOff>295275</xdr:rowOff>
    </xdr:from>
    <xdr:to>
      <xdr:col>2</xdr:col>
      <xdr:colOff>1581150</xdr:colOff>
      <xdr:row>333</xdr:row>
      <xdr:rowOff>171450</xdr:rowOff>
    </xdr:to>
    <xdr:pic>
      <xdr:nvPicPr>
        <xdr:cNvPr id="2895426" name="Рисунок 1"/>
        <xdr:cNvPicPr>
          <a:picLocks noChangeAspect="1"/>
        </xdr:cNvPicPr>
      </xdr:nvPicPr>
      <xdr:blipFill>
        <a:blip xmlns:r="http://schemas.openxmlformats.org/officeDocument/2006/relationships" r:embed="rId22" cstate="print"/>
        <a:srcRect b="17059"/>
        <a:stretch>
          <a:fillRect/>
        </a:stretch>
      </xdr:blipFill>
      <xdr:spPr bwMode="auto">
        <a:xfrm>
          <a:off x="3914775" y="171897675"/>
          <a:ext cx="1400175" cy="1171575"/>
        </a:xfrm>
        <a:prstGeom prst="rect">
          <a:avLst/>
        </a:prstGeom>
        <a:noFill/>
        <a:ln w="9525">
          <a:noFill/>
          <a:miter lim="800000"/>
          <a:headEnd/>
          <a:tailEnd/>
        </a:ln>
      </xdr:spPr>
    </xdr:pic>
    <xdr:clientData/>
  </xdr:twoCellAnchor>
  <xdr:twoCellAnchor editAs="oneCell">
    <xdr:from>
      <xdr:col>2</xdr:col>
      <xdr:colOff>95250</xdr:colOff>
      <xdr:row>290</xdr:row>
      <xdr:rowOff>38100</xdr:rowOff>
    </xdr:from>
    <xdr:to>
      <xdr:col>2</xdr:col>
      <xdr:colOff>1685925</xdr:colOff>
      <xdr:row>290</xdr:row>
      <xdr:rowOff>838200</xdr:rowOff>
    </xdr:to>
    <xdr:pic>
      <xdr:nvPicPr>
        <xdr:cNvPr id="2895427" name="Рисунок 8"/>
        <xdr:cNvPicPr>
          <a:picLocks noChangeAspect="1"/>
        </xdr:cNvPicPr>
      </xdr:nvPicPr>
      <xdr:blipFill>
        <a:blip xmlns:r="http://schemas.openxmlformats.org/officeDocument/2006/relationships" r:embed="rId23" cstate="print"/>
        <a:srcRect t="22917" b="26666"/>
        <a:stretch>
          <a:fillRect/>
        </a:stretch>
      </xdr:blipFill>
      <xdr:spPr bwMode="auto">
        <a:xfrm>
          <a:off x="3829050" y="146589750"/>
          <a:ext cx="1590675" cy="800100"/>
        </a:xfrm>
        <a:prstGeom prst="rect">
          <a:avLst/>
        </a:prstGeom>
        <a:noFill/>
        <a:ln w="9525">
          <a:noFill/>
          <a:miter lim="800000"/>
          <a:headEnd/>
          <a:tailEnd/>
        </a:ln>
      </xdr:spPr>
    </xdr:pic>
    <xdr:clientData/>
  </xdr:twoCellAnchor>
  <xdr:twoCellAnchor editAs="oneCell">
    <xdr:from>
      <xdr:col>2</xdr:col>
      <xdr:colOff>342900</xdr:colOff>
      <xdr:row>12</xdr:row>
      <xdr:rowOff>19050</xdr:rowOff>
    </xdr:from>
    <xdr:to>
      <xdr:col>2</xdr:col>
      <xdr:colOff>1552575</xdr:colOff>
      <xdr:row>15</xdr:row>
      <xdr:rowOff>57150</xdr:rowOff>
    </xdr:to>
    <xdr:pic>
      <xdr:nvPicPr>
        <xdr:cNvPr id="2895428" name="Рисунок 4"/>
        <xdr:cNvPicPr>
          <a:picLocks noChangeAspect="1"/>
        </xdr:cNvPicPr>
      </xdr:nvPicPr>
      <xdr:blipFill>
        <a:blip xmlns:r="http://schemas.openxmlformats.org/officeDocument/2006/relationships" r:embed="rId24" cstate="print"/>
        <a:srcRect/>
        <a:stretch>
          <a:fillRect/>
        </a:stretch>
      </xdr:blipFill>
      <xdr:spPr bwMode="auto">
        <a:xfrm>
          <a:off x="4076700" y="4914900"/>
          <a:ext cx="1209675" cy="1219200"/>
        </a:xfrm>
        <a:prstGeom prst="rect">
          <a:avLst/>
        </a:prstGeom>
        <a:noFill/>
        <a:ln w="9525">
          <a:noFill/>
          <a:miter lim="800000"/>
          <a:headEnd/>
          <a:tailEnd/>
        </a:ln>
      </xdr:spPr>
    </xdr:pic>
    <xdr:clientData/>
  </xdr:twoCellAnchor>
  <xdr:twoCellAnchor editAs="oneCell">
    <xdr:from>
      <xdr:col>2</xdr:col>
      <xdr:colOff>323850</xdr:colOff>
      <xdr:row>16</xdr:row>
      <xdr:rowOff>19050</xdr:rowOff>
    </xdr:from>
    <xdr:to>
      <xdr:col>2</xdr:col>
      <xdr:colOff>1562100</xdr:colOff>
      <xdr:row>18</xdr:row>
      <xdr:rowOff>390525</xdr:rowOff>
    </xdr:to>
    <xdr:pic>
      <xdr:nvPicPr>
        <xdr:cNvPr id="2895429" name="Рисунок 5"/>
        <xdr:cNvPicPr>
          <a:picLocks noChangeAspect="1"/>
        </xdr:cNvPicPr>
      </xdr:nvPicPr>
      <xdr:blipFill>
        <a:blip xmlns:r="http://schemas.openxmlformats.org/officeDocument/2006/relationships" r:embed="rId25" cstate="print"/>
        <a:srcRect/>
        <a:stretch>
          <a:fillRect/>
        </a:stretch>
      </xdr:blipFill>
      <xdr:spPr bwMode="auto">
        <a:xfrm>
          <a:off x="4057650" y="6515100"/>
          <a:ext cx="1238250" cy="1238250"/>
        </a:xfrm>
        <a:prstGeom prst="rect">
          <a:avLst/>
        </a:prstGeom>
        <a:noFill/>
        <a:ln w="9525">
          <a:noFill/>
          <a:miter lim="800000"/>
          <a:headEnd/>
          <a:tailEnd/>
        </a:ln>
      </xdr:spPr>
    </xdr:pic>
    <xdr:clientData/>
  </xdr:twoCellAnchor>
  <xdr:twoCellAnchor editAs="oneCell">
    <xdr:from>
      <xdr:col>2</xdr:col>
      <xdr:colOff>314325</xdr:colOff>
      <xdr:row>19</xdr:row>
      <xdr:rowOff>285750</xdr:rowOff>
    </xdr:from>
    <xdr:to>
      <xdr:col>2</xdr:col>
      <xdr:colOff>1543050</xdr:colOff>
      <xdr:row>21</xdr:row>
      <xdr:rowOff>266700</xdr:rowOff>
    </xdr:to>
    <xdr:pic>
      <xdr:nvPicPr>
        <xdr:cNvPr id="2895430" name="Рисунок 6"/>
        <xdr:cNvPicPr>
          <a:picLocks noChangeAspect="1"/>
        </xdr:cNvPicPr>
      </xdr:nvPicPr>
      <xdr:blipFill>
        <a:blip xmlns:r="http://schemas.openxmlformats.org/officeDocument/2006/relationships" r:embed="rId26" cstate="print"/>
        <a:srcRect/>
        <a:stretch>
          <a:fillRect/>
        </a:stretch>
      </xdr:blipFill>
      <xdr:spPr bwMode="auto">
        <a:xfrm>
          <a:off x="4048125" y="8067675"/>
          <a:ext cx="1228725" cy="1219200"/>
        </a:xfrm>
        <a:prstGeom prst="rect">
          <a:avLst/>
        </a:prstGeom>
        <a:noFill/>
        <a:ln w="9525">
          <a:noFill/>
          <a:miter lim="800000"/>
          <a:headEnd/>
          <a:tailEnd/>
        </a:ln>
      </xdr:spPr>
    </xdr:pic>
    <xdr:clientData/>
  </xdr:twoCellAnchor>
  <xdr:twoCellAnchor editAs="oneCell">
    <xdr:from>
      <xdr:col>2</xdr:col>
      <xdr:colOff>304800</xdr:colOff>
      <xdr:row>22</xdr:row>
      <xdr:rowOff>47625</xdr:rowOff>
    </xdr:from>
    <xdr:to>
      <xdr:col>2</xdr:col>
      <xdr:colOff>1533525</xdr:colOff>
      <xdr:row>24</xdr:row>
      <xdr:rowOff>409575</xdr:rowOff>
    </xdr:to>
    <xdr:pic>
      <xdr:nvPicPr>
        <xdr:cNvPr id="2895431" name="Рисунок 7"/>
        <xdr:cNvPicPr>
          <a:picLocks noChangeAspect="1"/>
        </xdr:cNvPicPr>
      </xdr:nvPicPr>
      <xdr:blipFill>
        <a:blip xmlns:r="http://schemas.openxmlformats.org/officeDocument/2006/relationships" r:embed="rId27" cstate="print"/>
        <a:srcRect/>
        <a:stretch>
          <a:fillRect/>
        </a:stretch>
      </xdr:blipFill>
      <xdr:spPr bwMode="auto">
        <a:xfrm>
          <a:off x="4038600" y="9658350"/>
          <a:ext cx="1228725" cy="1228725"/>
        </a:xfrm>
        <a:prstGeom prst="rect">
          <a:avLst/>
        </a:prstGeom>
        <a:noFill/>
        <a:ln w="9525">
          <a:noFill/>
          <a:miter lim="800000"/>
          <a:headEnd/>
          <a:tailEnd/>
        </a:ln>
      </xdr:spPr>
    </xdr:pic>
    <xdr:clientData/>
  </xdr:twoCellAnchor>
  <xdr:twoCellAnchor editAs="oneCell">
    <xdr:from>
      <xdr:col>2</xdr:col>
      <xdr:colOff>304800</xdr:colOff>
      <xdr:row>25</xdr:row>
      <xdr:rowOff>9525</xdr:rowOff>
    </xdr:from>
    <xdr:to>
      <xdr:col>2</xdr:col>
      <xdr:colOff>1581150</xdr:colOff>
      <xdr:row>27</xdr:row>
      <xdr:rowOff>419100</xdr:rowOff>
    </xdr:to>
    <xdr:pic>
      <xdr:nvPicPr>
        <xdr:cNvPr id="2895432" name="Рисунок 8"/>
        <xdr:cNvPicPr>
          <a:picLocks noChangeAspect="1"/>
        </xdr:cNvPicPr>
      </xdr:nvPicPr>
      <xdr:blipFill>
        <a:blip xmlns:r="http://schemas.openxmlformats.org/officeDocument/2006/relationships" r:embed="rId28" cstate="print"/>
        <a:srcRect/>
        <a:stretch>
          <a:fillRect/>
        </a:stretch>
      </xdr:blipFill>
      <xdr:spPr bwMode="auto">
        <a:xfrm>
          <a:off x="4038600" y="10906125"/>
          <a:ext cx="1276350" cy="1276350"/>
        </a:xfrm>
        <a:prstGeom prst="rect">
          <a:avLst/>
        </a:prstGeom>
        <a:noFill/>
        <a:ln w="9525">
          <a:noFill/>
          <a:miter lim="800000"/>
          <a:headEnd/>
          <a:tailEnd/>
        </a:ln>
      </xdr:spPr>
    </xdr:pic>
    <xdr:clientData/>
  </xdr:twoCellAnchor>
  <xdr:twoCellAnchor editAs="oneCell">
    <xdr:from>
      <xdr:col>2</xdr:col>
      <xdr:colOff>314325</xdr:colOff>
      <xdr:row>29</xdr:row>
      <xdr:rowOff>66675</xdr:rowOff>
    </xdr:from>
    <xdr:to>
      <xdr:col>2</xdr:col>
      <xdr:colOff>1543050</xdr:colOff>
      <xdr:row>31</xdr:row>
      <xdr:rowOff>123825</xdr:rowOff>
    </xdr:to>
    <xdr:pic>
      <xdr:nvPicPr>
        <xdr:cNvPr id="2895433" name="Рисунок 9"/>
        <xdr:cNvPicPr>
          <a:picLocks noChangeAspect="1"/>
        </xdr:cNvPicPr>
      </xdr:nvPicPr>
      <xdr:blipFill>
        <a:blip xmlns:r="http://schemas.openxmlformats.org/officeDocument/2006/relationships" r:embed="rId29" cstate="print"/>
        <a:srcRect/>
        <a:stretch>
          <a:fillRect/>
        </a:stretch>
      </xdr:blipFill>
      <xdr:spPr bwMode="auto">
        <a:xfrm>
          <a:off x="4048125" y="12887325"/>
          <a:ext cx="1228725" cy="1228725"/>
        </a:xfrm>
        <a:prstGeom prst="rect">
          <a:avLst/>
        </a:prstGeom>
        <a:noFill/>
        <a:ln w="9525">
          <a:noFill/>
          <a:miter lim="800000"/>
          <a:headEnd/>
          <a:tailEnd/>
        </a:ln>
      </xdr:spPr>
    </xdr:pic>
    <xdr:clientData/>
  </xdr:twoCellAnchor>
  <xdr:twoCellAnchor editAs="oneCell">
    <xdr:from>
      <xdr:col>2</xdr:col>
      <xdr:colOff>390525</xdr:colOff>
      <xdr:row>32</xdr:row>
      <xdr:rowOff>47625</xdr:rowOff>
    </xdr:from>
    <xdr:to>
      <xdr:col>2</xdr:col>
      <xdr:colOff>1485900</xdr:colOff>
      <xdr:row>33</xdr:row>
      <xdr:rowOff>657225</xdr:rowOff>
    </xdr:to>
    <xdr:pic>
      <xdr:nvPicPr>
        <xdr:cNvPr id="2895434" name="Рисунок 10"/>
        <xdr:cNvPicPr>
          <a:picLocks noChangeAspect="1"/>
        </xdr:cNvPicPr>
      </xdr:nvPicPr>
      <xdr:blipFill>
        <a:blip xmlns:r="http://schemas.openxmlformats.org/officeDocument/2006/relationships" r:embed="rId30" cstate="print"/>
        <a:srcRect/>
        <a:stretch>
          <a:fillRect/>
        </a:stretch>
      </xdr:blipFill>
      <xdr:spPr bwMode="auto">
        <a:xfrm>
          <a:off x="4124325" y="14639925"/>
          <a:ext cx="1095375" cy="1095375"/>
        </a:xfrm>
        <a:prstGeom prst="rect">
          <a:avLst/>
        </a:prstGeom>
        <a:noFill/>
        <a:ln w="9525">
          <a:noFill/>
          <a:miter lim="800000"/>
          <a:headEnd/>
          <a:tailEnd/>
        </a:ln>
      </xdr:spPr>
    </xdr:pic>
    <xdr:clientData/>
  </xdr:twoCellAnchor>
  <xdr:twoCellAnchor editAs="oneCell">
    <xdr:from>
      <xdr:col>2</xdr:col>
      <xdr:colOff>314325</xdr:colOff>
      <xdr:row>36</xdr:row>
      <xdr:rowOff>28575</xdr:rowOff>
    </xdr:from>
    <xdr:to>
      <xdr:col>2</xdr:col>
      <xdr:colOff>1485900</xdr:colOff>
      <xdr:row>36</xdr:row>
      <xdr:rowOff>895350</xdr:rowOff>
    </xdr:to>
    <xdr:pic>
      <xdr:nvPicPr>
        <xdr:cNvPr id="2895435" name="Рисунок 11"/>
        <xdr:cNvPicPr>
          <a:picLocks noChangeAspect="1"/>
        </xdr:cNvPicPr>
      </xdr:nvPicPr>
      <xdr:blipFill>
        <a:blip xmlns:r="http://schemas.openxmlformats.org/officeDocument/2006/relationships" r:embed="rId31" cstate="print"/>
        <a:srcRect l="12645" t="21841" r="12633" b="22980"/>
        <a:stretch>
          <a:fillRect/>
        </a:stretch>
      </xdr:blipFill>
      <xdr:spPr bwMode="auto">
        <a:xfrm>
          <a:off x="4048125" y="16573500"/>
          <a:ext cx="1171575" cy="866775"/>
        </a:xfrm>
        <a:prstGeom prst="rect">
          <a:avLst/>
        </a:prstGeom>
        <a:noFill/>
        <a:ln w="9525">
          <a:noFill/>
          <a:miter lim="800000"/>
          <a:headEnd/>
          <a:tailEnd/>
        </a:ln>
      </xdr:spPr>
    </xdr:pic>
    <xdr:clientData/>
  </xdr:twoCellAnchor>
  <xdr:twoCellAnchor editAs="oneCell">
    <xdr:from>
      <xdr:col>2</xdr:col>
      <xdr:colOff>352425</xdr:colOff>
      <xdr:row>38</xdr:row>
      <xdr:rowOff>28575</xdr:rowOff>
    </xdr:from>
    <xdr:to>
      <xdr:col>2</xdr:col>
      <xdr:colOff>1495425</xdr:colOff>
      <xdr:row>38</xdr:row>
      <xdr:rowOff>923925</xdr:rowOff>
    </xdr:to>
    <xdr:pic>
      <xdr:nvPicPr>
        <xdr:cNvPr id="2895436" name="Рисунок 12"/>
        <xdr:cNvPicPr>
          <a:picLocks noChangeAspect="1"/>
        </xdr:cNvPicPr>
      </xdr:nvPicPr>
      <xdr:blipFill>
        <a:blip xmlns:r="http://schemas.openxmlformats.org/officeDocument/2006/relationships" r:embed="rId32" cstate="print"/>
        <a:srcRect l="15636" t="21841" r="11943" b="22060"/>
        <a:stretch>
          <a:fillRect/>
        </a:stretch>
      </xdr:blipFill>
      <xdr:spPr bwMode="auto">
        <a:xfrm>
          <a:off x="4086225" y="18488025"/>
          <a:ext cx="1143000" cy="895350"/>
        </a:xfrm>
        <a:prstGeom prst="rect">
          <a:avLst/>
        </a:prstGeom>
        <a:noFill/>
        <a:ln w="9525">
          <a:noFill/>
          <a:miter lim="800000"/>
          <a:headEnd/>
          <a:tailEnd/>
        </a:ln>
      </xdr:spPr>
    </xdr:pic>
    <xdr:clientData/>
  </xdr:twoCellAnchor>
  <xdr:twoCellAnchor editAs="oneCell">
    <xdr:from>
      <xdr:col>2</xdr:col>
      <xdr:colOff>171450</xdr:colOff>
      <xdr:row>39</xdr:row>
      <xdr:rowOff>19050</xdr:rowOff>
    </xdr:from>
    <xdr:to>
      <xdr:col>2</xdr:col>
      <xdr:colOff>1657350</xdr:colOff>
      <xdr:row>39</xdr:row>
      <xdr:rowOff>1000125</xdr:rowOff>
    </xdr:to>
    <xdr:pic>
      <xdr:nvPicPr>
        <xdr:cNvPr id="2895437" name="Рисунок 13"/>
        <xdr:cNvPicPr>
          <a:picLocks noChangeAspect="1"/>
        </xdr:cNvPicPr>
      </xdr:nvPicPr>
      <xdr:blipFill>
        <a:blip xmlns:r="http://schemas.openxmlformats.org/officeDocument/2006/relationships" r:embed="rId33" cstate="print"/>
        <a:srcRect t="15633" b="18391"/>
        <a:stretch>
          <a:fillRect/>
        </a:stretch>
      </xdr:blipFill>
      <xdr:spPr bwMode="auto">
        <a:xfrm>
          <a:off x="3905250" y="19459575"/>
          <a:ext cx="1485900" cy="981075"/>
        </a:xfrm>
        <a:prstGeom prst="rect">
          <a:avLst/>
        </a:prstGeom>
        <a:noFill/>
        <a:ln w="9525">
          <a:noFill/>
          <a:miter lim="800000"/>
          <a:headEnd/>
          <a:tailEnd/>
        </a:ln>
      </xdr:spPr>
    </xdr:pic>
    <xdr:clientData/>
  </xdr:twoCellAnchor>
  <xdr:twoCellAnchor editAs="oneCell">
    <xdr:from>
      <xdr:col>2</xdr:col>
      <xdr:colOff>361950</xdr:colOff>
      <xdr:row>40</xdr:row>
      <xdr:rowOff>28575</xdr:rowOff>
    </xdr:from>
    <xdr:to>
      <xdr:col>2</xdr:col>
      <xdr:colOff>1562100</xdr:colOff>
      <xdr:row>40</xdr:row>
      <xdr:rowOff>904875</xdr:rowOff>
    </xdr:to>
    <xdr:pic>
      <xdr:nvPicPr>
        <xdr:cNvPr id="2895438" name="Рисунок 14"/>
        <xdr:cNvPicPr>
          <a:picLocks noChangeAspect="1"/>
        </xdr:cNvPicPr>
      </xdr:nvPicPr>
      <xdr:blipFill>
        <a:blip xmlns:r="http://schemas.openxmlformats.org/officeDocument/2006/relationships" r:embed="rId34" cstate="print"/>
        <a:srcRect l="13104" t="25751" r="13092" b="20911"/>
        <a:stretch>
          <a:fillRect/>
        </a:stretch>
      </xdr:blipFill>
      <xdr:spPr bwMode="auto">
        <a:xfrm>
          <a:off x="4095750" y="20507325"/>
          <a:ext cx="1200150" cy="876300"/>
        </a:xfrm>
        <a:prstGeom prst="rect">
          <a:avLst/>
        </a:prstGeom>
        <a:noFill/>
        <a:ln w="9525">
          <a:noFill/>
          <a:miter lim="800000"/>
          <a:headEnd/>
          <a:tailEnd/>
        </a:ln>
      </xdr:spPr>
    </xdr:pic>
    <xdr:clientData/>
  </xdr:twoCellAnchor>
  <xdr:twoCellAnchor editAs="oneCell">
    <xdr:from>
      <xdr:col>2</xdr:col>
      <xdr:colOff>200025</xdr:colOff>
      <xdr:row>44</xdr:row>
      <xdr:rowOff>19050</xdr:rowOff>
    </xdr:from>
    <xdr:to>
      <xdr:col>2</xdr:col>
      <xdr:colOff>1771650</xdr:colOff>
      <xdr:row>44</xdr:row>
      <xdr:rowOff>847725</xdr:rowOff>
    </xdr:to>
    <xdr:pic>
      <xdr:nvPicPr>
        <xdr:cNvPr id="2895439" name="Рисунок 16"/>
        <xdr:cNvPicPr>
          <a:picLocks noChangeAspect="1"/>
        </xdr:cNvPicPr>
      </xdr:nvPicPr>
      <xdr:blipFill>
        <a:blip xmlns:r="http://schemas.openxmlformats.org/officeDocument/2006/relationships" r:embed="rId35" cstate="print"/>
        <a:srcRect l="22758" t="35632" r="15862" b="32184"/>
        <a:stretch>
          <a:fillRect/>
        </a:stretch>
      </xdr:blipFill>
      <xdr:spPr bwMode="auto">
        <a:xfrm>
          <a:off x="3933825" y="23831550"/>
          <a:ext cx="1571625" cy="828675"/>
        </a:xfrm>
        <a:prstGeom prst="rect">
          <a:avLst/>
        </a:prstGeom>
        <a:noFill/>
        <a:ln w="9525">
          <a:noFill/>
          <a:miter lim="800000"/>
          <a:headEnd/>
          <a:tailEnd/>
        </a:ln>
      </xdr:spPr>
    </xdr:pic>
    <xdr:clientData/>
  </xdr:twoCellAnchor>
  <xdr:twoCellAnchor editAs="oneCell">
    <xdr:from>
      <xdr:col>2</xdr:col>
      <xdr:colOff>314325</xdr:colOff>
      <xdr:row>64</xdr:row>
      <xdr:rowOff>9525</xdr:rowOff>
    </xdr:from>
    <xdr:to>
      <xdr:col>2</xdr:col>
      <xdr:colOff>1581150</xdr:colOff>
      <xdr:row>66</xdr:row>
      <xdr:rowOff>247650</xdr:rowOff>
    </xdr:to>
    <xdr:pic>
      <xdr:nvPicPr>
        <xdr:cNvPr id="2895440" name="Рисунок 19"/>
        <xdr:cNvPicPr>
          <a:picLocks noChangeAspect="1"/>
        </xdr:cNvPicPr>
      </xdr:nvPicPr>
      <xdr:blipFill>
        <a:blip xmlns:r="http://schemas.openxmlformats.org/officeDocument/2006/relationships" r:embed="rId36" cstate="print"/>
        <a:srcRect t="18262" b="13045"/>
        <a:stretch>
          <a:fillRect/>
        </a:stretch>
      </xdr:blipFill>
      <xdr:spPr bwMode="auto">
        <a:xfrm>
          <a:off x="4048125" y="34842450"/>
          <a:ext cx="1266825" cy="857250"/>
        </a:xfrm>
        <a:prstGeom prst="rect">
          <a:avLst/>
        </a:prstGeom>
        <a:noFill/>
        <a:ln w="9525">
          <a:noFill/>
          <a:miter lim="800000"/>
          <a:headEnd/>
          <a:tailEnd/>
        </a:ln>
      </xdr:spPr>
    </xdr:pic>
    <xdr:clientData/>
  </xdr:twoCellAnchor>
  <xdr:twoCellAnchor editAs="oneCell">
    <xdr:from>
      <xdr:col>2</xdr:col>
      <xdr:colOff>142875</xdr:colOff>
      <xdr:row>54</xdr:row>
      <xdr:rowOff>47625</xdr:rowOff>
    </xdr:from>
    <xdr:to>
      <xdr:col>2</xdr:col>
      <xdr:colOff>1628775</xdr:colOff>
      <xdr:row>54</xdr:row>
      <xdr:rowOff>962025</xdr:rowOff>
    </xdr:to>
    <xdr:pic>
      <xdr:nvPicPr>
        <xdr:cNvPr id="2895441" name="Рисунок 108"/>
        <xdr:cNvPicPr>
          <a:picLocks noChangeAspect="1"/>
        </xdr:cNvPicPr>
      </xdr:nvPicPr>
      <xdr:blipFill>
        <a:blip xmlns:r="http://schemas.openxmlformats.org/officeDocument/2006/relationships" r:embed="rId37" cstate="print"/>
        <a:srcRect l="13335" t="26210" r="13782" b="28957"/>
        <a:stretch>
          <a:fillRect/>
        </a:stretch>
      </xdr:blipFill>
      <xdr:spPr bwMode="auto">
        <a:xfrm>
          <a:off x="3876675" y="29508450"/>
          <a:ext cx="1485900" cy="914400"/>
        </a:xfrm>
        <a:prstGeom prst="rect">
          <a:avLst/>
        </a:prstGeom>
        <a:noFill/>
        <a:ln w="9525">
          <a:noFill/>
          <a:miter lim="800000"/>
          <a:headEnd/>
          <a:tailEnd/>
        </a:ln>
      </xdr:spPr>
    </xdr:pic>
    <xdr:clientData/>
  </xdr:twoCellAnchor>
  <xdr:twoCellAnchor editAs="oneCell">
    <xdr:from>
      <xdr:col>2</xdr:col>
      <xdr:colOff>304800</xdr:colOff>
      <xdr:row>37</xdr:row>
      <xdr:rowOff>47625</xdr:rowOff>
    </xdr:from>
    <xdr:to>
      <xdr:col>2</xdr:col>
      <xdr:colOff>1447800</xdr:colOff>
      <xdr:row>37</xdr:row>
      <xdr:rowOff>904875</xdr:rowOff>
    </xdr:to>
    <xdr:pic>
      <xdr:nvPicPr>
        <xdr:cNvPr id="2895442" name="Рисунок 44" descr="Светильник встраиваемый GX53R  Прозрачный Хром.png"/>
        <xdr:cNvPicPr>
          <a:picLocks noChangeAspect="1"/>
        </xdr:cNvPicPr>
      </xdr:nvPicPr>
      <xdr:blipFill>
        <a:blip xmlns:r="http://schemas.openxmlformats.org/officeDocument/2006/relationships" r:embed="rId38" cstate="print"/>
        <a:srcRect l="7465" t="18925" r="2705" b="14435"/>
        <a:stretch>
          <a:fillRect/>
        </a:stretch>
      </xdr:blipFill>
      <xdr:spPr bwMode="auto">
        <a:xfrm>
          <a:off x="4038600" y="17526000"/>
          <a:ext cx="1143000" cy="857250"/>
        </a:xfrm>
        <a:prstGeom prst="rect">
          <a:avLst/>
        </a:prstGeom>
        <a:noFill/>
        <a:ln w="9525">
          <a:noFill/>
          <a:miter lim="800000"/>
          <a:headEnd/>
          <a:tailEnd/>
        </a:ln>
      </xdr:spPr>
    </xdr:pic>
    <xdr:clientData/>
  </xdr:twoCellAnchor>
  <xdr:twoCellAnchor editAs="oneCell">
    <xdr:from>
      <xdr:col>2</xdr:col>
      <xdr:colOff>285750</xdr:colOff>
      <xdr:row>41</xdr:row>
      <xdr:rowOff>76200</xdr:rowOff>
    </xdr:from>
    <xdr:to>
      <xdr:col>2</xdr:col>
      <xdr:colOff>1733550</xdr:colOff>
      <xdr:row>41</xdr:row>
      <xdr:rowOff>752475</xdr:rowOff>
    </xdr:to>
    <xdr:pic>
      <xdr:nvPicPr>
        <xdr:cNvPr id="2895443" name="Рисунок 15"/>
        <xdr:cNvPicPr>
          <a:picLocks noChangeAspect="1"/>
        </xdr:cNvPicPr>
      </xdr:nvPicPr>
      <xdr:blipFill>
        <a:blip xmlns:r="http://schemas.openxmlformats.org/officeDocument/2006/relationships" r:embed="rId39" cstate="print"/>
        <a:srcRect l="7587" t="30350" r="7344" b="30106"/>
        <a:stretch>
          <a:fillRect/>
        </a:stretch>
      </xdr:blipFill>
      <xdr:spPr bwMode="auto">
        <a:xfrm>
          <a:off x="4019550" y="21488400"/>
          <a:ext cx="1447800" cy="676275"/>
        </a:xfrm>
        <a:prstGeom prst="rect">
          <a:avLst/>
        </a:prstGeom>
        <a:noFill/>
        <a:ln w="9525">
          <a:noFill/>
          <a:miter lim="800000"/>
          <a:headEnd/>
          <a:tailEnd/>
        </a:ln>
      </xdr:spPr>
    </xdr:pic>
    <xdr:clientData/>
  </xdr:twoCellAnchor>
  <xdr:twoCellAnchor editAs="oneCell">
    <xdr:from>
      <xdr:col>2</xdr:col>
      <xdr:colOff>257175</xdr:colOff>
      <xdr:row>42</xdr:row>
      <xdr:rowOff>28575</xdr:rowOff>
    </xdr:from>
    <xdr:to>
      <xdr:col>2</xdr:col>
      <xdr:colOff>1724025</xdr:colOff>
      <xdr:row>42</xdr:row>
      <xdr:rowOff>733425</xdr:rowOff>
    </xdr:to>
    <xdr:pic>
      <xdr:nvPicPr>
        <xdr:cNvPr id="2895444" name="Рисунок 47" descr="Светильник встраиваемый GX53R-RMR-glass под лампу GX53.png"/>
        <xdr:cNvPicPr>
          <a:picLocks noChangeAspect="1"/>
        </xdr:cNvPicPr>
      </xdr:nvPicPr>
      <xdr:blipFill>
        <a:blip xmlns:r="http://schemas.openxmlformats.org/officeDocument/2006/relationships" r:embed="rId40" cstate="print"/>
        <a:srcRect t="25336" b="26659"/>
        <a:stretch>
          <a:fillRect/>
        </a:stretch>
      </xdr:blipFill>
      <xdr:spPr bwMode="auto">
        <a:xfrm>
          <a:off x="3990975" y="22240875"/>
          <a:ext cx="1466850" cy="704850"/>
        </a:xfrm>
        <a:prstGeom prst="rect">
          <a:avLst/>
        </a:prstGeom>
        <a:noFill/>
        <a:ln w="9525">
          <a:noFill/>
          <a:miter lim="800000"/>
          <a:headEnd/>
          <a:tailEnd/>
        </a:ln>
      </xdr:spPr>
    </xdr:pic>
    <xdr:clientData/>
  </xdr:twoCellAnchor>
  <xdr:twoCellAnchor editAs="oneCell">
    <xdr:from>
      <xdr:col>2</xdr:col>
      <xdr:colOff>238125</xdr:colOff>
      <xdr:row>43</xdr:row>
      <xdr:rowOff>38100</xdr:rowOff>
    </xdr:from>
    <xdr:to>
      <xdr:col>2</xdr:col>
      <xdr:colOff>1685925</xdr:colOff>
      <xdr:row>43</xdr:row>
      <xdr:rowOff>714375</xdr:rowOff>
    </xdr:to>
    <xdr:pic>
      <xdr:nvPicPr>
        <xdr:cNvPr id="2895445" name="Рисунок 15"/>
        <xdr:cNvPicPr>
          <a:picLocks noChangeAspect="1"/>
        </xdr:cNvPicPr>
      </xdr:nvPicPr>
      <xdr:blipFill>
        <a:blip xmlns:r="http://schemas.openxmlformats.org/officeDocument/2006/relationships" r:embed="rId39" cstate="print"/>
        <a:srcRect l="7587" t="30350" r="7344" b="30106"/>
        <a:stretch>
          <a:fillRect/>
        </a:stretch>
      </xdr:blipFill>
      <xdr:spPr bwMode="auto">
        <a:xfrm>
          <a:off x="3971925" y="23050500"/>
          <a:ext cx="1447800" cy="676275"/>
        </a:xfrm>
        <a:prstGeom prst="rect">
          <a:avLst/>
        </a:prstGeom>
        <a:noFill/>
        <a:ln w="9525">
          <a:noFill/>
          <a:miter lim="800000"/>
          <a:headEnd/>
          <a:tailEnd/>
        </a:ln>
      </xdr:spPr>
    </xdr:pic>
    <xdr:clientData/>
  </xdr:twoCellAnchor>
  <xdr:twoCellAnchor editAs="oneCell">
    <xdr:from>
      <xdr:col>2</xdr:col>
      <xdr:colOff>285750</xdr:colOff>
      <xdr:row>45</xdr:row>
      <xdr:rowOff>57150</xdr:rowOff>
    </xdr:from>
    <xdr:to>
      <xdr:col>2</xdr:col>
      <xdr:colOff>1600200</xdr:colOff>
      <xdr:row>45</xdr:row>
      <xdr:rowOff>895350</xdr:rowOff>
    </xdr:to>
    <xdr:pic>
      <xdr:nvPicPr>
        <xdr:cNvPr id="2895446" name="Рисунок 17"/>
        <xdr:cNvPicPr>
          <a:picLocks noChangeAspect="1"/>
        </xdr:cNvPicPr>
      </xdr:nvPicPr>
      <xdr:blipFill>
        <a:blip xmlns:r="http://schemas.openxmlformats.org/officeDocument/2006/relationships" r:embed="rId41" cstate="print"/>
        <a:srcRect l="12416" t="27820" r="12633" b="24358"/>
        <a:stretch>
          <a:fillRect/>
        </a:stretch>
      </xdr:blipFill>
      <xdr:spPr bwMode="auto">
        <a:xfrm>
          <a:off x="4019550" y="24745950"/>
          <a:ext cx="1314450" cy="838200"/>
        </a:xfrm>
        <a:prstGeom prst="rect">
          <a:avLst/>
        </a:prstGeom>
        <a:noFill/>
        <a:ln w="9525">
          <a:noFill/>
          <a:miter lim="800000"/>
          <a:headEnd/>
          <a:tailEnd/>
        </a:ln>
      </xdr:spPr>
    </xdr:pic>
    <xdr:clientData/>
  </xdr:twoCellAnchor>
  <xdr:twoCellAnchor editAs="oneCell">
    <xdr:from>
      <xdr:col>2</xdr:col>
      <xdr:colOff>104775</xdr:colOff>
      <xdr:row>46</xdr:row>
      <xdr:rowOff>47625</xdr:rowOff>
    </xdr:from>
    <xdr:to>
      <xdr:col>2</xdr:col>
      <xdr:colOff>1676400</xdr:colOff>
      <xdr:row>46</xdr:row>
      <xdr:rowOff>876300</xdr:rowOff>
    </xdr:to>
    <xdr:pic>
      <xdr:nvPicPr>
        <xdr:cNvPr id="2895447" name="Рисунок 16"/>
        <xdr:cNvPicPr>
          <a:picLocks noChangeAspect="1"/>
        </xdr:cNvPicPr>
      </xdr:nvPicPr>
      <xdr:blipFill>
        <a:blip xmlns:r="http://schemas.openxmlformats.org/officeDocument/2006/relationships" r:embed="rId35" cstate="print"/>
        <a:srcRect l="22758" t="35632" r="15862" b="32184"/>
        <a:stretch>
          <a:fillRect/>
        </a:stretch>
      </xdr:blipFill>
      <xdr:spPr bwMode="auto">
        <a:xfrm>
          <a:off x="3838575" y="25660350"/>
          <a:ext cx="1571625" cy="828675"/>
        </a:xfrm>
        <a:prstGeom prst="rect">
          <a:avLst/>
        </a:prstGeom>
        <a:noFill/>
        <a:ln w="9525">
          <a:noFill/>
          <a:miter lim="800000"/>
          <a:headEnd/>
          <a:tailEnd/>
        </a:ln>
      </xdr:spPr>
    </xdr:pic>
    <xdr:clientData/>
  </xdr:twoCellAnchor>
  <xdr:twoCellAnchor editAs="oneCell">
    <xdr:from>
      <xdr:col>2</xdr:col>
      <xdr:colOff>200025</xdr:colOff>
      <xdr:row>51</xdr:row>
      <xdr:rowOff>9525</xdr:rowOff>
    </xdr:from>
    <xdr:to>
      <xdr:col>2</xdr:col>
      <xdr:colOff>1685925</xdr:colOff>
      <xdr:row>54</xdr:row>
      <xdr:rowOff>0</xdr:rowOff>
    </xdr:to>
    <xdr:pic>
      <xdr:nvPicPr>
        <xdr:cNvPr id="2895448" name="Рисунок 18"/>
        <xdr:cNvPicPr>
          <a:picLocks noChangeAspect="1"/>
        </xdr:cNvPicPr>
      </xdr:nvPicPr>
      <xdr:blipFill>
        <a:blip xmlns:r="http://schemas.openxmlformats.org/officeDocument/2006/relationships" r:embed="rId42" cstate="print"/>
        <a:srcRect l="13335" t="26210" r="13782" b="28957"/>
        <a:stretch>
          <a:fillRect/>
        </a:stretch>
      </xdr:blipFill>
      <xdr:spPr bwMode="auto">
        <a:xfrm>
          <a:off x="3933825" y="28546425"/>
          <a:ext cx="1485900" cy="914400"/>
        </a:xfrm>
        <a:prstGeom prst="rect">
          <a:avLst/>
        </a:prstGeom>
        <a:noFill/>
        <a:ln w="9525">
          <a:noFill/>
          <a:miter lim="800000"/>
          <a:headEnd/>
          <a:tailEnd/>
        </a:ln>
      </xdr:spPr>
    </xdr:pic>
    <xdr:clientData/>
  </xdr:twoCellAnchor>
  <xdr:twoCellAnchor editAs="oneCell">
    <xdr:from>
      <xdr:col>2</xdr:col>
      <xdr:colOff>276225</xdr:colOff>
      <xdr:row>47</xdr:row>
      <xdr:rowOff>66675</xdr:rowOff>
    </xdr:from>
    <xdr:to>
      <xdr:col>2</xdr:col>
      <xdr:colOff>1590675</xdr:colOff>
      <xdr:row>48</xdr:row>
      <xdr:rowOff>333375</xdr:rowOff>
    </xdr:to>
    <xdr:pic>
      <xdr:nvPicPr>
        <xdr:cNvPr id="2895449" name="Рисунок 56" descr="Светильник встраиваемый GX53R-2ST металл под лампу GX53 230V поворотный двойной.jpg"/>
        <xdr:cNvPicPr>
          <a:picLocks noChangeAspect="1"/>
        </xdr:cNvPicPr>
      </xdr:nvPicPr>
      <xdr:blipFill>
        <a:blip xmlns:r="http://schemas.openxmlformats.org/officeDocument/2006/relationships" r:embed="rId43" cstate="print"/>
        <a:srcRect t="17200" b="20799"/>
        <a:stretch>
          <a:fillRect/>
        </a:stretch>
      </xdr:blipFill>
      <xdr:spPr bwMode="auto">
        <a:xfrm>
          <a:off x="4010025" y="26603325"/>
          <a:ext cx="1314450" cy="809625"/>
        </a:xfrm>
        <a:prstGeom prst="rect">
          <a:avLst/>
        </a:prstGeom>
        <a:noFill/>
        <a:ln w="9525">
          <a:noFill/>
          <a:miter lim="800000"/>
          <a:headEnd/>
          <a:tailEnd/>
        </a:ln>
      </xdr:spPr>
    </xdr:pic>
    <xdr:clientData/>
  </xdr:twoCellAnchor>
  <xdr:twoCellAnchor editAs="oneCell">
    <xdr:from>
      <xdr:col>2</xdr:col>
      <xdr:colOff>133350</xdr:colOff>
      <xdr:row>49</xdr:row>
      <xdr:rowOff>66675</xdr:rowOff>
    </xdr:from>
    <xdr:to>
      <xdr:col>2</xdr:col>
      <xdr:colOff>1628775</xdr:colOff>
      <xdr:row>50</xdr:row>
      <xdr:rowOff>390525</xdr:rowOff>
    </xdr:to>
    <xdr:pic>
      <xdr:nvPicPr>
        <xdr:cNvPr id="2895450" name="Рисунок 57" descr="Светильник встраиваемый GX53R-3ST металл под лампу GX53 230V поворотный тройной.jpg"/>
        <xdr:cNvPicPr>
          <a:picLocks noChangeAspect="1"/>
        </xdr:cNvPicPr>
      </xdr:nvPicPr>
      <xdr:blipFill>
        <a:blip xmlns:r="http://schemas.openxmlformats.org/officeDocument/2006/relationships" r:embed="rId44" cstate="print"/>
        <a:srcRect l="8267" t="24533" r="6667" b="25600"/>
        <a:stretch>
          <a:fillRect/>
        </a:stretch>
      </xdr:blipFill>
      <xdr:spPr bwMode="auto">
        <a:xfrm>
          <a:off x="3867150" y="27603450"/>
          <a:ext cx="1495425" cy="866775"/>
        </a:xfrm>
        <a:prstGeom prst="rect">
          <a:avLst/>
        </a:prstGeom>
        <a:noFill/>
        <a:ln w="9525">
          <a:noFill/>
          <a:miter lim="800000"/>
          <a:headEnd/>
          <a:tailEnd/>
        </a:ln>
      </xdr:spPr>
    </xdr:pic>
    <xdr:clientData/>
  </xdr:twoCellAnchor>
  <xdr:twoCellAnchor editAs="oneCell">
    <xdr:from>
      <xdr:col>2</xdr:col>
      <xdr:colOff>342900</xdr:colOff>
      <xdr:row>55</xdr:row>
      <xdr:rowOff>19050</xdr:rowOff>
    </xdr:from>
    <xdr:to>
      <xdr:col>2</xdr:col>
      <xdr:colOff>1628775</xdr:colOff>
      <xdr:row>56</xdr:row>
      <xdr:rowOff>523875</xdr:rowOff>
    </xdr:to>
    <xdr:pic>
      <xdr:nvPicPr>
        <xdr:cNvPr id="2895451" name="Рисунок 58" descr="Светильник встраиваемый GX53R-R-eco пластик под лампу GX53 230V IN HOME б.png"/>
        <xdr:cNvPicPr>
          <a:picLocks noChangeAspect="1"/>
        </xdr:cNvPicPr>
      </xdr:nvPicPr>
      <xdr:blipFill>
        <a:blip xmlns:r="http://schemas.openxmlformats.org/officeDocument/2006/relationships" r:embed="rId45" cstate="print"/>
        <a:srcRect t="10135" r="8255" b="10390"/>
        <a:stretch>
          <a:fillRect/>
        </a:stretch>
      </xdr:blipFill>
      <xdr:spPr bwMode="auto">
        <a:xfrm>
          <a:off x="4076700" y="30480000"/>
          <a:ext cx="1285875" cy="1114425"/>
        </a:xfrm>
        <a:prstGeom prst="rect">
          <a:avLst/>
        </a:prstGeom>
        <a:noFill/>
        <a:ln w="9525">
          <a:noFill/>
          <a:miter lim="800000"/>
          <a:headEnd/>
          <a:tailEnd/>
        </a:ln>
      </xdr:spPr>
    </xdr:pic>
    <xdr:clientData/>
  </xdr:twoCellAnchor>
  <xdr:twoCellAnchor editAs="oneCell">
    <xdr:from>
      <xdr:col>2</xdr:col>
      <xdr:colOff>76200</xdr:colOff>
      <xdr:row>57</xdr:row>
      <xdr:rowOff>28575</xdr:rowOff>
    </xdr:from>
    <xdr:to>
      <xdr:col>2</xdr:col>
      <xdr:colOff>1685925</xdr:colOff>
      <xdr:row>58</xdr:row>
      <xdr:rowOff>438150</xdr:rowOff>
    </xdr:to>
    <xdr:pic>
      <xdr:nvPicPr>
        <xdr:cNvPr id="2895452" name="Рисунок 1"/>
        <xdr:cNvPicPr>
          <a:picLocks noChangeAspect="1"/>
        </xdr:cNvPicPr>
      </xdr:nvPicPr>
      <xdr:blipFill>
        <a:blip xmlns:r="http://schemas.openxmlformats.org/officeDocument/2006/relationships" r:embed="rId46" cstate="print"/>
        <a:srcRect t="21124" b="21758"/>
        <a:stretch>
          <a:fillRect/>
        </a:stretch>
      </xdr:blipFill>
      <xdr:spPr bwMode="auto">
        <a:xfrm>
          <a:off x="3810000" y="31670625"/>
          <a:ext cx="1609725" cy="923925"/>
        </a:xfrm>
        <a:prstGeom prst="rect">
          <a:avLst/>
        </a:prstGeom>
        <a:noFill/>
        <a:ln w="9525">
          <a:noFill/>
          <a:miter lim="800000"/>
          <a:headEnd/>
          <a:tailEnd/>
        </a:ln>
      </xdr:spPr>
    </xdr:pic>
    <xdr:clientData/>
  </xdr:twoCellAnchor>
  <xdr:twoCellAnchor editAs="oneCell">
    <xdr:from>
      <xdr:col>2</xdr:col>
      <xdr:colOff>123825</xdr:colOff>
      <xdr:row>59</xdr:row>
      <xdr:rowOff>38100</xdr:rowOff>
    </xdr:from>
    <xdr:to>
      <xdr:col>2</xdr:col>
      <xdr:colOff>1609725</xdr:colOff>
      <xdr:row>60</xdr:row>
      <xdr:rowOff>428625</xdr:rowOff>
    </xdr:to>
    <xdr:pic>
      <xdr:nvPicPr>
        <xdr:cNvPr id="2895453" name="Рисунок 108"/>
        <xdr:cNvPicPr>
          <a:picLocks noChangeAspect="1"/>
        </xdr:cNvPicPr>
      </xdr:nvPicPr>
      <xdr:blipFill>
        <a:blip xmlns:r="http://schemas.openxmlformats.org/officeDocument/2006/relationships" r:embed="rId47" cstate="print"/>
        <a:srcRect l="13335" t="26210" r="13782" b="28957"/>
        <a:stretch>
          <a:fillRect/>
        </a:stretch>
      </xdr:blipFill>
      <xdr:spPr bwMode="auto">
        <a:xfrm>
          <a:off x="3857625" y="32699325"/>
          <a:ext cx="1485900" cy="904875"/>
        </a:xfrm>
        <a:prstGeom prst="rect">
          <a:avLst/>
        </a:prstGeom>
        <a:noFill/>
        <a:ln w="9525">
          <a:noFill/>
          <a:miter lim="800000"/>
          <a:headEnd/>
          <a:tailEnd/>
        </a:ln>
      </xdr:spPr>
    </xdr:pic>
    <xdr:clientData/>
  </xdr:twoCellAnchor>
  <xdr:twoCellAnchor editAs="oneCell">
    <xdr:from>
      <xdr:col>2</xdr:col>
      <xdr:colOff>152400</xdr:colOff>
      <xdr:row>61</xdr:row>
      <xdr:rowOff>76200</xdr:rowOff>
    </xdr:from>
    <xdr:to>
      <xdr:col>2</xdr:col>
      <xdr:colOff>1590675</xdr:colOff>
      <xdr:row>63</xdr:row>
      <xdr:rowOff>276225</xdr:rowOff>
    </xdr:to>
    <xdr:pic>
      <xdr:nvPicPr>
        <xdr:cNvPr id="2895454" name="Рисунок 62" descr="Светильник встраиваемый GX53R-RTметалл под лампу GX53 230V поворотный.png"/>
        <xdr:cNvPicPr>
          <a:picLocks noChangeAspect="1"/>
        </xdr:cNvPicPr>
      </xdr:nvPicPr>
      <xdr:blipFill>
        <a:blip xmlns:r="http://schemas.openxmlformats.org/officeDocument/2006/relationships" r:embed="rId48" cstate="print"/>
        <a:srcRect t="16269" b="17056"/>
        <a:stretch>
          <a:fillRect/>
        </a:stretch>
      </xdr:blipFill>
      <xdr:spPr bwMode="auto">
        <a:xfrm>
          <a:off x="3886200" y="33756600"/>
          <a:ext cx="1438275" cy="942975"/>
        </a:xfrm>
        <a:prstGeom prst="rect">
          <a:avLst/>
        </a:prstGeom>
        <a:noFill/>
        <a:ln w="9525">
          <a:noFill/>
          <a:miter lim="800000"/>
          <a:headEnd/>
          <a:tailEnd/>
        </a:ln>
      </xdr:spPr>
    </xdr:pic>
    <xdr:clientData/>
  </xdr:twoCellAnchor>
  <xdr:twoCellAnchor editAs="oneCell">
    <xdr:from>
      <xdr:col>2</xdr:col>
      <xdr:colOff>228600</xdr:colOff>
      <xdr:row>69</xdr:row>
      <xdr:rowOff>19050</xdr:rowOff>
    </xdr:from>
    <xdr:to>
      <xdr:col>2</xdr:col>
      <xdr:colOff>1514475</xdr:colOff>
      <xdr:row>71</xdr:row>
      <xdr:rowOff>285750</xdr:rowOff>
    </xdr:to>
    <xdr:pic>
      <xdr:nvPicPr>
        <xdr:cNvPr id="2895455" name="Рисунок 20"/>
        <xdr:cNvPicPr>
          <a:picLocks noChangeAspect="1"/>
        </xdr:cNvPicPr>
      </xdr:nvPicPr>
      <xdr:blipFill>
        <a:blip xmlns:r="http://schemas.openxmlformats.org/officeDocument/2006/relationships" r:embed="rId49" cstate="print"/>
        <a:srcRect l="10115" t="12415" r="6206" b="21149"/>
        <a:stretch>
          <a:fillRect/>
        </a:stretch>
      </xdr:blipFill>
      <xdr:spPr bwMode="auto">
        <a:xfrm>
          <a:off x="3962400" y="36547425"/>
          <a:ext cx="1285875" cy="1019175"/>
        </a:xfrm>
        <a:prstGeom prst="rect">
          <a:avLst/>
        </a:prstGeom>
        <a:noFill/>
        <a:ln w="9525">
          <a:noFill/>
          <a:miter lim="800000"/>
          <a:headEnd/>
          <a:tailEnd/>
        </a:ln>
      </xdr:spPr>
    </xdr:pic>
    <xdr:clientData/>
  </xdr:twoCellAnchor>
  <xdr:twoCellAnchor editAs="oneCell">
    <xdr:from>
      <xdr:col>2</xdr:col>
      <xdr:colOff>314325</xdr:colOff>
      <xdr:row>72</xdr:row>
      <xdr:rowOff>19050</xdr:rowOff>
    </xdr:from>
    <xdr:to>
      <xdr:col>2</xdr:col>
      <xdr:colOff>1466850</xdr:colOff>
      <xdr:row>74</xdr:row>
      <xdr:rowOff>342900</xdr:rowOff>
    </xdr:to>
    <xdr:pic>
      <xdr:nvPicPr>
        <xdr:cNvPr id="2895456" name="Рисунок 21"/>
        <xdr:cNvPicPr>
          <a:picLocks noChangeAspect="1"/>
        </xdr:cNvPicPr>
      </xdr:nvPicPr>
      <xdr:blipFill>
        <a:blip xmlns:r="http://schemas.openxmlformats.org/officeDocument/2006/relationships" r:embed="rId50" cstate="print"/>
        <a:srcRect l="11264" t="14023" r="8046" b="19769"/>
        <a:stretch>
          <a:fillRect/>
        </a:stretch>
      </xdr:blipFill>
      <xdr:spPr bwMode="auto">
        <a:xfrm>
          <a:off x="4048125" y="37604700"/>
          <a:ext cx="1152525" cy="942975"/>
        </a:xfrm>
        <a:prstGeom prst="rect">
          <a:avLst/>
        </a:prstGeom>
        <a:noFill/>
        <a:ln w="9525">
          <a:noFill/>
          <a:miter lim="800000"/>
          <a:headEnd/>
          <a:tailEnd/>
        </a:ln>
      </xdr:spPr>
    </xdr:pic>
    <xdr:clientData/>
  </xdr:twoCellAnchor>
  <xdr:twoCellAnchor editAs="oneCell">
    <xdr:from>
      <xdr:col>2</xdr:col>
      <xdr:colOff>276225</xdr:colOff>
      <xdr:row>75</xdr:row>
      <xdr:rowOff>47625</xdr:rowOff>
    </xdr:from>
    <xdr:to>
      <xdr:col>2</xdr:col>
      <xdr:colOff>1609725</xdr:colOff>
      <xdr:row>75</xdr:row>
      <xdr:rowOff>942975</xdr:rowOff>
    </xdr:to>
    <xdr:pic>
      <xdr:nvPicPr>
        <xdr:cNvPr id="2895457" name="Рисунок 65" descr="Светильник накладной угловой GX53S-А-standart металл  под лампу GX53 230В IN HOME.jpg"/>
        <xdr:cNvPicPr>
          <a:picLocks noChangeAspect="1"/>
        </xdr:cNvPicPr>
      </xdr:nvPicPr>
      <xdr:blipFill>
        <a:blip xmlns:r="http://schemas.openxmlformats.org/officeDocument/2006/relationships" r:embed="rId51" cstate="print"/>
        <a:srcRect t="14667" b="18668"/>
        <a:stretch>
          <a:fillRect/>
        </a:stretch>
      </xdr:blipFill>
      <xdr:spPr bwMode="auto">
        <a:xfrm>
          <a:off x="4010025" y="38652450"/>
          <a:ext cx="1333500" cy="895350"/>
        </a:xfrm>
        <a:prstGeom prst="rect">
          <a:avLst/>
        </a:prstGeom>
        <a:noFill/>
        <a:ln w="9525">
          <a:noFill/>
          <a:miter lim="800000"/>
          <a:headEnd/>
          <a:tailEnd/>
        </a:ln>
      </xdr:spPr>
    </xdr:pic>
    <xdr:clientData/>
  </xdr:twoCellAnchor>
  <xdr:twoCellAnchor editAs="oneCell">
    <xdr:from>
      <xdr:col>2</xdr:col>
      <xdr:colOff>485775</xdr:colOff>
      <xdr:row>78</xdr:row>
      <xdr:rowOff>9525</xdr:rowOff>
    </xdr:from>
    <xdr:to>
      <xdr:col>2</xdr:col>
      <xdr:colOff>1476375</xdr:colOff>
      <xdr:row>79</xdr:row>
      <xdr:rowOff>457200</xdr:rowOff>
    </xdr:to>
    <xdr:pic>
      <xdr:nvPicPr>
        <xdr:cNvPr id="2895458" name="Рисунок 67" descr="Светильник уличный двухсторонний GX53S-2-ЦИЛИНДР под лампу GX53 230В IN HOME.jpg"/>
        <xdr:cNvPicPr>
          <a:picLocks noChangeAspect="1"/>
        </xdr:cNvPicPr>
      </xdr:nvPicPr>
      <xdr:blipFill>
        <a:blip xmlns:r="http://schemas.openxmlformats.org/officeDocument/2006/relationships" r:embed="rId52" cstate="print"/>
        <a:srcRect/>
        <a:stretch>
          <a:fillRect/>
        </a:stretch>
      </xdr:blipFill>
      <xdr:spPr bwMode="auto">
        <a:xfrm>
          <a:off x="4219575" y="40357425"/>
          <a:ext cx="990600" cy="990600"/>
        </a:xfrm>
        <a:prstGeom prst="rect">
          <a:avLst/>
        </a:prstGeom>
        <a:noFill/>
        <a:ln w="9525">
          <a:noFill/>
          <a:miter lim="800000"/>
          <a:headEnd/>
          <a:tailEnd/>
        </a:ln>
      </xdr:spPr>
    </xdr:pic>
    <xdr:clientData/>
  </xdr:twoCellAnchor>
  <xdr:twoCellAnchor editAs="oneCell">
    <xdr:from>
      <xdr:col>2</xdr:col>
      <xdr:colOff>371475</xdr:colOff>
      <xdr:row>80</xdr:row>
      <xdr:rowOff>47625</xdr:rowOff>
    </xdr:from>
    <xdr:to>
      <xdr:col>2</xdr:col>
      <xdr:colOff>1371600</xdr:colOff>
      <xdr:row>81</xdr:row>
      <xdr:rowOff>419100</xdr:rowOff>
    </xdr:to>
    <xdr:pic>
      <xdr:nvPicPr>
        <xdr:cNvPr id="2895459" name="Рисунок 69" descr="Светильник уличный односторонний GX53S-1-ЦИЛИНДР под лампу GX53 230В IN HOME.jpg"/>
        <xdr:cNvPicPr>
          <a:picLocks noChangeAspect="1"/>
        </xdr:cNvPicPr>
      </xdr:nvPicPr>
      <xdr:blipFill>
        <a:blip xmlns:r="http://schemas.openxmlformats.org/officeDocument/2006/relationships" r:embed="rId53" cstate="print"/>
        <a:srcRect l="13600" t="16800" r="12267" b="15466"/>
        <a:stretch>
          <a:fillRect/>
        </a:stretch>
      </xdr:blipFill>
      <xdr:spPr bwMode="auto">
        <a:xfrm>
          <a:off x="4105275" y="41433750"/>
          <a:ext cx="1000125" cy="914400"/>
        </a:xfrm>
        <a:prstGeom prst="rect">
          <a:avLst/>
        </a:prstGeom>
        <a:noFill/>
        <a:ln w="9525">
          <a:noFill/>
          <a:miter lim="800000"/>
          <a:headEnd/>
          <a:tailEnd/>
        </a:ln>
      </xdr:spPr>
    </xdr:pic>
    <xdr:clientData/>
  </xdr:twoCellAnchor>
  <xdr:twoCellAnchor editAs="oneCell">
    <xdr:from>
      <xdr:col>2</xdr:col>
      <xdr:colOff>342900</xdr:colOff>
      <xdr:row>84</xdr:row>
      <xdr:rowOff>28575</xdr:rowOff>
    </xdr:from>
    <xdr:to>
      <xdr:col>2</xdr:col>
      <xdr:colOff>1600200</xdr:colOff>
      <xdr:row>85</xdr:row>
      <xdr:rowOff>485775</xdr:rowOff>
    </xdr:to>
    <xdr:pic>
      <xdr:nvPicPr>
        <xdr:cNvPr id="2895460" name="Рисунок 72" descr="Светильник встраиваемый GX70R металл под лампу GX70 230V.jpg"/>
        <xdr:cNvPicPr>
          <a:picLocks noChangeAspect="1"/>
        </xdr:cNvPicPr>
      </xdr:nvPicPr>
      <xdr:blipFill>
        <a:blip xmlns:r="http://schemas.openxmlformats.org/officeDocument/2006/relationships" r:embed="rId54" cstate="print"/>
        <a:srcRect l="3200" t="10400" r="6133" b="19733"/>
        <a:stretch>
          <a:fillRect/>
        </a:stretch>
      </xdr:blipFill>
      <xdr:spPr bwMode="auto">
        <a:xfrm>
          <a:off x="4076700" y="43224450"/>
          <a:ext cx="1257300" cy="962025"/>
        </a:xfrm>
        <a:prstGeom prst="rect">
          <a:avLst/>
        </a:prstGeom>
        <a:noFill/>
        <a:ln w="9525">
          <a:noFill/>
          <a:miter lim="800000"/>
          <a:headEnd/>
          <a:tailEnd/>
        </a:ln>
      </xdr:spPr>
    </xdr:pic>
    <xdr:clientData/>
  </xdr:twoCellAnchor>
  <xdr:twoCellAnchor editAs="oneCell">
    <xdr:from>
      <xdr:col>2</xdr:col>
      <xdr:colOff>133350</xdr:colOff>
      <xdr:row>107</xdr:row>
      <xdr:rowOff>38100</xdr:rowOff>
    </xdr:from>
    <xdr:to>
      <xdr:col>2</xdr:col>
      <xdr:colOff>1733550</xdr:colOff>
      <xdr:row>107</xdr:row>
      <xdr:rowOff>676275</xdr:rowOff>
    </xdr:to>
    <xdr:pic>
      <xdr:nvPicPr>
        <xdr:cNvPr id="2895461" name="Рисунок 82"/>
        <xdr:cNvPicPr>
          <a:picLocks noChangeAspect="1"/>
        </xdr:cNvPicPr>
      </xdr:nvPicPr>
      <xdr:blipFill>
        <a:blip xmlns:r="http://schemas.openxmlformats.org/officeDocument/2006/relationships" r:embed="rId55" cstate="print"/>
        <a:srcRect/>
        <a:stretch>
          <a:fillRect/>
        </a:stretch>
      </xdr:blipFill>
      <xdr:spPr bwMode="auto">
        <a:xfrm>
          <a:off x="3867150" y="53959125"/>
          <a:ext cx="1600200" cy="638175"/>
        </a:xfrm>
        <a:prstGeom prst="rect">
          <a:avLst/>
        </a:prstGeom>
        <a:noFill/>
        <a:ln w="9525">
          <a:noFill/>
          <a:miter lim="800000"/>
          <a:headEnd/>
          <a:tailEnd/>
        </a:ln>
      </xdr:spPr>
    </xdr:pic>
    <xdr:clientData/>
  </xdr:twoCellAnchor>
  <xdr:twoCellAnchor editAs="oneCell">
    <xdr:from>
      <xdr:col>2</xdr:col>
      <xdr:colOff>142875</xdr:colOff>
      <xdr:row>108</xdr:row>
      <xdr:rowOff>57150</xdr:rowOff>
    </xdr:from>
    <xdr:to>
      <xdr:col>2</xdr:col>
      <xdr:colOff>1657350</xdr:colOff>
      <xdr:row>110</xdr:row>
      <xdr:rowOff>285750</xdr:rowOff>
    </xdr:to>
    <xdr:pic>
      <xdr:nvPicPr>
        <xdr:cNvPr id="2895462" name="Рисунок 84"/>
        <xdr:cNvPicPr>
          <a:picLocks noChangeAspect="1"/>
        </xdr:cNvPicPr>
      </xdr:nvPicPr>
      <xdr:blipFill>
        <a:blip xmlns:r="http://schemas.openxmlformats.org/officeDocument/2006/relationships" r:embed="rId56" cstate="print"/>
        <a:srcRect t="18246" b="25795"/>
        <a:stretch>
          <a:fillRect/>
        </a:stretch>
      </xdr:blipFill>
      <xdr:spPr bwMode="auto">
        <a:xfrm>
          <a:off x="3876675" y="54711600"/>
          <a:ext cx="1514475" cy="847725"/>
        </a:xfrm>
        <a:prstGeom prst="rect">
          <a:avLst/>
        </a:prstGeom>
        <a:noFill/>
        <a:ln w="9525">
          <a:noFill/>
          <a:miter lim="800000"/>
          <a:headEnd/>
          <a:tailEnd/>
        </a:ln>
      </xdr:spPr>
    </xdr:pic>
    <xdr:clientData/>
  </xdr:twoCellAnchor>
  <xdr:twoCellAnchor editAs="oneCell">
    <xdr:from>
      <xdr:col>2</xdr:col>
      <xdr:colOff>276225</xdr:colOff>
      <xdr:row>118</xdr:row>
      <xdr:rowOff>28575</xdr:rowOff>
    </xdr:from>
    <xdr:to>
      <xdr:col>2</xdr:col>
      <xdr:colOff>1590675</xdr:colOff>
      <xdr:row>118</xdr:row>
      <xdr:rowOff>895350</xdr:rowOff>
    </xdr:to>
    <xdr:pic>
      <xdr:nvPicPr>
        <xdr:cNvPr id="2895463" name="Рисунок 90"/>
        <xdr:cNvPicPr>
          <a:picLocks noChangeAspect="1"/>
        </xdr:cNvPicPr>
      </xdr:nvPicPr>
      <xdr:blipFill>
        <a:blip xmlns:r="http://schemas.openxmlformats.org/officeDocument/2006/relationships" r:embed="rId57" cstate="print"/>
        <a:srcRect t="17014" b="17690"/>
        <a:stretch>
          <a:fillRect/>
        </a:stretch>
      </xdr:blipFill>
      <xdr:spPr bwMode="auto">
        <a:xfrm>
          <a:off x="4010025" y="58988325"/>
          <a:ext cx="1314450" cy="866775"/>
        </a:xfrm>
        <a:prstGeom prst="rect">
          <a:avLst/>
        </a:prstGeom>
        <a:noFill/>
        <a:ln w="9525">
          <a:noFill/>
          <a:miter lim="800000"/>
          <a:headEnd/>
          <a:tailEnd/>
        </a:ln>
      </xdr:spPr>
    </xdr:pic>
    <xdr:clientData/>
  </xdr:twoCellAnchor>
  <xdr:twoCellAnchor editAs="oneCell">
    <xdr:from>
      <xdr:col>2</xdr:col>
      <xdr:colOff>57150</xdr:colOff>
      <xdr:row>119</xdr:row>
      <xdr:rowOff>47625</xdr:rowOff>
    </xdr:from>
    <xdr:to>
      <xdr:col>2</xdr:col>
      <xdr:colOff>1762125</xdr:colOff>
      <xdr:row>119</xdr:row>
      <xdr:rowOff>733425</xdr:rowOff>
    </xdr:to>
    <xdr:pic>
      <xdr:nvPicPr>
        <xdr:cNvPr id="2895464" name="Рисунок 9"/>
        <xdr:cNvPicPr>
          <a:picLocks noChangeAspect="1"/>
        </xdr:cNvPicPr>
      </xdr:nvPicPr>
      <xdr:blipFill>
        <a:blip xmlns:r="http://schemas.openxmlformats.org/officeDocument/2006/relationships" r:embed="rId58" cstate="print"/>
        <a:srcRect t="27361" b="32176"/>
        <a:stretch>
          <a:fillRect/>
        </a:stretch>
      </xdr:blipFill>
      <xdr:spPr bwMode="auto">
        <a:xfrm>
          <a:off x="3790950" y="59978925"/>
          <a:ext cx="1704975" cy="685800"/>
        </a:xfrm>
        <a:prstGeom prst="rect">
          <a:avLst/>
        </a:prstGeom>
        <a:noFill/>
        <a:ln w="9525">
          <a:noFill/>
          <a:miter lim="800000"/>
          <a:headEnd/>
          <a:tailEnd/>
        </a:ln>
      </xdr:spPr>
    </xdr:pic>
    <xdr:clientData/>
  </xdr:twoCellAnchor>
  <xdr:twoCellAnchor editAs="oneCell">
    <xdr:from>
      <xdr:col>2</xdr:col>
      <xdr:colOff>495300</xdr:colOff>
      <xdr:row>88</xdr:row>
      <xdr:rowOff>47625</xdr:rowOff>
    </xdr:from>
    <xdr:to>
      <xdr:col>2</xdr:col>
      <xdr:colOff>1419225</xdr:colOff>
      <xdr:row>88</xdr:row>
      <xdr:rowOff>962025</xdr:rowOff>
    </xdr:to>
    <xdr:pic>
      <xdr:nvPicPr>
        <xdr:cNvPr id="2895465" name="Рисунок 22"/>
        <xdr:cNvPicPr>
          <a:picLocks noChangeAspect="1"/>
        </xdr:cNvPicPr>
      </xdr:nvPicPr>
      <xdr:blipFill>
        <a:blip xmlns:r="http://schemas.openxmlformats.org/officeDocument/2006/relationships" r:embed="rId59" cstate="print"/>
        <a:srcRect/>
        <a:stretch>
          <a:fillRect/>
        </a:stretch>
      </xdr:blipFill>
      <xdr:spPr bwMode="auto">
        <a:xfrm>
          <a:off x="4229100" y="45024675"/>
          <a:ext cx="923925" cy="914400"/>
        </a:xfrm>
        <a:prstGeom prst="rect">
          <a:avLst/>
        </a:prstGeom>
        <a:noFill/>
        <a:ln w="9525">
          <a:noFill/>
          <a:miter lim="800000"/>
          <a:headEnd/>
          <a:tailEnd/>
        </a:ln>
      </xdr:spPr>
    </xdr:pic>
    <xdr:clientData/>
  </xdr:twoCellAnchor>
  <xdr:twoCellAnchor editAs="oneCell">
    <xdr:from>
      <xdr:col>2</xdr:col>
      <xdr:colOff>361950</xdr:colOff>
      <xdr:row>89</xdr:row>
      <xdr:rowOff>28575</xdr:rowOff>
    </xdr:from>
    <xdr:to>
      <xdr:col>2</xdr:col>
      <xdr:colOff>1524000</xdr:colOff>
      <xdr:row>89</xdr:row>
      <xdr:rowOff>904875</xdr:rowOff>
    </xdr:to>
    <xdr:pic>
      <xdr:nvPicPr>
        <xdr:cNvPr id="2895466" name="Рисунок 23"/>
        <xdr:cNvPicPr>
          <a:picLocks noChangeAspect="1"/>
        </xdr:cNvPicPr>
      </xdr:nvPicPr>
      <xdr:blipFill>
        <a:blip xmlns:r="http://schemas.openxmlformats.org/officeDocument/2006/relationships" r:embed="rId60" cstate="print"/>
        <a:srcRect l="13104" t="22072" r="13551" b="22749"/>
        <a:stretch>
          <a:fillRect/>
        </a:stretch>
      </xdr:blipFill>
      <xdr:spPr bwMode="auto">
        <a:xfrm>
          <a:off x="4095750" y="46024800"/>
          <a:ext cx="1162050" cy="876300"/>
        </a:xfrm>
        <a:prstGeom prst="rect">
          <a:avLst/>
        </a:prstGeom>
        <a:noFill/>
        <a:ln w="9525">
          <a:noFill/>
          <a:miter lim="800000"/>
          <a:headEnd/>
          <a:tailEnd/>
        </a:ln>
      </xdr:spPr>
    </xdr:pic>
    <xdr:clientData/>
  </xdr:twoCellAnchor>
  <xdr:twoCellAnchor editAs="oneCell">
    <xdr:from>
      <xdr:col>2</xdr:col>
      <xdr:colOff>304800</xdr:colOff>
      <xdr:row>96</xdr:row>
      <xdr:rowOff>47625</xdr:rowOff>
    </xdr:from>
    <xdr:to>
      <xdr:col>2</xdr:col>
      <xdr:colOff>1571625</xdr:colOff>
      <xdr:row>97</xdr:row>
      <xdr:rowOff>695325</xdr:rowOff>
    </xdr:to>
    <xdr:pic>
      <xdr:nvPicPr>
        <xdr:cNvPr id="2895467" name="Рисунок 25"/>
        <xdr:cNvPicPr>
          <a:picLocks noChangeAspect="1"/>
        </xdr:cNvPicPr>
      </xdr:nvPicPr>
      <xdr:blipFill>
        <a:blip xmlns:r="http://schemas.openxmlformats.org/officeDocument/2006/relationships" r:embed="rId61" cstate="print"/>
        <a:srcRect/>
        <a:stretch>
          <a:fillRect/>
        </a:stretch>
      </xdr:blipFill>
      <xdr:spPr bwMode="auto">
        <a:xfrm>
          <a:off x="4038600" y="49072800"/>
          <a:ext cx="1266825" cy="1143000"/>
        </a:xfrm>
        <a:prstGeom prst="rect">
          <a:avLst/>
        </a:prstGeom>
        <a:noFill/>
        <a:ln w="9525">
          <a:noFill/>
          <a:miter lim="800000"/>
          <a:headEnd/>
          <a:tailEnd/>
        </a:ln>
      </xdr:spPr>
    </xdr:pic>
    <xdr:clientData/>
  </xdr:twoCellAnchor>
  <xdr:twoCellAnchor editAs="oneCell">
    <xdr:from>
      <xdr:col>2</xdr:col>
      <xdr:colOff>352425</xdr:colOff>
      <xdr:row>90</xdr:row>
      <xdr:rowOff>28575</xdr:rowOff>
    </xdr:from>
    <xdr:to>
      <xdr:col>2</xdr:col>
      <xdr:colOff>1362075</xdr:colOff>
      <xdr:row>92</xdr:row>
      <xdr:rowOff>352425</xdr:rowOff>
    </xdr:to>
    <xdr:pic>
      <xdr:nvPicPr>
        <xdr:cNvPr id="2895468" name="Рисунок 89" descr="Светильник встраиваемый MR16R-R-R металл под лампу JCDR GU5.3 ПОВОРОТНЫЙ 12 230 В IN HOME.jpg"/>
        <xdr:cNvPicPr>
          <a:picLocks noChangeAspect="1"/>
        </xdr:cNvPicPr>
      </xdr:nvPicPr>
      <xdr:blipFill>
        <a:blip xmlns:r="http://schemas.openxmlformats.org/officeDocument/2006/relationships" r:embed="rId62" cstate="print"/>
        <a:srcRect/>
        <a:stretch>
          <a:fillRect/>
        </a:stretch>
      </xdr:blipFill>
      <xdr:spPr bwMode="auto">
        <a:xfrm>
          <a:off x="4086225" y="46958250"/>
          <a:ext cx="1009650" cy="1000125"/>
        </a:xfrm>
        <a:prstGeom prst="rect">
          <a:avLst/>
        </a:prstGeom>
        <a:noFill/>
        <a:ln w="9525">
          <a:noFill/>
          <a:miter lim="800000"/>
          <a:headEnd/>
          <a:tailEnd/>
        </a:ln>
      </xdr:spPr>
    </xdr:pic>
    <xdr:clientData/>
  </xdr:twoCellAnchor>
  <xdr:twoCellAnchor editAs="oneCell">
    <xdr:from>
      <xdr:col>2</xdr:col>
      <xdr:colOff>419100</xdr:colOff>
      <xdr:row>93</xdr:row>
      <xdr:rowOff>38100</xdr:rowOff>
    </xdr:from>
    <xdr:to>
      <xdr:col>2</xdr:col>
      <xdr:colOff>1447800</xdr:colOff>
      <xdr:row>96</xdr:row>
      <xdr:rowOff>0</xdr:rowOff>
    </xdr:to>
    <xdr:pic>
      <xdr:nvPicPr>
        <xdr:cNvPr id="2895469" name="Рисунок 91" descr="Светильник встраиваемый MR16R-RС-standard металл под лампу JCDR.jpg"/>
        <xdr:cNvPicPr>
          <a:picLocks noChangeAspect="1"/>
        </xdr:cNvPicPr>
      </xdr:nvPicPr>
      <xdr:blipFill>
        <a:blip xmlns:r="http://schemas.openxmlformats.org/officeDocument/2006/relationships" r:embed="rId63" cstate="print"/>
        <a:srcRect l="8533" t="12000" r="14667" b="13333"/>
        <a:stretch>
          <a:fillRect/>
        </a:stretch>
      </xdr:blipFill>
      <xdr:spPr bwMode="auto">
        <a:xfrm>
          <a:off x="4152900" y="48015525"/>
          <a:ext cx="1028700" cy="1009650"/>
        </a:xfrm>
        <a:prstGeom prst="rect">
          <a:avLst/>
        </a:prstGeom>
        <a:noFill/>
        <a:ln w="9525">
          <a:noFill/>
          <a:miter lim="800000"/>
          <a:headEnd/>
          <a:tailEnd/>
        </a:ln>
      </xdr:spPr>
    </xdr:pic>
    <xdr:clientData/>
  </xdr:twoCellAnchor>
  <xdr:twoCellAnchor editAs="oneCell">
    <xdr:from>
      <xdr:col>2</xdr:col>
      <xdr:colOff>76200</xdr:colOff>
      <xdr:row>111</xdr:row>
      <xdr:rowOff>38100</xdr:rowOff>
    </xdr:from>
    <xdr:to>
      <xdr:col>2</xdr:col>
      <xdr:colOff>1533525</xdr:colOff>
      <xdr:row>112</xdr:row>
      <xdr:rowOff>533400</xdr:rowOff>
    </xdr:to>
    <xdr:pic>
      <xdr:nvPicPr>
        <xdr:cNvPr id="2895470" name="Рисунок 5"/>
        <xdr:cNvPicPr>
          <a:picLocks noChangeAspect="1"/>
        </xdr:cNvPicPr>
      </xdr:nvPicPr>
      <xdr:blipFill>
        <a:blip xmlns:r="http://schemas.openxmlformats.org/officeDocument/2006/relationships" r:embed="rId64" cstate="print"/>
        <a:srcRect t="19379" b="17462"/>
        <a:stretch>
          <a:fillRect/>
        </a:stretch>
      </xdr:blipFill>
      <xdr:spPr bwMode="auto">
        <a:xfrm>
          <a:off x="3810000" y="55692675"/>
          <a:ext cx="1457325" cy="923925"/>
        </a:xfrm>
        <a:prstGeom prst="rect">
          <a:avLst/>
        </a:prstGeom>
        <a:noFill/>
        <a:ln w="9525">
          <a:noFill/>
          <a:miter lim="800000"/>
          <a:headEnd/>
          <a:tailEnd/>
        </a:ln>
      </xdr:spPr>
    </xdr:pic>
    <xdr:clientData/>
  </xdr:twoCellAnchor>
  <xdr:twoCellAnchor editAs="oneCell">
    <xdr:from>
      <xdr:col>2</xdr:col>
      <xdr:colOff>76200</xdr:colOff>
      <xdr:row>115</xdr:row>
      <xdr:rowOff>38100</xdr:rowOff>
    </xdr:from>
    <xdr:to>
      <xdr:col>2</xdr:col>
      <xdr:colOff>1743075</xdr:colOff>
      <xdr:row>115</xdr:row>
      <xdr:rowOff>742950</xdr:rowOff>
    </xdr:to>
    <xdr:pic>
      <xdr:nvPicPr>
        <xdr:cNvPr id="2895471" name="Рисунок 26"/>
        <xdr:cNvPicPr>
          <a:picLocks noChangeAspect="1"/>
        </xdr:cNvPicPr>
      </xdr:nvPicPr>
      <xdr:blipFill>
        <a:blip xmlns:r="http://schemas.openxmlformats.org/officeDocument/2006/relationships" r:embed="rId65" cstate="print"/>
        <a:srcRect t="27979" b="29443"/>
        <a:stretch>
          <a:fillRect/>
        </a:stretch>
      </xdr:blipFill>
      <xdr:spPr bwMode="auto">
        <a:xfrm>
          <a:off x="3810000" y="57445275"/>
          <a:ext cx="1666875" cy="704850"/>
        </a:xfrm>
        <a:prstGeom prst="rect">
          <a:avLst/>
        </a:prstGeom>
        <a:noFill/>
        <a:ln w="9525">
          <a:noFill/>
          <a:miter lim="800000"/>
          <a:headEnd/>
          <a:tailEnd/>
        </a:ln>
      </xdr:spPr>
    </xdr:pic>
    <xdr:clientData/>
  </xdr:twoCellAnchor>
  <xdr:twoCellAnchor editAs="oneCell">
    <xdr:from>
      <xdr:col>2</xdr:col>
      <xdr:colOff>171450</xdr:colOff>
      <xdr:row>122</xdr:row>
      <xdr:rowOff>9525</xdr:rowOff>
    </xdr:from>
    <xdr:to>
      <xdr:col>2</xdr:col>
      <xdr:colOff>1762125</xdr:colOff>
      <xdr:row>122</xdr:row>
      <xdr:rowOff>933450</xdr:rowOff>
    </xdr:to>
    <xdr:pic>
      <xdr:nvPicPr>
        <xdr:cNvPr id="2895472" name="Рисунок 10"/>
        <xdr:cNvPicPr>
          <a:picLocks noChangeAspect="1"/>
        </xdr:cNvPicPr>
      </xdr:nvPicPr>
      <xdr:blipFill>
        <a:blip xmlns:r="http://schemas.openxmlformats.org/officeDocument/2006/relationships" r:embed="rId66" cstate="print"/>
        <a:srcRect t="19772" b="21829"/>
        <a:stretch>
          <a:fillRect/>
        </a:stretch>
      </xdr:blipFill>
      <xdr:spPr bwMode="auto">
        <a:xfrm>
          <a:off x="3905250" y="62855475"/>
          <a:ext cx="1590675" cy="923925"/>
        </a:xfrm>
        <a:prstGeom prst="rect">
          <a:avLst/>
        </a:prstGeom>
        <a:noFill/>
        <a:ln w="9525">
          <a:noFill/>
          <a:miter lim="800000"/>
          <a:headEnd/>
          <a:tailEnd/>
        </a:ln>
      </xdr:spPr>
    </xdr:pic>
    <xdr:clientData/>
  </xdr:twoCellAnchor>
  <xdr:twoCellAnchor editAs="oneCell">
    <xdr:from>
      <xdr:col>2</xdr:col>
      <xdr:colOff>142875</xdr:colOff>
      <xdr:row>120</xdr:row>
      <xdr:rowOff>38100</xdr:rowOff>
    </xdr:from>
    <xdr:to>
      <xdr:col>2</xdr:col>
      <xdr:colOff>1714500</xdr:colOff>
      <xdr:row>120</xdr:row>
      <xdr:rowOff>914400</xdr:rowOff>
    </xdr:to>
    <xdr:pic>
      <xdr:nvPicPr>
        <xdr:cNvPr id="2895473" name="Рисунок 93"/>
        <xdr:cNvPicPr>
          <a:picLocks noChangeAspect="1"/>
        </xdr:cNvPicPr>
      </xdr:nvPicPr>
      <xdr:blipFill>
        <a:blip xmlns:r="http://schemas.openxmlformats.org/officeDocument/2006/relationships" r:embed="rId67" cstate="print"/>
        <a:srcRect t="22072" b="22289"/>
        <a:stretch>
          <a:fillRect/>
        </a:stretch>
      </xdr:blipFill>
      <xdr:spPr bwMode="auto">
        <a:xfrm>
          <a:off x="3876675" y="60788550"/>
          <a:ext cx="1571625" cy="876300"/>
        </a:xfrm>
        <a:prstGeom prst="rect">
          <a:avLst/>
        </a:prstGeom>
        <a:noFill/>
        <a:ln w="9525">
          <a:noFill/>
          <a:miter lim="800000"/>
          <a:headEnd/>
          <a:tailEnd/>
        </a:ln>
      </xdr:spPr>
    </xdr:pic>
    <xdr:clientData/>
  </xdr:twoCellAnchor>
  <xdr:twoCellAnchor editAs="oneCell">
    <xdr:from>
      <xdr:col>2</xdr:col>
      <xdr:colOff>495300</xdr:colOff>
      <xdr:row>121</xdr:row>
      <xdr:rowOff>47625</xdr:rowOff>
    </xdr:from>
    <xdr:to>
      <xdr:col>2</xdr:col>
      <xdr:colOff>1533525</xdr:colOff>
      <xdr:row>121</xdr:row>
      <xdr:rowOff>1095375</xdr:rowOff>
    </xdr:to>
    <xdr:pic>
      <xdr:nvPicPr>
        <xdr:cNvPr id="2895474" name="Рисунок 98" descr="Светильник светодиодный аварийный СБА 1093С 90LED Li-ion DC LLT.jpg"/>
        <xdr:cNvPicPr>
          <a:picLocks noChangeAspect="1"/>
        </xdr:cNvPicPr>
      </xdr:nvPicPr>
      <xdr:blipFill>
        <a:blip xmlns:r="http://schemas.openxmlformats.org/officeDocument/2006/relationships" r:embed="rId68" cstate="print"/>
        <a:srcRect/>
        <a:stretch>
          <a:fillRect/>
        </a:stretch>
      </xdr:blipFill>
      <xdr:spPr bwMode="auto">
        <a:xfrm>
          <a:off x="4229100" y="61769625"/>
          <a:ext cx="1038225" cy="1047750"/>
        </a:xfrm>
        <a:prstGeom prst="rect">
          <a:avLst/>
        </a:prstGeom>
        <a:noFill/>
        <a:ln w="9525">
          <a:noFill/>
          <a:miter lim="800000"/>
          <a:headEnd/>
          <a:tailEnd/>
        </a:ln>
      </xdr:spPr>
    </xdr:pic>
    <xdr:clientData/>
  </xdr:twoCellAnchor>
  <xdr:twoCellAnchor editAs="oneCell">
    <xdr:from>
      <xdr:col>2</xdr:col>
      <xdr:colOff>161925</xdr:colOff>
      <xdr:row>125</xdr:row>
      <xdr:rowOff>38100</xdr:rowOff>
    </xdr:from>
    <xdr:to>
      <xdr:col>2</xdr:col>
      <xdr:colOff>1628775</xdr:colOff>
      <xdr:row>126</xdr:row>
      <xdr:rowOff>361950</xdr:rowOff>
    </xdr:to>
    <xdr:pic>
      <xdr:nvPicPr>
        <xdr:cNvPr id="2895475" name="Рисунок 127"/>
        <xdr:cNvPicPr>
          <a:picLocks noChangeAspect="1"/>
        </xdr:cNvPicPr>
      </xdr:nvPicPr>
      <xdr:blipFill>
        <a:blip xmlns:r="http://schemas.openxmlformats.org/officeDocument/2006/relationships" r:embed="rId69" cstate="print"/>
        <a:srcRect t="19482" b="16951"/>
        <a:stretch>
          <a:fillRect/>
        </a:stretch>
      </xdr:blipFill>
      <xdr:spPr bwMode="auto">
        <a:xfrm>
          <a:off x="3895725" y="64627125"/>
          <a:ext cx="1466850" cy="923925"/>
        </a:xfrm>
        <a:prstGeom prst="rect">
          <a:avLst/>
        </a:prstGeom>
        <a:noFill/>
        <a:ln w="9525">
          <a:noFill/>
          <a:miter lim="800000"/>
          <a:headEnd/>
          <a:tailEnd/>
        </a:ln>
      </xdr:spPr>
    </xdr:pic>
    <xdr:clientData/>
  </xdr:twoCellAnchor>
  <xdr:twoCellAnchor editAs="oneCell">
    <xdr:from>
      <xdr:col>2</xdr:col>
      <xdr:colOff>123825</xdr:colOff>
      <xdr:row>128</xdr:row>
      <xdr:rowOff>333375</xdr:rowOff>
    </xdr:from>
    <xdr:to>
      <xdr:col>2</xdr:col>
      <xdr:colOff>1762125</xdr:colOff>
      <xdr:row>129</xdr:row>
      <xdr:rowOff>466725</xdr:rowOff>
    </xdr:to>
    <xdr:pic>
      <xdr:nvPicPr>
        <xdr:cNvPr id="2895476" name="Рисунок 28"/>
        <xdr:cNvPicPr>
          <a:picLocks noChangeAspect="1"/>
        </xdr:cNvPicPr>
      </xdr:nvPicPr>
      <xdr:blipFill>
        <a:blip xmlns:r="http://schemas.openxmlformats.org/officeDocument/2006/relationships" r:embed="rId70" cstate="print"/>
        <a:srcRect l="14255" t="33566" r="14932" b="38612"/>
        <a:stretch>
          <a:fillRect/>
        </a:stretch>
      </xdr:blipFill>
      <xdr:spPr bwMode="auto">
        <a:xfrm>
          <a:off x="3857625" y="66494025"/>
          <a:ext cx="1638300" cy="676275"/>
        </a:xfrm>
        <a:prstGeom prst="rect">
          <a:avLst/>
        </a:prstGeom>
        <a:noFill/>
        <a:ln w="9525">
          <a:noFill/>
          <a:miter lim="800000"/>
          <a:headEnd/>
          <a:tailEnd/>
        </a:ln>
      </xdr:spPr>
    </xdr:pic>
    <xdr:clientData/>
  </xdr:twoCellAnchor>
  <xdr:twoCellAnchor editAs="oneCell">
    <xdr:from>
      <xdr:col>2</xdr:col>
      <xdr:colOff>495300</xdr:colOff>
      <xdr:row>150</xdr:row>
      <xdr:rowOff>9525</xdr:rowOff>
    </xdr:from>
    <xdr:to>
      <xdr:col>2</xdr:col>
      <xdr:colOff>1533525</xdr:colOff>
      <xdr:row>150</xdr:row>
      <xdr:rowOff>1066800</xdr:rowOff>
    </xdr:to>
    <xdr:pic>
      <xdr:nvPicPr>
        <xdr:cNvPr id="2895477" name="Рисунок 103" descr="24.png"/>
        <xdr:cNvPicPr>
          <a:picLocks noChangeAspect="1"/>
        </xdr:cNvPicPr>
      </xdr:nvPicPr>
      <xdr:blipFill>
        <a:blip xmlns:r="http://schemas.openxmlformats.org/officeDocument/2006/relationships" r:embed="rId71" cstate="print"/>
        <a:srcRect l="20802" t="19469" r="20523" b="21057"/>
        <a:stretch>
          <a:fillRect/>
        </a:stretch>
      </xdr:blipFill>
      <xdr:spPr bwMode="auto">
        <a:xfrm>
          <a:off x="4229100" y="76600050"/>
          <a:ext cx="1038225" cy="1057275"/>
        </a:xfrm>
        <a:prstGeom prst="rect">
          <a:avLst/>
        </a:prstGeom>
        <a:noFill/>
        <a:ln w="9525">
          <a:noFill/>
          <a:miter lim="800000"/>
          <a:headEnd/>
          <a:tailEnd/>
        </a:ln>
      </xdr:spPr>
    </xdr:pic>
    <xdr:clientData/>
  </xdr:twoCellAnchor>
  <xdr:twoCellAnchor editAs="oneCell">
    <xdr:from>
      <xdr:col>2</xdr:col>
      <xdr:colOff>276225</xdr:colOff>
      <xdr:row>160</xdr:row>
      <xdr:rowOff>257175</xdr:rowOff>
    </xdr:from>
    <xdr:to>
      <xdr:col>2</xdr:col>
      <xdr:colOff>1619250</xdr:colOff>
      <xdr:row>162</xdr:row>
      <xdr:rowOff>76200</xdr:rowOff>
    </xdr:to>
    <xdr:pic>
      <xdr:nvPicPr>
        <xdr:cNvPr id="2895478" name="Рисунок 131"/>
        <xdr:cNvPicPr>
          <a:picLocks noChangeAspect="1"/>
        </xdr:cNvPicPr>
      </xdr:nvPicPr>
      <xdr:blipFill>
        <a:blip xmlns:r="http://schemas.openxmlformats.org/officeDocument/2006/relationships" r:embed="rId72" cstate="print"/>
        <a:srcRect l="12415" t="22301" r="12863" b="24129"/>
        <a:stretch>
          <a:fillRect/>
        </a:stretch>
      </xdr:blipFill>
      <xdr:spPr bwMode="auto">
        <a:xfrm>
          <a:off x="4010025" y="81810225"/>
          <a:ext cx="1343025" cy="962025"/>
        </a:xfrm>
        <a:prstGeom prst="rect">
          <a:avLst/>
        </a:prstGeom>
        <a:noFill/>
        <a:ln w="9525">
          <a:noFill/>
          <a:miter lim="800000"/>
          <a:headEnd/>
          <a:tailEnd/>
        </a:ln>
      </xdr:spPr>
    </xdr:pic>
    <xdr:clientData/>
  </xdr:twoCellAnchor>
  <xdr:twoCellAnchor editAs="oneCell">
    <xdr:from>
      <xdr:col>2</xdr:col>
      <xdr:colOff>161925</xdr:colOff>
      <xdr:row>165</xdr:row>
      <xdr:rowOff>9525</xdr:rowOff>
    </xdr:from>
    <xdr:to>
      <xdr:col>2</xdr:col>
      <xdr:colOff>1619250</xdr:colOff>
      <xdr:row>166</xdr:row>
      <xdr:rowOff>533400</xdr:rowOff>
    </xdr:to>
    <xdr:pic>
      <xdr:nvPicPr>
        <xdr:cNvPr id="2895479" name="Рисунок 134"/>
        <xdr:cNvPicPr>
          <a:picLocks noChangeAspect="1"/>
        </xdr:cNvPicPr>
      </xdr:nvPicPr>
      <xdr:blipFill>
        <a:blip xmlns:r="http://schemas.openxmlformats.org/officeDocument/2006/relationships" r:embed="rId73" cstate="print"/>
        <a:srcRect l="8382" t="27058" r="6609" b="14511"/>
        <a:stretch>
          <a:fillRect/>
        </a:stretch>
      </xdr:blipFill>
      <xdr:spPr bwMode="auto">
        <a:xfrm>
          <a:off x="3895725" y="84048600"/>
          <a:ext cx="1457325" cy="1009650"/>
        </a:xfrm>
        <a:prstGeom prst="rect">
          <a:avLst/>
        </a:prstGeom>
        <a:noFill/>
        <a:ln w="9525">
          <a:noFill/>
          <a:miter lim="800000"/>
          <a:headEnd/>
          <a:tailEnd/>
        </a:ln>
      </xdr:spPr>
    </xdr:pic>
    <xdr:clientData/>
  </xdr:twoCellAnchor>
  <xdr:twoCellAnchor editAs="oneCell">
    <xdr:from>
      <xdr:col>2</xdr:col>
      <xdr:colOff>276225</xdr:colOff>
      <xdr:row>167</xdr:row>
      <xdr:rowOff>28575</xdr:rowOff>
    </xdr:from>
    <xdr:to>
      <xdr:col>2</xdr:col>
      <xdr:colOff>1495425</xdr:colOff>
      <xdr:row>168</xdr:row>
      <xdr:rowOff>619125</xdr:rowOff>
    </xdr:to>
    <xdr:pic>
      <xdr:nvPicPr>
        <xdr:cNvPr id="2895480" name="Рисунок 31"/>
        <xdr:cNvPicPr>
          <a:picLocks noChangeAspect="1"/>
        </xdr:cNvPicPr>
      </xdr:nvPicPr>
      <xdr:blipFill>
        <a:blip xmlns:r="http://schemas.openxmlformats.org/officeDocument/2006/relationships" r:embed="rId74" cstate="print"/>
        <a:srcRect t="6250" b="6250"/>
        <a:stretch>
          <a:fillRect/>
        </a:stretch>
      </xdr:blipFill>
      <xdr:spPr bwMode="auto">
        <a:xfrm>
          <a:off x="4010025" y="85134450"/>
          <a:ext cx="1219200" cy="1076325"/>
        </a:xfrm>
        <a:prstGeom prst="rect">
          <a:avLst/>
        </a:prstGeom>
        <a:noFill/>
        <a:ln w="9525">
          <a:noFill/>
          <a:miter lim="800000"/>
          <a:headEnd/>
          <a:tailEnd/>
        </a:ln>
      </xdr:spPr>
    </xdr:pic>
    <xdr:clientData/>
  </xdr:twoCellAnchor>
  <xdr:twoCellAnchor editAs="oneCell">
    <xdr:from>
      <xdr:col>2</xdr:col>
      <xdr:colOff>123825</xdr:colOff>
      <xdr:row>202</xdr:row>
      <xdr:rowOff>266700</xdr:rowOff>
    </xdr:from>
    <xdr:to>
      <xdr:col>2</xdr:col>
      <xdr:colOff>1743075</xdr:colOff>
      <xdr:row>205</xdr:row>
      <xdr:rowOff>28575</xdr:rowOff>
    </xdr:to>
    <xdr:pic>
      <xdr:nvPicPr>
        <xdr:cNvPr id="2895481" name="Рисунок 32"/>
        <xdr:cNvPicPr>
          <a:picLocks noChangeAspect="1"/>
        </xdr:cNvPicPr>
      </xdr:nvPicPr>
      <xdr:blipFill>
        <a:blip xmlns:r="http://schemas.openxmlformats.org/officeDocument/2006/relationships" r:embed="rId75" cstate="print"/>
        <a:srcRect t="22299" b="22299"/>
        <a:stretch>
          <a:fillRect/>
        </a:stretch>
      </xdr:blipFill>
      <xdr:spPr bwMode="auto">
        <a:xfrm>
          <a:off x="3857625" y="101422200"/>
          <a:ext cx="1619250" cy="904875"/>
        </a:xfrm>
        <a:prstGeom prst="rect">
          <a:avLst/>
        </a:prstGeom>
        <a:noFill/>
        <a:ln w="9525">
          <a:noFill/>
          <a:miter lim="800000"/>
          <a:headEnd/>
          <a:tailEnd/>
        </a:ln>
      </xdr:spPr>
    </xdr:pic>
    <xdr:clientData/>
  </xdr:twoCellAnchor>
  <xdr:twoCellAnchor editAs="oneCell">
    <xdr:from>
      <xdr:col>2</xdr:col>
      <xdr:colOff>85725</xdr:colOff>
      <xdr:row>214</xdr:row>
      <xdr:rowOff>133350</xdr:rowOff>
    </xdr:from>
    <xdr:to>
      <xdr:col>2</xdr:col>
      <xdr:colOff>1809750</xdr:colOff>
      <xdr:row>215</xdr:row>
      <xdr:rowOff>266700</xdr:rowOff>
    </xdr:to>
    <xdr:pic>
      <xdr:nvPicPr>
        <xdr:cNvPr id="2895482" name="Рисунок 33"/>
        <xdr:cNvPicPr>
          <a:picLocks noChangeAspect="1"/>
        </xdr:cNvPicPr>
      </xdr:nvPicPr>
      <xdr:blipFill>
        <a:blip xmlns:r="http://schemas.openxmlformats.org/officeDocument/2006/relationships" r:embed="rId76" cstate="print"/>
        <a:srcRect t="38161" b="46207"/>
        <a:stretch>
          <a:fillRect/>
        </a:stretch>
      </xdr:blipFill>
      <xdr:spPr bwMode="auto">
        <a:xfrm>
          <a:off x="3819525" y="105927525"/>
          <a:ext cx="1724025" cy="514350"/>
        </a:xfrm>
        <a:prstGeom prst="rect">
          <a:avLst/>
        </a:prstGeom>
        <a:noFill/>
        <a:ln w="9525">
          <a:noFill/>
          <a:miter lim="800000"/>
          <a:headEnd/>
          <a:tailEnd/>
        </a:ln>
      </xdr:spPr>
    </xdr:pic>
    <xdr:clientData/>
  </xdr:twoCellAnchor>
  <xdr:twoCellAnchor editAs="oneCell">
    <xdr:from>
      <xdr:col>2</xdr:col>
      <xdr:colOff>685800</xdr:colOff>
      <xdr:row>220</xdr:row>
      <xdr:rowOff>295275</xdr:rowOff>
    </xdr:from>
    <xdr:to>
      <xdr:col>2</xdr:col>
      <xdr:colOff>1047750</xdr:colOff>
      <xdr:row>226</xdr:row>
      <xdr:rowOff>285750</xdr:rowOff>
    </xdr:to>
    <xdr:pic>
      <xdr:nvPicPr>
        <xdr:cNvPr id="2895483" name="Рисунок 148"/>
        <xdr:cNvPicPr>
          <a:picLocks noChangeAspect="1"/>
        </xdr:cNvPicPr>
      </xdr:nvPicPr>
      <xdr:blipFill>
        <a:blip xmlns:r="http://schemas.openxmlformats.org/officeDocument/2006/relationships" r:embed="rId77" cstate="print"/>
        <a:srcRect l="42075" t="447" r="41832"/>
        <a:stretch>
          <a:fillRect/>
        </a:stretch>
      </xdr:blipFill>
      <xdr:spPr bwMode="auto">
        <a:xfrm>
          <a:off x="4419600" y="108765975"/>
          <a:ext cx="361950" cy="2276475"/>
        </a:xfrm>
        <a:prstGeom prst="rect">
          <a:avLst/>
        </a:prstGeom>
        <a:noFill/>
        <a:ln w="9525">
          <a:noFill/>
          <a:miter lim="800000"/>
          <a:headEnd/>
          <a:tailEnd/>
        </a:ln>
      </xdr:spPr>
    </xdr:pic>
    <xdr:clientData/>
  </xdr:twoCellAnchor>
  <xdr:twoCellAnchor editAs="oneCell">
    <xdr:from>
      <xdr:col>2</xdr:col>
      <xdr:colOff>19050</xdr:colOff>
      <xdr:row>230</xdr:row>
      <xdr:rowOff>9525</xdr:rowOff>
    </xdr:from>
    <xdr:to>
      <xdr:col>2</xdr:col>
      <xdr:colOff>1781175</xdr:colOff>
      <xdr:row>230</xdr:row>
      <xdr:rowOff>571500</xdr:rowOff>
    </xdr:to>
    <xdr:pic>
      <xdr:nvPicPr>
        <xdr:cNvPr id="2895484" name="Рисунок 35"/>
        <xdr:cNvPicPr>
          <a:picLocks noChangeAspect="1"/>
        </xdr:cNvPicPr>
      </xdr:nvPicPr>
      <xdr:blipFill>
        <a:blip xmlns:r="http://schemas.openxmlformats.org/officeDocument/2006/relationships" r:embed="rId78" cstate="print"/>
        <a:srcRect t="31953" b="36092"/>
        <a:stretch>
          <a:fillRect/>
        </a:stretch>
      </xdr:blipFill>
      <xdr:spPr bwMode="auto">
        <a:xfrm>
          <a:off x="3752850" y="112299750"/>
          <a:ext cx="1762125" cy="561975"/>
        </a:xfrm>
        <a:prstGeom prst="rect">
          <a:avLst/>
        </a:prstGeom>
        <a:noFill/>
        <a:ln w="9525">
          <a:noFill/>
          <a:miter lim="800000"/>
          <a:headEnd/>
          <a:tailEnd/>
        </a:ln>
      </xdr:spPr>
    </xdr:pic>
    <xdr:clientData/>
  </xdr:twoCellAnchor>
  <xdr:twoCellAnchor editAs="oneCell">
    <xdr:from>
      <xdr:col>2</xdr:col>
      <xdr:colOff>276225</xdr:colOff>
      <xdr:row>238</xdr:row>
      <xdr:rowOff>47625</xdr:rowOff>
    </xdr:from>
    <xdr:to>
      <xdr:col>2</xdr:col>
      <xdr:colOff>1600200</xdr:colOff>
      <xdr:row>238</xdr:row>
      <xdr:rowOff>990600</xdr:rowOff>
    </xdr:to>
    <xdr:pic>
      <xdr:nvPicPr>
        <xdr:cNvPr id="2895485" name="Рисунок 37"/>
        <xdr:cNvPicPr>
          <a:picLocks noChangeAspect="1"/>
        </xdr:cNvPicPr>
      </xdr:nvPicPr>
      <xdr:blipFill>
        <a:blip xmlns:r="http://schemas.openxmlformats.org/officeDocument/2006/relationships" r:embed="rId79" cstate="print"/>
        <a:srcRect t="15633" b="12874"/>
        <a:stretch>
          <a:fillRect/>
        </a:stretch>
      </xdr:blipFill>
      <xdr:spPr bwMode="auto">
        <a:xfrm>
          <a:off x="4010025" y="118843425"/>
          <a:ext cx="1323975" cy="942975"/>
        </a:xfrm>
        <a:prstGeom prst="rect">
          <a:avLst/>
        </a:prstGeom>
        <a:noFill/>
        <a:ln w="9525">
          <a:noFill/>
          <a:miter lim="800000"/>
          <a:headEnd/>
          <a:tailEnd/>
        </a:ln>
      </xdr:spPr>
    </xdr:pic>
    <xdr:clientData/>
  </xdr:twoCellAnchor>
  <xdr:twoCellAnchor editAs="oneCell">
    <xdr:from>
      <xdr:col>2</xdr:col>
      <xdr:colOff>276225</xdr:colOff>
      <xdr:row>237</xdr:row>
      <xdr:rowOff>19050</xdr:rowOff>
    </xdr:from>
    <xdr:to>
      <xdr:col>2</xdr:col>
      <xdr:colOff>1581150</xdr:colOff>
      <xdr:row>237</xdr:row>
      <xdr:rowOff>942975</xdr:rowOff>
    </xdr:to>
    <xdr:pic>
      <xdr:nvPicPr>
        <xdr:cNvPr id="2895486" name="Рисунок 160"/>
        <xdr:cNvPicPr>
          <a:picLocks noChangeAspect="1"/>
        </xdr:cNvPicPr>
      </xdr:nvPicPr>
      <xdr:blipFill>
        <a:blip xmlns:r="http://schemas.openxmlformats.org/officeDocument/2006/relationships" r:embed="rId80" cstate="print"/>
        <a:srcRect t="15173" b="14243"/>
        <a:stretch>
          <a:fillRect/>
        </a:stretch>
      </xdr:blipFill>
      <xdr:spPr bwMode="auto">
        <a:xfrm>
          <a:off x="4010025" y="117824250"/>
          <a:ext cx="1304925" cy="923925"/>
        </a:xfrm>
        <a:prstGeom prst="rect">
          <a:avLst/>
        </a:prstGeom>
        <a:noFill/>
        <a:ln w="9525">
          <a:noFill/>
          <a:miter lim="800000"/>
          <a:headEnd/>
          <a:tailEnd/>
        </a:ln>
      </xdr:spPr>
    </xdr:pic>
    <xdr:clientData/>
  </xdr:twoCellAnchor>
  <xdr:twoCellAnchor editAs="oneCell">
    <xdr:from>
      <xdr:col>2</xdr:col>
      <xdr:colOff>133350</xdr:colOff>
      <xdr:row>243</xdr:row>
      <xdr:rowOff>28575</xdr:rowOff>
    </xdr:from>
    <xdr:to>
      <xdr:col>2</xdr:col>
      <xdr:colOff>1609725</xdr:colOff>
      <xdr:row>243</xdr:row>
      <xdr:rowOff>676275</xdr:rowOff>
    </xdr:to>
    <xdr:pic>
      <xdr:nvPicPr>
        <xdr:cNvPr id="2895487" name="Рисунок 39"/>
        <xdr:cNvPicPr>
          <a:picLocks noChangeAspect="1"/>
        </xdr:cNvPicPr>
      </xdr:nvPicPr>
      <xdr:blipFill>
        <a:blip xmlns:r="http://schemas.openxmlformats.org/officeDocument/2006/relationships" r:embed="rId81" cstate="print"/>
        <a:srcRect t="27979" b="28229"/>
        <a:stretch>
          <a:fillRect/>
        </a:stretch>
      </xdr:blipFill>
      <xdr:spPr bwMode="auto">
        <a:xfrm>
          <a:off x="3867150" y="122634375"/>
          <a:ext cx="1476375" cy="647700"/>
        </a:xfrm>
        <a:prstGeom prst="rect">
          <a:avLst/>
        </a:prstGeom>
        <a:noFill/>
        <a:ln w="9525">
          <a:noFill/>
          <a:miter lim="800000"/>
          <a:headEnd/>
          <a:tailEnd/>
        </a:ln>
      </xdr:spPr>
    </xdr:pic>
    <xdr:clientData/>
  </xdr:twoCellAnchor>
  <xdr:twoCellAnchor editAs="oneCell">
    <xdr:from>
      <xdr:col>2</xdr:col>
      <xdr:colOff>352425</xdr:colOff>
      <xdr:row>239</xdr:row>
      <xdr:rowOff>161925</xdr:rowOff>
    </xdr:from>
    <xdr:to>
      <xdr:col>2</xdr:col>
      <xdr:colOff>1581150</xdr:colOff>
      <xdr:row>240</xdr:row>
      <xdr:rowOff>400050</xdr:rowOff>
    </xdr:to>
    <xdr:pic>
      <xdr:nvPicPr>
        <xdr:cNvPr id="2895488" name="Рисунок 162"/>
        <xdr:cNvPicPr>
          <a:picLocks noChangeAspect="1"/>
        </xdr:cNvPicPr>
      </xdr:nvPicPr>
      <xdr:blipFill>
        <a:blip xmlns:r="http://schemas.openxmlformats.org/officeDocument/2006/relationships" r:embed="rId82" cstate="print"/>
        <a:srcRect t="17242" b="16322"/>
        <a:stretch>
          <a:fillRect/>
        </a:stretch>
      </xdr:blipFill>
      <xdr:spPr bwMode="auto">
        <a:xfrm>
          <a:off x="4086225" y="119957850"/>
          <a:ext cx="1228725" cy="809625"/>
        </a:xfrm>
        <a:prstGeom prst="rect">
          <a:avLst/>
        </a:prstGeom>
        <a:noFill/>
        <a:ln w="9525">
          <a:noFill/>
          <a:miter lim="800000"/>
          <a:headEnd/>
          <a:tailEnd/>
        </a:ln>
      </xdr:spPr>
    </xdr:pic>
    <xdr:clientData/>
  </xdr:twoCellAnchor>
  <xdr:twoCellAnchor editAs="oneCell">
    <xdr:from>
      <xdr:col>2</xdr:col>
      <xdr:colOff>19050</xdr:colOff>
      <xdr:row>246</xdr:row>
      <xdr:rowOff>381000</xdr:rowOff>
    </xdr:from>
    <xdr:to>
      <xdr:col>2</xdr:col>
      <xdr:colOff>1752600</xdr:colOff>
      <xdr:row>247</xdr:row>
      <xdr:rowOff>85725</xdr:rowOff>
    </xdr:to>
    <xdr:pic>
      <xdr:nvPicPr>
        <xdr:cNvPr id="2895489" name="Рисунок 40"/>
        <xdr:cNvPicPr>
          <a:picLocks noChangeAspect="1"/>
        </xdr:cNvPicPr>
      </xdr:nvPicPr>
      <xdr:blipFill>
        <a:blip xmlns:r="http://schemas.openxmlformats.org/officeDocument/2006/relationships" r:embed="rId83" cstate="print"/>
        <a:srcRect t="47586" b="41609"/>
        <a:stretch>
          <a:fillRect/>
        </a:stretch>
      </xdr:blipFill>
      <xdr:spPr bwMode="auto">
        <a:xfrm>
          <a:off x="3752850" y="124463175"/>
          <a:ext cx="1733550" cy="190500"/>
        </a:xfrm>
        <a:prstGeom prst="rect">
          <a:avLst/>
        </a:prstGeom>
        <a:noFill/>
        <a:ln w="9525">
          <a:noFill/>
          <a:miter lim="800000"/>
          <a:headEnd/>
          <a:tailEnd/>
        </a:ln>
      </xdr:spPr>
    </xdr:pic>
    <xdr:clientData/>
  </xdr:twoCellAnchor>
  <xdr:twoCellAnchor editAs="oneCell">
    <xdr:from>
      <xdr:col>2</xdr:col>
      <xdr:colOff>28575</xdr:colOff>
      <xdr:row>248</xdr:row>
      <xdr:rowOff>19050</xdr:rowOff>
    </xdr:from>
    <xdr:to>
      <xdr:col>2</xdr:col>
      <xdr:colOff>1752600</xdr:colOff>
      <xdr:row>248</xdr:row>
      <xdr:rowOff>609600</xdr:rowOff>
    </xdr:to>
    <xdr:pic>
      <xdr:nvPicPr>
        <xdr:cNvPr id="2895490" name="Рисунок 41"/>
        <xdr:cNvPicPr>
          <a:picLocks noChangeAspect="1"/>
        </xdr:cNvPicPr>
      </xdr:nvPicPr>
      <xdr:blipFill>
        <a:blip xmlns:r="http://schemas.openxmlformats.org/officeDocument/2006/relationships" r:embed="rId84" cstate="print"/>
        <a:srcRect t="32088" b="33908"/>
        <a:stretch>
          <a:fillRect/>
        </a:stretch>
      </xdr:blipFill>
      <xdr:spPr bwMode="auto">
        <a:xfrm>
          <a:off x="3762375" y="125139450"/>
          <a:ext cx="1724025" cy="590550"/>
        </a:xfrm>
        <a:prstGeom prst="rect">
          <a:avLst/>
        </a:prstGeom>
        <a:noFill/>
        <a:ln w="9525">
          <a:noFill/>
          <a:miter lim="800000"/>
          <a:headEnd/>
          <a:tailEnd/>
        </a:ln>
      </xdr:spPr>
    </xdr:pic>
    <xdr:clientData/>
  </xdr:twoCellAnchor>
  <xdr:twoCellAnchor editAs="oneCell">
    <xdr:from>
      <xdr:col>2</xdr:col>
      <xdr:colOff>247650</xdr:colOff>
      <xdr:row>250</xdr:row>
      <xdr:rowOff>104775</xdr:rowOff>
    </xdr:from>
    <xdr:to>
      <xdr:col>2</xdr:col>
      <xdr:colOff>1666875</xdr:colOff>
      <xdr:row>251</xdr:row>
      <xdr:rowOff>333375</xdr:rowOff>
    </xdr:to>
    <xdr:pic>
      <xdr:nvPicPr>
        <xdr:cNvPr id="2895491" name="Рисунок 42"/>
        <xdr:cNvPicPr>
          <a:picLocks noChangeAspect="1"/>
        </xdr:cNvPicPr>
      </xdr:nvPicPr>
      <xdr:blipFill>
        <a:blip xmlns:r="http://schemas.openxmlformats.org/officeDocument/2006/relationships" r:embed="rId85" cstate="print"/>
        <a:srcRect t="29910" b="27014"/>
        <a:stretch>
          <a:fillRect/>
        </a:stretch>
      </xdr:blipFill>
      <xdr:spPr bwMode="auto">
        <a:xfrm>
          <a:off x="3981450" y="126282450"/>
          <a:ext cx="1419225" cy="609600"/>
        </a:xfrm>
        <a:prstGeom prst="rect">
          <a:avLst/>
        </a:prstGeom>
        <a:noFill/>
        <a:ln w="9525">
          <a:noFill/>
          <a:miter lim="800000"/>
          <a:headEnd/>
          <a:tailEnd/>
        </a:ln>
      </xdr:spPr>
    </xdr:pic>
    <xdr:clientData/>
  </xdr:twoCellAnchor>
  <xdr:twoCellAnchor editAs="oneCell">
    <xdr:from>
      <xdr:col>2</xdr:col>
      <xdr:colOff>123825</xdr:colOff>
      <xdr:row>258</xdr:row>
      <xdr:rowOff>180975</xdr:rowOff>
    </xdr:from>
    <xdr:to>
      <xdr:col>2</xdr:col>
      <xdr:colOff>1790700</xdr:colOff>
      <xdr:row>260</xdr:row>
      <xdr:rowOff>161925</xdr:rowOff>
    </xdr:to>
    <xdr:pic>
      <xdr:nvPicPr>
        <xdr:cNvPr id="2895492" name="Рисунок 43"/>
        <xdr:cNvPicPr>
          <a:picLocks noChangeAspect="1"/>
        </xdr:cNvPicPr>
      </xdr:nvPicPr>
      <xdr:blipFill>
        <a:blip xmlns:r="http://schemas.openxmlformats.org/officeDocument/2006/relationships" r:embed="rId86" cstate="print"/>
        <a:srcRect t="22931" b="22414"/>
        <a:stretch>
          <a:fillRect/>
        </a:stretch>
      </xdr:blipFill>
      <xdr:spPr bwMode="auto">
        <a:xfrm>
          <a:off x="3857625" y="129597150"/>
          <a:ext cx="1666875" cy="914400"/>
        </a:xfrm>
        <a:prstGeom prst="rect">
          <a:avLst/>
        </a:prstGeom>
        <a:noFill/>
        <a:ln w="9525">
          <a:noFill/>
          <a:miter lim="800000"/>
          <a:headEnd/>
          <a:tailEnd/>
        </a:ln>
      </xdr:spPr>
    </xdr:pic>
    <xdr:clientData/>
  </xdr:twoCellAnchor>
  <xdr:twoCellAnchor editAs="oneCell">
    <xdr:from>
      <xdr:col>2</xdr:col>
      <xdr:colOff>57150</xdr:colOff>
      <xdr:row>268</xdr:row>
      <xdr:rowOff>57150</xdr:rowOff>
    </xdr:from>
    <xdr:to>
      <xdr:col>2</xdr:col>
      <xdr:colOff>1724025</xdr:colOff>
      <xdr:row>268</xdr:row>
      <xdr:rowOff>666750</xdr:rowOff>
    </xdr:to>
    <xdr:pic>
      <xdr:nvPicPr>
        <xdr:cNvPr id="2895493" name="Рисунок 45"/>
        <xdr:cNvPicPr>
          <a:picLocks noChangeAspect="1"/>
        </xdr:cNvPicPr>
      </xdr:nvPicPr>
      <xdr:blipFill>
        <a:blip xmlns:r="http://schemas.openxmlformats.org/officeDocument/2006/relationships" r:embed="rId87" cstate="print"/>
        <a:srcRect t="29884" b="33334"/>
        <a:stretch>
          <a:fillRect/>
        </a:stretch>
      </xdr:blipFill>
      <xdr:spPr bwMode="auto">
        <a:xfrm>
          <a:off x="3790950" y="133845300"/>
          <a:ext cx="1666875" cy="609600"/>
        </a:xfrm>
        <a:prstGeom prst="rect">
          <a:avLst/>
        </a:prstGeom>
        <a:noFill/>
        <a:ln w="9525">
          <a:noFill/>
          <a:miter lim="800000"/>
          <a:headEnd/>
          <a:tailEnd/>
        </a:ln>
      </xdr:spPr>
    </xdr:pic>
    <xdr:clientData/>
  </xdr:twoCellAnchor>
  <xdr:twoCellAnchor editAs="oneCell">
    <xdr:from>
      <xdr:col>2</xdr:col>
      <xdr:colOff>9525</xdr:colOff>
      <xdr:row>211</xdr:row>
      <xdr:rowOff>361950</xdr:rowOff>
    </xdr:from>
    <xdr:to>
      <xdr:col>2</xdr:col>
      <xdr:colOff>1733550</xdr:colOff>
      <xdr:row>213</xdr:row>
      <xdr:rowOff>38100</xdr:rowOff>
    </xdr:to>
    <xdr:pic>
      <xdr:nvPicPr>
        <xdr:cNvPr id="2895494" name="Рисунок 33"/>
        <xdr:cNvPicPr>
          <a:picLocks noChangeAspect="1"/>
        </xdr:cNvPicPr>
      </xdr:nvPicPr>
      <xdr:blipFill>
        <a:blip xmlns:r="http://schemas.openxmlformats.org/officeDocument/2006/relationships" r:embed="rId76" cstate="print"/>
        <a:srcRect t="38161" b="46207"/>
        <a:stretch>
          <a:fillRect/>
        </a:stretch>
      </xdr:blipFill>
      <xdr:spPr bwMode="auto">
        <a:xfrm>
          <a:off x="3743325" y="104984550"/>
          <a:ext cx="1724025" cy="466725"/>
        </a:xfrm>
        <a:prstGeom prst="rect">
          <a:avLst/>
        </a:prstGeom>
        <a:noFill/>
        <a:ln w="9525">
          <a:noFill/>
          <a:miter lim="800000"/>
          <a:headEnd/>
          <a:tailEnd/>
        </a:ln>
      </xdr:spPr>
    </xdr:pic>
    <xdr:clientData/>
  </xdr:twoCellAnchor>
  <xdr:twoCellAnchor editAs="oneCell">
    <xdr:from>
      <xdr:col>2</xdr:col>
      <xdr:colOff>447675</xdr:colOff>
      <xdr:row>241</xdr:row>
      <xdr:rowOff>9525</xdr:rowOff>
    </xdr:from>
    <xdr:to>
      <xdr:col>2</xdr:col>
      <xdr:colOff>1371600</xdr:colOff>
      <xdr:row>241</xdr:row>
      <xdr:rowOff>657225</xdr:rowOff>
    </xdr:to>
    <xdr:pic>
      <xdr:nvPicPr>
        <xdr:cNvPr id="2895495" name="Рисунок 160"/>
        <xdr:cNvPicPr>
          <a:picLocks noChangeAspect="1"/>
        </xdr:cNvPicPr>
      </xdr:nvPicPr>
      <xdr:blipFill>
        <a:blip xmlns:r="http://schemas.openxmlformats.org/officeDocument/2006/relationships" r:embed="rId88" cstate="print"/>
        <a:srcRect t="15173" b="14243"/>
        <a:stretch>
          <a:fillRect/>
        </a:stretch>
      </xdr:blipFill>
      <xdr:spPr bwMode="auto">
        <a:xfrm>
          <a:off x="4181475" y="120891300"/>
          <a:ext cx="923925" cy="647700"/>
        </a:xfrm>
        <a:prstGeom prst="rect">
          <a:avLst/>
        </a:prstGeom>
        <a:noFill/>
        <a:ln w="9525">
          <a:noFill/>
          <a:miter lim="800000"/>
          <a:headEnd/>
          <a:tailEnd/>
        </a:ln>
      </xdr:spPr>
    </xdr:pic>
    <xdr:clientData/>
  </xdr:twoCellAnchor>
  <xdr:twoCellAnchor editAs="oneCell">
    <xdr:from>
      <xdr:col>2</xdr:col>
      <xdr:colOff>47625</xdr:colOff>
      <xdr:row>216</xdr:row>
      <xdr:rowOff>114300</xdr:rowOff>
    </xdr:from>
    <xdr:to>
      <xdr:col>2</xdr:col>
      <xdr:colOff>1743075</xdr:colOff>
      <xdr:row>217</xdr:row>
      <xdr:rowOff>209550</xdr:rowOff>
    </xdr:to>
    <xdr:pic>
      <xdr:nvPicPr>
        <xdr:cNvPr id="2895496" name="Рисунок 125" descr="Светильник сд СПО-108Д-PRO 18W 230V 1300Lm 600мм с датчиком движения IP40.jpg"/>
        <xdr:cNvPicPr>
          <a:picLocks noChangeAspect="1"/>
        </xdr:cNvPicPr>
      </xdr:nvPicPr>
      <xdr:blipFill>
        <a:blip xmlns:r="http://schemas.openxmlformats.org/officeDocument/2006/relationships" r:embed="rId89" cstate="print"/>
        <a:srcRect t="26666" b="33865"/>
        <a:stretch>
          <a:fillRect/>
        </a:stretch>
      </xdr:blipFill>
      <xdr:spPr bwMode="auto">
        <a:xfrm>
          <a:off x="3781425" y="106670475"/>
          <a:ext cx="1695450" cy="666750"/>
        </a:xfrm>
        <a:prstGeom prst="rect">
          <a:avLst/>
        </a:prstGeom>
        <a:noFill/>
        <a:ln w="9525">
          <a:noFill/>
          <a:miter lim="800000"/>
          <a:headEnd/>
          <a:tailEnd/>
        </a:ln>
      </xdr:spPr>
    </xdr:pic>
    <xdr:clientData/>
  </xdr:twoCellAnchor>
  <xdr:twoCellAnchor editAs="oneCell">
    <xdr:from>
      <xdr:col>2</xdr:col>
      <xdr:colOff>457200</xdr:colOff>
      <xdr:row>233</xdr:row>
      <xdr:rowOff>9525</xdr:rowOff>
    </xdr:from>
    <xdr:to>
      <xdr:col>2</xdr:col>
      <xdr:colOff>1447800</xdr:colOff>
      <xdr:row>233</xdr:row>
      <xdr:rowOff>1000125</xdr:rowOff>
    </xdr:to>
    <xdr:pic>
      <xdr:nvPicPr>
        <xdr:cNvPr id="2895497" name="Рисунок 128" descr="Светильник влагозащищённый СПП-Д 2102 8W 230V 4000K 640Lm IP65 180мм с  датчиком КРУГ.jpg"/>
        <xdr:cNvPicPr>
          <a:picLocks noChangeAspect="1"/>
        </xdr:cNvPicPr>
      </xdr:nvPicPr>
      <xdr:blipFill>
        <a:blip xmlns:r="http://schemas.openxmlformats.org/officeDocument/2006/relationships" r:embed="rId90" cstate="print"/>
        <a:srcRect/>
        <a:stretch>
          <a:fillRect/>
        </a:stretch>
      </xdr:blipFill>
      <xdr:spPr bwMode="auto">
        <a:xfrm>
          <a:off x="4191000" y="113718975"/>
          <a:ext cx="990600" cy="990600"/>
        </a:xfrm>
        <a:prstGeom prst="rect">
          <a:avLst/>
        </a:prstGeom>
        <a:noFill/>
        <a:ln w="9525">
          <a:noFill/>
          <a:miter lim="800000"/>
          <a:headEnd/>
          <a:tailEnd/>
        </a:ln>
      </xdr:spPr>
    </xdr:pic>
    <xdr:clientData/>
  </xdr:twoCellAnchor>
  <xdr:twoCellAnchor editAs="oneCell">
    <xdr:from>
      <xdr:col>2</xdr:col>
      <xdr:colOff>314325</xdr:colOff>
      <xdr:row>234</xdr:row>
      <xdr:rowOff>76200</xdr:rowOff>
    </xdr:from>
    <xdr:to>
      <xdr:col>2</xdr:col>
      <xdr:colOff>1552575</xdr:colOff>
      <xdr:row>234</xdr:row>
      <xdr:rowOff>981075</xdr:rowOff>
    </xdr:to>
    <xdr:pic>
      <xdr:nvPicPr>
        <xdr:cNvPr id="2895498" name="Рисунок 129" descr="Светильник влагозащищённый СПП-Д-2303 12W 960Lm IP65 155мм с датчиком движения КРУГ.png"/>
        <xdr:cNvPicPr>
          <a:picLocks noChangeAspect="1"/>
        </xdr:cNvPicPr>
      </xdr:nvPicPr>
      <xdr:blipFill>
        <a:blip xmlns:r="http://schemas.openxmlformats.org/officeDocument/2006/relationships" r:embed="rId91" cstate="print"/>
        <a:srcRect l="15202" t="21336" r="7188" b="21857"/>
        <a:stretch>
          <a:fillRect/>
        </a:stretch>
      </xdr:blipFill>
      <xdr:spPr bwMode="auto">
        <a:xfrm>
          <a:off x="4048125" y="114842925"/>
          <a:ext cx="1238250" cy="904875"/>
        </a:xfrm>
        <a:prstGeom prst="rect">
          <a:avLst/>
        </a:prstGeom>
        <a:noFill/>
        <a:ln w="9525">
          <a:noFill/>
          <a:miter lim="800000"/>
          <a:headEnd/>
          <a:tailEnd/>
        </a:ln>
      </xdr:spPr>
    </xdr:pic>
    <xdr:clientData/>
  </xdr:twoCellAnchor>
  <xdr:twoCellAnchor editAs="oneCell">
    <xdr:from>
      <xdr:col>2</xdr:col>
      <xdr:colOff>200025</xdr:colOff>
      <xdr:row>235</xdr:row>
      <xdr:rowOff>38100</xdr:rowOff>
    </xdr:from>
    <xdr:to>
      <xdr:col>2</xdr:col>
      <xdr:colOff>1609725</xdr:colOff>
      <xdr:row>235</xdr:row>
      <xdr:rowOff>933450</xdr:rowOff>
    </xdr:to>
    <xdr:pic>
      <xdr:nvPicPr>
        <xdr:cNvPr id="2895499" name="Рисунок 130" descr="b4f29e7c_e90b_11e7_8108_00155dfa720e_ce4b932f_9a1a_11e8_810e_00155dfa720e.jpg"/>
        <xdr:cNvPicPr>
          <a:picLocks noChangeAspect="1"/>
        </xdr:cNvPicPr>
      </xdr:nvPicPr>
      <xdr:blipFill>
        <a:blip xmlns:r="http://schemas.openxmlformats.org/officeDocument/2006/relationships" r:embed="rId92" cstate="print"/>
        <a:srcRect l="6934" t="21867" r="4800" b="21867"/>
        <a:stretch>
          <a:fillRect/>
        </a:stretch>
      </xdr:blipFill>
      <xdr:spPr bwMode="auto">
        <a:xfrm>
          <a:off x="3933825" y="115862100"/>
          <a:ext cx="1409700" cy="895350"/>
        </a:xfrm>
        <a:prstGeom prst="rect">
          <a:avLst/>
        </a:prstGeom>
        <a:noFill/>
        <a:ln w="9525">
          <a:noFill/>
          <a:miter lim="800000"/>
          <a:headEnd/>
          <a:tailEnd/>
        </a:ln>
      </xdr:spPr>
    </xdr:pic>
    <xdr:clientData/>
  </xdr:twoCellAnchor>
  <xdr:twoCellAnchor editAs="oneCell">
    <xdr:from>
      <xdr:col>2</xdr:col>
      <xdr:colOff>295275</xdr:colOff>
      <xdr:row>236</xdr:row>
      <xdr:rowOff>47625</xdr:rowOff>
    </xdr:from>
    <xdr:to>
      <xdr:col>2</xdr:col>
      <xdr:colOff>1590675</xdr:colOff>
      <xdr:row>236</xdr:row>
      <xdr:rowOff>923925</xdr:rowOff>
    </xdr:to>
    <xdr:pic>
      <xdr:nvPicPr>
        <xdr:cNvPr id="2895500" name="Рисунок 131" descr="Светильник влагозащищённый СПП-Д-2402 12Вт 230В 4000К 960Лм IP65 240х160мм с датчиком ОВАЛ.png"/>
        <xdr:cNvPicPr>
          <a:picLocks noChangeAspect="1"/>
        </xdr:cNvPicPr>
      </xdr:nvPicPr>
      <xdr:blipFill>
        <a:blip xmlns:r="http://schemas.openxmlformats.org/officeDocument/2006/relationships" r:embed="rId93" cstate="print"/>
        <a:srcRect l="12614" t="24271" r="13095" b="25591"/>
        <a:stretch>
          <a:fillRect/>
        </a:stretch>
      </xdr:blipFill>
      <xdr:spPr bwMode="auto">
        <a:xfrm>
          <a:off x="4029075" y="116862225"/>
          <a:ext cx="1295400" cy="876300"/>
        </a:xfrm>
        <a:prstGeom prst="rect">
          <a:avLst/>
        </a:prstGeom>
        <a:noFill/>
        <a:ln w="9525">
          <a:noFill/>
          <a:miter lim="800000"/>
          <a:headEnd/>
          <a:tailEnd/>
        </a:ln>
      </xdr:spPr>
    </xdr:pic>
    <xdr:clientData/>
  </xdr:twoCellAnchor>
  <xdr:twoCellAnchor editAs="oneCell">
    <xdr:from>
      <xdr:col>2</xdr:col>
      <xdr:colOff>447675</xdr:colOff>
      <xdr:row>242</xdr:row>
      <xdr:rowOff>47625</xdr:rowOff>
    </xdr:from>
    <xdr:to>
      <xdr:col>2</xdr:col>
      <xdr:colOff>1409700</xdr:colOff>
      <xdr:row>242</xdr:row>
      <xdr:rowOff>1000125</xdr:rowOff>
    </xdr:to>
    <xdr:pic>
      <xdr:nvPicPr>
        <xdr:cNvPr id="2895501" name="Рисунок 132" descr="Светильник СПП-2501 18W 1440Lm  IP65 КРУГ.jpg"/>
        <xdr:cNvPicPr>
          <a:picLocks noChangeAspect="1"/>
        </xdr:cNvPicPr>
      </xdr:nvPicPr>
      <xdr:blipFill>
        <a:blip xmlns:r="http://schemas.openxmlformats.org/officeDocument/2006/relationships" r:embed="rId94" cstate="print"/>
        <a:srcRect l="10400" t="10133" r="6667" b="8267"/>
        <a:stretch>
          <a:fillRect/>
        </a:stretch>
      </xdr:blipFill>
      <xdr:spPr bwMode="auto">
        <a:xfrm>
          <a:off x="4181475" y="121634250"/>
          <a:ext cx="962025" cy="952500"/>
        </a:xfrm>
        <a:prstGeom prst="rect">
          <a:avLst/>
        </a:prstGeom>
        <a:noFill/>
        <a:ln w="9525">
          <a:noFill/>
          <a:miter lim="800000"/>
          <a:headEnd/>
          <a:tailEnd/>
        </a:ln>
      </xdr:spPr>
    </xdr:pic>
    <xdr:clientData/>
  </xdr:twoCellAnchor>
  <xdr:twoCellAnchor editAs="oneCell">
    <xdr:from>
      <xdr:col>2</xdr:col>
      <xdr:colOff>104775</xdr:colOff>
      <xdr:row>334</xdr:row>
      <xdr:rowOff>9525</xdr:rowOff>
    </xdr:from>
    <xdr:to>
      <xdr:col>2</xdr:col>
      <xdr:colOff>1676400</xdr:colOff>
      <xdr:row>334</xdr:row>
      <xdr:rowOff>638175</xdr:rowOff>
    </xdr:to>
    <xdr:pic>
      <xdr:nvPicPr>
        <xdr:cNvPr id="2895502" name="Рисунок 133" descr="4690612008479-400x400.jpg"/>
        <xdr:cNvPicPr>
          <a:picLocks noChangeAspect="1"/>
        </xdr:cNvPicPr>
      </xdr:nvPicPr>
      <xdr:blipFill>
        <a:blip xmlns:r="http://schemas.openxmlformats.org/officeDocument/2006/relationships" r:embed="rId95" cstate="print"/>
        <a:srcRect l="4668" t="31000" r="4333" b="33000"/>
        <a:stretch>
          <a:fillRect/>
        </a:stretch>
      </xdr:blipFill>
      <xdr:spPr bwMode="auto">
        <a:xfrm>
          <a:off x="3838575" y="173535975"/>
          <a:ext cx="1571625" cy="628650"/>
        </a:xfrm>
        <a:prstGeom prst="rect">
          <a:avLst/>
        </a:prstGeom>
        <a:noFill/>
        <a:ln w="9525">
          <a:noFill/>
          <a:miter lim="800000"/>
          <a:headEnd/>
          <a:tailEnd/>
        </a:ln>
      </xdr:spPr>
    </xdr:pic>
    <xdr:clientData/>
  </xdr:twoCellAnchor>
  <xdr:twoCellAnchor editAs="oneCell">
    <xdr:from>
      <xdr:col>2</xdr:col>
      <xdr:colOff>314325</xdr:colOff>
      <xdr:row>271</xdr:row>
      <xdr:rowOff>38100</xdr:rowOff>
    </xdr:from>
    <xdr:to>
      <xdr:col>2</xdr:col>
      <xdr:colOff>1476375</xdr:colOff>
      <xdr:row>271</xdr:row>
      <xdr:rowOff>942975</xdr:rowOff>
    </xdr:to>
    <xdr:pic>
      <xdr:nvPicPr>
        <xdr:cNvPr id="2895503" name="Рисунок 136" descr="Светильник подсветка LED-T4 6W 230V 450Lm 300мм.jpg"/>
        <xdr:cNvPicPr>
          <a:picLocks noChangeAspect="1"/>
        </xdr:cNvPicPr>
      </xdr:nvPicPr>
      <xdr:blipFill>
        <a:blip xmlns:r="http://schemas.openxmlformats.org/officeDocument/2006/relationships" r:embed="rId96" cstate="print"/>
        <a:srcRect l="6667" t="11200" b="15733"/>
        <a:stretch>
          <a:fillRect/>
        </a:stretch>
      </xdr:blipFill>
      <xdr:spPr bwMode="auto">
        <a:xfrm>
          <a:off x="4048125" y="135369300"/>
          <a:ext cx="1162050" cy="904875"/>
        </a:xfrm>
        <a:prstGeom prst="rect">
          <a:avLst/>
        </a:prstGeom>
        <a:noFill/>
        <a:ln w="9525">
          <a:noFill/>
          <a:miter lim="800000"/>
          <a:headEnd/>
          <a:tailEnd/>
        </a:ln>
      </xdr:spPr>
    </xdr:pic>
    <xdr:clientData/>
  </xdr:twoCellAnchor>
  <xdr:twoCellAnchor>
    <xdr:from>
      <xdr:col>2</xdr:col>
      <xdr:colOff>409575</xdr:colOff>
      <xdr:row>293</xdr:row>
      <xdr:rowOff>28575</xdr:rowOff>
    </xdr:from>
    <xdr:to>
      <xdr:col>2</xdr:col>
      <xdr:colOff>1543050</xdr:colOff>
      <xdr:row>293</xdr:row>
      <xdr:rowOff>1123950</xdr:rowOff>
    </xdr:to>
    <xdr:pic>
      <xdr:nvPicPr>
        <xdr:cNvPr id="2895504" name="Picture 101"/>
        <xdr:cNvPicPr>
          <a:picLocks noChangeAspect="1" noChangeArrowheads="1"/>
        </xdr:cNvPicPr>
      </xdr:nvPicPr>
      <xdr:blipFill>
        <a:blip xmlns:r="http://schemas.openxmlformats.org/officeDocument/2006/relationships" r:embed="rId97" cstate="print"/>
        <a:srcRect l="11690" t="5556" r="11038" b="7639"/>
        <a:stretch>
          <a:fillRect/>
        </a:stretch>
      </xdr:blipFill>
      <xdr:spPr bwMode="auto">
        <a:xfrm>
          <a:off x="4143375" y="148247100"/>
          <a:ext cx="1133475" cy="1095375"/>
        </a:xfrm>
        <a:prstGeom prst="rect">
          <a:avLst/>
        </a:prstGeom>
        <a:noFill/>
        <a:ln w="9525">
          <a:noFill/>
          <a:miter lim="800000"/>
          <a:headEnd/>
          <a:tailEnd/>
        </a:ln>
      </xdr:spPr>
    </xdr:pic>
    <xdr:clientData/>
  </xdr:twoCellAnchor>
  <xdr:twoCellAnchor>
    <xdr:from>
      <xdr:col>2</xdr:col>
      <xdr:colOff>533400</xdr:colOff>
      <xdr:row>294</xdr:row>
      <xdr:rowOff>38100</xdr:rowOff>
    </xdr:from>
    <xdr:to>
      <xdr:col>2</xdr:col>
      <xdr:colOff>1543050</xdr:colOff>
      <xdr:row>294</xdr:row>
      <xdr:rowOff>1133475</xdr:rowOff>
    </xdr:to>
    <xdr:pic>
      <xdr:nvPicPr>
        <xdr:cNvPr id="2895505" name="Picture 104"/>
        <xdr:cNvPicPr>
          <a:picLocks noChangeAspect="1" noChangeArrowheads="1"/>
        </xdr:cNvPicPr>
      </xdr:nvPicPr>
      <xdr:blipFill>
        <a:blip xmlns:r="http://schemas.openxmlformats.org/officeDocument/2006/relationships" r:embed="rId98" cstate="print"/>
        <a:srcRect l="20129" t="6819" r="11040" b="6061"/>
        <a:stretch>
          <a:fillRect/>
        </a:stretch>
      </xdr:blipFill>
      <xdr:spPr bwMode="auto">
        <a:xfrm>
          <a:off x="4267200" y="149475825"/>
          <a:ext cx="1009650" cy="1095375"/>
        </a:xfrm>
        <a:prstGeom prst="rect">
          <a:avLst/>
        </a:prstGeom>
        <a:noFill/>
        <a:ln w="9525">
          <a:noFill/>
          <a:miter lim="800000"/>
          <a:headEnd/>
          <a:tailEnd/>
        </a:ln>
      </xdr:spPr>
    </xdr:pic>
    <xdr:clientData/>
  </xdr:twoCellAnchor>
  <xdr:twoCellAnchor editAs="oneCell">
    <xdr:from>
      <xdr:col>2</xdr:col>
      <xdr:colOff>190500</xdr:colOff>
      <xdr:row>298</xdr:row>
      <xdr:rowOff>257175</xdr:rowOff>
    </xdr:from>
    <xdr:to>
      <xdr:col>2</xdr:col>
      <xdr:colOff>1600200</xdr:colOff>
      <xdr:row>300</xdr:row>
      <xdr:rowOff>523875</xdr:rowOff>
    </xdr:to>
    <xdr:pic>
      <xdr:nvPicPr>
        <xdr:cNvPr id="2895506" name="Рисунок 46"/>
        <xdr:cNvPicPr>
          <a:picLocks noChangeAspect="1"/>
        </xdr:cNvPicPr>
      </xdr:nvPicPr>
      <xdr:blipFill>
        <a:blip xmlns:r="http://schemas.openxmlformats.org/officeDocument/2006/relationships" r:embed="rId99" cstate="print"/>
        <a:srcRect/>
        <a:stretch>
          <a:fillRect/>
        </a:stretch>
      </xdr:blipFill>
      <xdr:spPr bwMode="auto">
        <a:xfrm>
          <a:off x="3924300" y="152085675"/>
          <a:ext cx="1409700" cy="1409700"/>
        </a:xfrm>
        <a:prstGeom prst="rect">
          <a:avLst/>
        </a:prstGeom>
        <a:noFill/>
        <a:ln w="9525">
          <a:noFill/>
          <a:miter lim="800000"/>
          <a:headEnd/>
          <a:tailEnd/>
        </a:ln>
      </xdr:spPr>
    </xdr:pic>
    <xdr:clientData/>
  </xdr:twoCellAnchor>
  <xdr:twoCellAnchor editAs="oneCell">
    <xdr:from>
      <xdr:col>2</xdr:col>
      <xdr:colOff>66675</xdr:colOff>
      <xdr:row>302</xdr:row>
      <xdr:rowOff>257175</xdr:rowOff>
    </xdr:from>
    <xdr:to>
      <xdr:col>2</xdr:col>
      <xdr:colOff>1752600</xdr:colOff>
      <xdr:row>305</xdr:row>
      <xdr:rowOff>228600</xdr:rowOff>
    </xdr:to>
    <xdr:pic>
      <xdr:nvPicPr>
        <xdr:cNvPr id="2895507" name="Рисунок 47"/>
        <xdr:cNvPicPr>
          <a:picLocks noChangeAspect="1"/>
        </xdr:cNvPicPr>
      </xdr:nvPicPr>
      <xdr:blipFill>
        <a:blip xmlns:r="http://schemas.openxmlformats.org/officeDocument/2006/relationships" r:embed="rId100" cstate="print"/>
        <a:srcRect/>
        <a:stretch>
          <a:fillRect/>
        </a:stretch>
      </xdr:blipFill>
      <xdr:spPr bwMode="auto">
        <a:xfrm>
          <a:off x="3800475" y="154371675"/>
          <a:ext cx="1685925" cy="1685925"/>
        </a:xfrm>
        <a:prstGeom prst="rect">
          <a:avLst/>
        </a:prstGeom>
        <a:noFill/>
        <a:ln w="9525">
          <a:noFill/>
          <a:miter lim="800000"/>
          <a:headEnd/>
          <a:tailEnd/>
        </a:ln>
      </xdr:spPr>
    </xdr:pic>
    <xdr:clientData/>
  </xdr:twoCellAnchor>
  <xdr:twoCellAnchor editAs="oneCell">
    <xdr:from>
      <xdr:col>2</xdr:col>
      <xdr:colOff>257175</xdr:colOff>
      <xdr:row>306</xdr:row>
      <xdr:rowOff>257175</xdr:rowOff>
    </xdr:from>
    <xdr:to>
      <xdr:col>2</xdr:col>
      <xdr:colOff>1819275</xdr:colOff>
      <xdr:row>309</xdr:row>
      <xdr:rowOff>104775</xdr:rowOff>
    </xdr:to>
    <xdr:pic>
      <xdr:nvPicPr>
        <xdr:cNvPr id="2895508" name="Рисунок 48"/>
        <xdr:cNvPicPr>
          <a:picLocks noChangeAspect="1"/>
        </xdr:cNvPicPr>
      </xdr:nvPicPr>
      <xdr:blipFill>
        <a:blip xmlns:r="http://schemas.openxmlformats.org/officeDocument/2006/relationships" r:embed="rId101" cstate="print"/>
        <a:srcRect/>
        <a:stretch>
          <a:fillRect/>
        </a:stretch>
      </xdr:blipFill>
      <xdr:spPr bwMode="auto">
        <a:xfrm>
          <a:off x="3990975" y="156657675"/>
          <a:ext cx="1562100" cy="1562100"/>
        </a:xfrm>
        <a:prstGeom prst="rect">
          <a:avLst/>
        </a:prstGeom>
        <a:noFill/>
        <a:ln w="9525">
          <a:noFill/>
          <a:miter lim="800000"/>
          <a:headEnd/>
          <a:tailEnd/>
        </a:ln>
      </xdr:spPr>
    </xdr:pic>
    <xdr:clientData/>
  </xdr:twoCellAnchor>
  <xdr:twoCellAnchor editAs="oneCell">
    <xdr:from>
      <xdr:col>2</xdr:col>
      <xdr:colOff>104775</xdr:colOff>
      <xdr:row>310</xdr:row>
      <xdr:rowOff>257175</xdr:rowOff>
    </xdr:from>
    <xdr:to>
      <xdr:col>2</xdr:col>
      <xdr:colOff>1743075</xdr:colOff>
      <xdr:row>313</xdr:row>
      <xdr:rowOff>171450</xdr:rowOff>
    </xdr:to>
    <xdr:pic>
      <xdr:nvPicPr>
        <xdr:cNvPr id="2895509" name="Рисунок 49"/>
        <xdr:cNvPicPr>
          <a:picLocks noChangeAspect="1"/>
        </xdr:cNvPicPr>
      </xdr:nvPicPr>
      <xdr:blipFill>
        <a:blip xmlns:r="http://schemas.openxmlformats.org/officeDocument/2006/relationships" r:embed="rId102" cstate="print"/>
        <a:srcRect/>
        <a:stretch>
          <a:fillRect/>
        </a:stretch>
      </xdr:blipFill>
      <xdr:spPr bwMode="auto">
        <a:xfrm>
          <a:off x="3838575" y="158943675"/>
          <a:ext cx="1638300" cy="1628775"/>
        </a:xfrm>
        <a:prstGeom prst="rect">
          <a:avLst/>
        </a:prstGeom>
        <a:noFill/>
        <a:ln w="9525">
          <a:noFill/>
          <a:miter lim="800000"/>
          <a:headEnd/>
          <a:tailEnd/>
        </a:ln>
      </xdr:spPr>
    </xdr:pic>
    <xdr:clientData/>
  </xdr:twoCellAnchor>
  <xdr:twoCellAnchor editAs="oneCell">
    <xdr:from>
      <xdr:col>2</xdr:col>
      <xdr:colOff>361950</xdr:colOff>
      <xdr:row>316</xdr:row>
      <xdr:rowOff>47625</xdr:rowOff>
    </xdr:from>
    <xdr:to>
      <xdr:col>2</xdr:col>
      <xdr:colOff>1352550</xdr:colOff>
      <xdr:row>316</xdr:row>
      <xdr:rowOff>1038225</xdr:rowOff>
    </xdr:to>
    <xdr:pic>
      <xdr:nvPicPr>
        <xdr:cNvPr id="2895510" name="Рисунок 1"/>
        <xdr:cNvPicPr>
          <a:picLocks noChangeAspect="1"/>
        </xdr:cNvPicPr>
      </xdr:nvPicPr>
      <xdr:blipFill>
        <a:blip xmlns:r="http://schemas.openxmlformats.org/officeDocument/2006/relationships" r:embed="rId103" cstate="print"/>
        <a:srcRect/>
        <a:stretch>
          <a:fillRect/>
        </a:stretch>
      </xdr:blipFill>
      <xdr:spPr bwMode="auto">
        <a:xfrm>
          <a:off x="4095750" y="161791650"/>
          <a:ext cx="990600" cy="990600"/>
        </a:xfrm>
        <a:prstGeom prst="rect">
          <a:avLst/>
        </a:prstGeom>
        <a:noFill/>
        <a:ln w="9525">
          <a:noFill/>
          <a:miter lim="800000"/>
          <a:headEnd/>
          <a:tailEnd/>
        </a:ln>
      </xdr:spPr>
    </xdr:pic>
    <xdr:clientData/>
  </xdr:twoCellAnchor>
  <xdr:twoCellAnchor editAs="oneCell">
    <xdr:from>
      <xdr:col>2</xdr:col>
      <xdr:colOff>457200</xdr:colOff>
      <xdr:row>317</xdr:row>
      <xdr:rowOff>66675</xdr:rowOff>
    </xdr:from>
    <xdr:to>
      <xdr:col>2</xdr:col>
      <xdr:colOff>1466850</xdr:colOff>
      <xdr:row>318</xdr:row>
      <xdr:rowOff>466725</xdr:rowOff>
    </xdr:to>
    <xdr:pic>
      <xdr:nvPicPr>
        <xdr:cNvPr id="2895511" name="Рисунок 18"/>
        <xdr:cNvPicPr>
          <a:picLocks noChangeAspect="1"/>
        </xdr:cNvPicPr>
      </xdr:nvPicPr>
      <xdr:blipFill>
        <a:blip xmlns:r="http://schemas.openxmlformats.org/officeDocument/2006/relationships" r:embed="rId104" cstate="print"/>
        <a:srcRect/>
        <a:stretch>
          <a:fillRect/>
        </a:stretch>
      </xdr:blipFill>
      <xdr:spPr bwMode="auto">
        <a:xfrm>
          <a:off x="4191000" y="162906075"/>
          <a:ext cx="1009650" cy="1000125"/>
        </a:xfrm>
        <a:prstGeom prst="rect">
          <a:avLst/>
        </a:prstGeom>
        <a:noFill/>
        <a:ln w="9525">
          <a:noFill/>
          <a:miter lim="800000"/>
          <a:headEnd/>
          <a:tailEnd/>
        </a:ln>
      </xdr:spPr>
    </xdr:pic>
    <xdr:clientData/>
  </xdr:twoCellAnchor>
  <xdr:twoCellAnchor editAs="oneCell">
    <xdr:from>
      <xdr:col>2</xdr:col>
      <xdr:colOff>428625</xdr:colOff>
      <xdr:row>319</xdr:row>
      <xdr:rowOff>38100</xdr:rowOff>
    </xdr:from>
    <xdr:to>
      <xdr:col>2</xdr:col>
      <xdr:colOff>1438275</xdr:colOff>
      <xdr:row>319</xdr:row>
      <xdr:rowOff>1047750</xdr:rowOff>
    </xdr:to>
    <xdr:pic>
      <xdr:nvPicPr>
        <xdr:cNvPr id="2895512" name="Рисунок 2"/>
        <xdr:cNvPicPr>
          <a:picLocks noChangeAspect="1"/>
        </xdr:cNvPicPr>
      </xdr:nvPicPr>
      <xdr:blipFill>
        <a:blip xmlns:r="http://schemas.openxmlformats.org/officeDocument/2006/relationships" r:embed="rId105" cstate="print"/>
        <a:srcRect/>
        <a:stretch>
          <a:fillRect/>
        </a:stretch>
      </xdr:blipFill>
      <xdr:spPr bwMode="auto">
        <a:xfrm>
          <a:off x="4162425" y="164010975"/>
          <a:ext cx="1009650" cy="1009650"/>
        </a:xfrm>
        <a:prstGeom prst="rect">
          <a:avLst/>
        </a:prstGeom>
        <a:noFill/>
        <a:ln w="9525">
          <a:noFill/>
          <a:miter lim="800000"/>
          <a:headEnd/>
          <a:tailEnd/>
        </a:ln>
      </xdr:spPr>
    </xdr:pic>
    <xdr:clientData/>
  </xdr:twoCellAnchor>
  <xdr:twoCellAnchor editAs="oneCell">
    <xdr:from>
      <xdr:col>2</xdr:col>
      <xdr:colOff>200025</xdr:colOff>
      <xdr:row>335</xdr:row>
      <xdr:rowOff>47625</xdr:rowOff>
    </xdr:from>
    <xdr:to>
      <xdr:col>2</xdr:col>
      <xdr:colOff>1685925</xdr:colOff>
      <xdr:row>335</xdr:row>
      <xdr:rowOff>790575</xdr:rowOff>
    </xdr:to>
    <xdr:pic>
      <xdr:nvPicPr>
        <xdr:cNvPr id="2895513" name="Рисунок 158" descr="Пластина установочная ПУ-456-С для светильника ССП-456.jpg"/>
        <xdr:cNvPicPr>
          <a:picLocks noChangeAspect="1"/>
        </xdr:cNvPicPr>
      </xdr:nvPicPr>
      <xdr:blipFill>
        <a:blip xmlns:r="http://schemas.openxmlformats.org/officeDocument/2006/relationships" r:embed="rId106" cstate="print"/>
        <a:srcRect l="20000" t="35400" r="19800" b="34801"/>
        <a:stretch>
          <a:fillRect/>
        </a:stretch>
      </xdr:blipFill>
      <xdr:spPr bwMode="auto">
        <a:xfrm>
          <a:off x="3933825" y="174288450"/>
          <a:ext cx="1485900" cy="742950"/>
        </a:xfrm>
        <a:prstGeom prst="rect">
          <a:avLst/>
        </a:prstGeom>
        <a:noFill/>
        <a:ln w="9525">
          <a:noFill/>
          <a:miter lim="800000"/>
          <a:headEnd/>
          <a:tailEnd/>
        </a:ln>
      </xdr:spPr>
    </xdr:pic>
    <xdr:clientData/>
  </xdr:twoCellAnchor>
  <xdr:twoCellAnchor editAs="oneCell">
    <xdr:from>
      <xdr:col>2</xdr:col>
      <xdr:colOff>38100</xdr:colOff>
      <xdr:row>336</xdr:row>
      <xdr:rowOff>152400</xdr:rowOff>
    </xdr:from>
    <xdr:to>
      <xdr:col>2</xdr:col>
      <xdr:colOff>1762125</xdr:colOff>
      <xdr:row>336</xdr:row>
      <xdr:rowOff>1066800</xdr:rowOff>
    </xdr:to>
    <xdr:pic>
      <xdr:nvPicPr>
        <xdr:cNvPr id="2895514" name="Рисунок 2"/>
        <xdr:cNvPicPr>
          <a:picLocks noChangeAspect="1"/>
        </xdr:cNvPicPr>
      </xdr:nvPicPr>
      <xdr:blipFill>
        <a:blip xmlns:r="http://schemas.openxmlformats.org/officeDocument/2006/relationships" r:embed="rId107" cstate="print"/>
        <a:srcRect l="8948" t="31250" r="10539" b="26471"/>
        <a:stretch>
          <a:fillRect/>
        </a:stretch>
      </xdr:blipFill>
      <xdr:spPr bwMode="auto">
        <a:xfrm>
          <a:off x="3771900" y="175250475"/>
          <a:ext cx="1724025" cy="914400"/>
        </a:xfrm>
        <a:prstGeom prst="rect">
          <a:avLst/>
        </a:prstGeom>
        <a:noFill/>
        <a:ln w="9525">
          <a:noFill/>
          <a:miter lim="800000"/>
          <a:headEnd/>
          <a:tailEnd/>
        </a:ln>
      </xdr:spPr>
    </xdr:pic>
    <xdr:clientData/>
  </xdr:twoCellAnchor>
  <xdr:twoCellAnchor editAs="oneCell">
    <xdr:from>
      <xdr:col>2</xdr:col>
      <xdr:colOff>190500</xdr:colOff>
      <xdr:row>322</xdr:row>
      <xdr:rowOff>38100</xdr:rowOff>
    </xdr:from>
    <xdr:to>
      <xdr:col>2</xdr:col>
      <xdr:colOff>1666875</xdr:colOff>
      <xdr:row>322</xdr:row>
      <xdr:rowOff>1000125</xdr:rowOff>
    </xdr:to>
    <xdr:pic>
      <xdr:nvPicPr>
        <xdr:cNvPr id="2895515" name="Рисунок 161" descr="ZS07-12W silver.jpg"/>
        <xdr:cNvPicPr>
          <a:picLocks noChangeAspect="1"/>
        </xdr:cNvPicPr>
      </xdr:nvPicPr>
      <xdr:blipFill>
        <a:blip xmlns:r="http://schemas.openxmlformats.org/officeDocument/2006/relationships" r:embed="rId108" cstate="print"/>
        <a:srcRect t="23611" b="11111"/>
        <a:stretch>
          <a:fillRect/>
        </a:stretch>
      </xdr:blipFill>
      <xdr:spPr bwMode="auto">
        <a:xfrm>
          <a:off x="3924300" y="165877875"/>
          <a:ext cx="1476375" cy="962025"/>
        </a:xfrm>
        <a:prstGeom prst="rect">
          <a:avLst/>
        </a:prstGeom>
        <a:noFill/>
        <a:ln w="9525">
          <a:noFill/>
          <a:miter lim="800000"/>
          <a:headEnd/>
          <a:tailEnd/>
        </a:ln>
      </xdr:spPr>
    </xdr:pic>
    <xdr:clientData/>
  </xdr:twoCellAnchor>
  <xdr:twoCellAnchor editAs="oneCell">
    <xdr:from>
      <xdr:col>2</xdr:col>
      <xdr:colOff>66675</xdr:colOff>
      <xdr:row>338</xdr:row>
      <xdr:rowOff>85725</xdr:rowOff>
    </xdr:from>
    <xdr:to>
      <xdr:col>2</xdr:col>
      <xdr:colOff>1704975</xdr:colOff>
      <xdr:row>339</xdr:row>
      <xdr:rowOff>257175</xdr:rowOff>
    </xdr:to>
    <xdr:pic>
      <xdr:nvPicPr>
        <xdr:cNvPr id="2895516" name="Рисунок 50"/>
        <xdr:cNvPicPr>
          <a:picLocks noChangeAspect="1"/>
        </xdr:cNvPicPr>
      </xdr:nvPicPr>
      <xdr:blipFill>
        <a:blip xmlns:r="http://schemas.openxmlformats.org/officeDocument/2006/relationships" r:embed="rId109" cstate="print"/>
        <a:srcRect l="6465" t="31609" r="6371" b="29358"/>
        <a:stretch>
          <a:fillRect/>
        </a:stretch>
      </xdr:blipFill>
      <xdr:spPr bwMode="auto">
        <a:xfrm>
          <a:off x="3800475" y="178003200"/>
          <a:ext cx="1638300" cy="742950"/>
        </a:xfrm>
        <a:prstGeom prst="rect">
          <a:avLst/>
        </a:prstGeom>
        <a:noFill/>
        <a:ln w="9525">
          <a:noFill/>
          <a:miter lim="800000"/>
          <a:headEnd/>
          <a:tailEnd/>
        </a:ln>
      </xdr:spPr>
    </xdr:pic>
    <xdr:clientData/>
  </xdr:twoCellAnchor>
  <xdr:twoCellAnchor editAs="oneCell">
    <xdr:from>
      <xdr:col>2</xdr:col>
      <xdr:colOff>19050</xdr:colOff>
      <xdr:row>341</xdr:row>
      <xdr:rowOff>57150</xdr:rowOff>
    </xdr:from>
    <xdr:to>
      <xdr:col>2</xdr:col>
      <xdr:colOff>1743075</xdr:colOff>
      <xdr:row>342</xdr:row>
      <xdr:rowOff>171450</xdr:rowOff>
    </xdr:to>
    <xdr:pic>
      <xdr:nvPicPr>
        <xdr:cNvPr id="2895517" name="Рисунок 190"/>
        <xdr:cNvPicPr>
          <a:picLocks noChangeAspect="1"/>
        </xdr:cNvPicPr>
      </xdr:nvPicPr>
      <xdr:blipFill>
        <a:blip xmlns:r="http://schemas.openxmlformats.org/officeDocument/2006/relationships" r:embed="rId110" cstate="print"/>
        <a:srcRect l="5518" t="31496" r="7356" b="33794"/>
        <a:stretch>
          <a:fillRect/>
        </a:stretch>
      </xdr:blipFill>
      <xdr:spPr bwMode="auto">
        <a:xfrm>
          <a:off x="3752850" y="179984400"/>
          <a:ext cx="1724025" cy="685800"/>
        </a:xfrm>
        <a:prstGeom prst="rect">
          <a:avLst/>
        </a:prstGeom>
        <a:noFill/>
        <a:ln w="9525">
          <a:noFill/>
          <a:miter lim="800000"/>
          <a:headEnd/>
          <a:tailEnd/>
        </a:ln>
      </xdr:spPr>
    </xdr:pic>
    <xdr:clientData/>
  </xdr:twoCellAnchor>
  <xdr:twoCellAnchor editAs="oneCell">
    <xdr:from>
      <xdr:col>2</xdr:col>
      <xdr:colOff>276225</xdr:colOff>
      <xdr:row>343</xdr:row>
      <xdr:rowOff>9525</xdr:rowOff>
    </xdr:from>
    <xdr:to>
      <xdr:col>2</xdr:col>
      <xdr:colOff>1562100</xdr:colOff>
      <xdr:row>343</xdr:row>
      <xdr:rowOff>971550</xdr:rowOff>
    </xdr:to>
    <xdr:pic>
      <xdr:nvPicPr>
        <xdr:cNvPr id="2895518" name="Рисунок 52"/>
        <xdr:cNvPicPr>
          <a:picLocks noChangeAspect="1"/>
        </xdr:cNvPicPr>
      </xdr:nvPicPr>
      <xdr:blipFill>
        <a:blip xmlns:r="http://schemas.openxmlformats.org/officeDocument/2006/relationships" r:embed="rId111" cstate="print"/>
        <a:srcRect l="9656" t="18275" r="8621" b="21034"/>
        <a:stretch>
          <a:fillRect/>
        </a:stretch>
      </xdr:blipFill>
      <xdr:spPr bwMode="auto">
        <a:xfrm>
          <a:off x="4010025" y="180889275"/>
          <a:ext cx="1285875" cy="962025"/>
        </a:xfrm>
        <a:prstGeom prst="rect">
          <a:avLst/>
        </a:prstGeom>
        <a:noFill/>
        <a:ln w="9525">
          <a:noFill/>
          <a:miter lim="800000"/>
          <a:headEnd/>
          <a:tailEnd/>
        </a:ln>
      </xdr:spPr>
    </xdr:pic>
    <xdr:clientData/>
  </xdr:twoCellAnchor>
  <xdr:twoCellAnchor editAs="oneCell">
    <xdr:from>
      <xdr:col>2</xdr:col>
      <xdr:colOff>95250</xdr:colOff>
      <xdr:row>344</xdr:row>
      <xdr:rowOff>28575</xdr:rowOff>
    </xdr:from>
    <xdr:to>
      <xdr:col>2</xdr:col>
      <xdr:colOff>1619250</xdr:colOff>
      <xdr:row>344</xdr:row>
      <xdr:rowOff>1009650</xdr:rowOff>
    </xdr:to>
    <xdr:pic>
      <xdr:nvPicPr>
        <xdr:cNvPr id="2895519" name="Рисунок 53"/>
        <xdr:cNvPicPr>
          <a:picLocks noChangeAspect="1"/>
        </xdr:cNvPicPr>
      </xdr:nvPicPr>
      <xdr:blipFill>
        <a:blip xmlns:r="http://schemas.openxmlformats.org/officeDocument/2006/relationships" r:embed="rId112" cstate="print"/>
        <a:srcRect t="18678" b="17384"/>
        <a:stretch>
          <a:fillRect/>
        </a:stretch>
      </xdr:blipFill>
      <xdr:spPr bwMode="auto">
        <a:xfrm>
          <a:off x="3829050" y="181927500"/>
          <a:ext cx="1524000" cy="981075"/>
        </a:xfrm>
        <a:prstGeom prst="rect">
          <a:avLst/>
        </a:prstGeom>
        <a:noFill/>
        <a:ln w="9525">
          <a:noFill/>
          <a:miter lim="800000"/>
          <a:headEnd/>
          <a:tailEnd/>
        </a:ln>
      </xdr:spPr>
    </xdr:pic>
    <xdr:clientData/>
  </xdr:twoCellAnchor>
  <xdr:twoCellAnchor editAs="oneCell">
    <xdr:from>
      <xdr:col>2</xdr:col>
      <xdr:colOff>104775</xdr:colOff>
      <xdr:row>345</xdr:row>
      <xdr:rowOff>19050</xdr:rowOff>
    </xdr:from>
    <xdr:to>
      <xdr:col>2</xdr:col>
      <xdr:colOff>1657350</xdr:colOff>
      <xdr:row>345</xdr:row>
      <xdr:rowOff>876300</xdr:rowOff>
    </xdr:to>
    <xdr:pic>
      <xdr:nvPicPr>
        <xdr:cNvPr id="2895520" name="Рисунок 196"/>
        <xdr:cNvPicPr>
          <a:picLocks noChangeAspect="1"/>
        </xdr:cNvPicPr>
      </xdr:nvPicPr>
      <xdr:blipFill>
        <a:blip xmlns:r="http://schemas.openxmlformats.org/officeDocument/2006/relationships" r:embed="rId113" cstate="print"/>
        <a:srcRect l="6207" t="26437" r="4828" b="24136"/>
        <a:stretch>
          <a:fillRect/>
        </a:stretch>
      </xdr:blipFill>
      <xdr:spPr bwMode="auto">
        <a:xfrm>
          <a:off x="3838575" y="182937150"/>
          <a:ext cx="1552575" cy="857250"/>
        </a:xfrm>
        <a:prstGeom prst="rect">
          <a:avLst/>
        </a:prstGeom>
        <a:noFill/>
        <a:ln w="9525">
          <a:noFill/>
          <a:miter lim="800000"/>
          <a:headEnd/>
          <a:tailEnd/>
        </a:ln>
      </xdr:spPr>
    </xdr:pic>
    <xdr:clientData/>
  </xdr:twoCellAnchor>
  <xdr:twoCellAnchor editAs="oneCell">
    <xdr:from>
      <xdr:col>2</xdr:col>
      <xdr:colOff>142875</xdr:colOff>
      <xdr:row>346</xdr:row>
      <xdr:rowOff>28575</xdr:rowOff>
    </xdr:from>
    <xdr:to>
      <xdr:col>2</xdr:col>
      <xdr:colOff>1628775</xdr:colOff>
      <xdr:row>346</xdr:row>
      <xdr:rowOff>933450</xdr:rowOff>
    </xdr:to>
    <xdr:pic>
      <xdr:nvPicPr>
        <xdr:cNvPr id="2895521" name="Рисунок 55"/>
        <xdr:cNvPicPr>
          <a:picLocks noChangeAspect="1"/>
        </xdr:cNvPicPr>
      </xdr:nvPicPr>
      <xdr:blipFill>
        <a:blip xmlns:r="http://schemas.openxmlformats.org/officeDocument/2006/relationships" r:embed="rId114" cstate="print"/>
        <a:srcRect t="18594" r="7736" b="25626"/>
        <a:stretch>
          <a:fillRect/>
        </a:stretch>
      </xdr:blipFill>
      <xdr:spPr bwMode="auto">
        <a:xfrm>
          <a:off x="3876675" y="183842025"/>
          <a:ext cx="1485900" cy="904875"/>
        </a:xfrm>
        <a:prstGeom prst="rect">
          <a:avLst/>
        </a:prstGeom>
        <a:noFill/>
        <a:ln w="9525">
          <a:noFill/>
          <a:miter lim="800000"/>
          <a:headEnd/>
          <a:tailEnd/>
        </a:ln>
      </xdr:spPr>
    </xdr:pic>
    <xdr:clientData/>
  </xdr:twoCellAnchor>
  <xdr:twoCellAnchor editAs="oneCell">
    <xdr:from>
      <xdr:col>2</xdr:col>
      <xdr:colOff>381000</xdr:colOff>
      <xdr:row>347</xdr:row>
      <xdr:rowOff>9525</xdr:rowOff>
    </xdr:from>
    <xdr:to>
      <xdr:col>2</xdr:col>
      <xdr:colOff>1419225</xdr:colOff>
      <xdr:row>347</xdr:row>
      <xdr:rowOff>1057275</xdr:rowOff>
    </xdr:to>
    <xdr:pic>
      <xdr:nvPicPr>
        <xdr:cNvPr id="2895522" name="Рисунок 56"/>
        <xdr:cNvPicPr>
          <a:picLocks noChangeAspect="1"/>
        </xdr:cNvPicPr>
      </xdr:nvPicPr>
      <xdr:blipFill>
        <a:blip xmlns:r="http://schemas.openxmlformats.org/officeDocument/2006/relationships" r:embed="rId115" cstate="print"/>
        <a:srcRect l="17934" t="17014" r="17691" b="18381"/>
        <a:stretch>
          <a:fillRect/>
        </a:stretch>
      </xdr:blipFill>
      <xdr:spPr bwMode="auto">
        <a:xfrm>
          <a:off x="4114800" y="184794525"/>
          <a:ext cx="1038225" cy="1047750"/>
        </a:xfrm>
        <a:prstGeom prst="rect">
          <a:avLst/>
        </a:prstGeom>
        <a:noFill/>
        <a:ln w="9525">
          <a:noFill/>
          <a:miter lim="800000"/>
          <a:headEnd/>
          <a:tailEnd/>
        </a:ln>
      </xdr:spPr>
    </xdr:pic>
    <xdr:clientData/>
  </xdr:twoCellAnchor>
  <xdr:twoCellAnchor editAs="oneCell">
    <xdr:from>
      <xdr:col>2</xdr:col>
      <xdr:colOff>304800</xdr:colOff>
      <xdr:row>348</xdr:row>
      <xdr:rowOff>28575</xdr:rowOff>
    </xdr:from>
    <xdr:to>
      <xdr:col>2</xdr:col>
      <xdr:colOff>1333500</xdr:colOff>
      <xdr:row>348</xdr:row>
      <xdr:rowOff>1057275</xdr:rowOff>
    </xdr:to>
    <xdr:pic>
      <xdr:nvPicPr>
        <xdr:cNvPr id="2895523" name="Рисунок 57"/>
        <xdr:cNvPicPr>
          <a:picLocks noChangeAspect="1"/>
        </xdr:cNvPicPr>
      </xdr:nvPicPr>
      <xdr:blipFill>
        <a:blip xmlns:r="http://schemas.openxmlformats.org/officeDocument/2006/relationships" r:embed="rId116" cstate="print"/>
        <a:srcRect/>
        <a:stretch>
          <a:fillRect/>
        </a:stretch>
      </xdr:blipFill>
      <xdr:spPr bwMode="auto">
        <a:xfrm>
          <a:off x="4038600" y="185918475"/>
          <a:ext cx="1028700" cy="1028700"/>
        </a:xfrm>
        <a:prstGeom prst="rect">
          <a:avLst/>
        </a:prstGeom>
        <a:noFill/>
        <a:ln w="9525">
          <a:noFill/>
          <a:miter lim="800000"/>
          <a:headEnd/>
          <a:tailEnd/>
        </a:ln>
      </xdr:spPr>
    </xdr:pic>
    <xdr:clientData/>
  </xdr:twoCellAnchor>
  <xdr:twoCellAnchor editAs="oneCell">
    <xdr:from>
      <xdr:col>2</xdr:col>
      <xdr:colOff>295275</xdr:colOff>
      <xdr:row>337</xdr:row>
      <xdr:rowOff>9525</xdr:rowOff>
    </xdr:from>
    <xdr:to>
      <xdr:col>2</xdr:col>
      <xdr:colOff>1571625</xdr:colOff>
      <xdr:row>337</xdr:row>
      <xdr:rowOff>1228725</xdr:rowOff>
    </xdr:to>
    <xdr:pic>
      <xdr:nvPicPr>
        <xdr:cNvPr id="2895524" name="Рисунок 173" descr="LS-SV-057.jpg"/>
        <xdr:cNvPicPr>
          <a:picLocks noChangeAspect="1"/>
        </xdr:cNvPicPr>
      </xdr:nvPicPr>
      <xdr:blipFill>
        <a:blip xmlns:r="http://schemas.openxmlformats.org/officeDocument/2006/relationships" r:embed="rId117" cstate="print"/>
        <a:srcRect l="25000" t="9444" b="18889"/>
        <a:stretch>
          <a:fillRect/>
        </a:stretch>
      </xdr:blipFill>
      <xdr:spPr bwMode="auto">
        <a:xfrm>
          <a:off x="4029075" y="176631600"/>
          <a:ext cx="1276350" cy="1219200"/>
        </a:xfrm>
        <a:prstGeom prst="rect">
          <a:avLst/>
        </a:prstGeom>
        <a:noFill/>
        <a:ln w="9525">
          <a:noFill/>
          <a:miter lim="800000"/>
          <a:headEnd/>
          <a:tailEnd/>
        </a:ln>
      </xdr:spPr>
    </xdr:pic>
    <xdr:clientData/>
  </xdr:twoCellAnchor>
  <xdr:twoCellAnchor editAs="oneCell">
    <xdr:from>
      <xdr:col>2</xdr:col>
      <xdr:colOff>123825</xdr:colOff>
      <xdr:row>340</xdr:row>
      <xdr:rowOff>28575</xdr:rowOff>
    </xdr:from>
    <xdr:to>
      <xdr:col>2</xdr:col>
      <xdr:colOff>1762125</xdr:colOff>
      <xdr:row>340</xdr:row>
      <xdr:rowOff>828675</xdr:rowOff>
    </xdr:to>
    <xdr:pic>
      <xdr:nvPicPr>
        <xdr:cNvPr id="2895525" name="Рисунок 174" descr="Коннектор для трекового светильника FC-1 гибкий белый.jpg"/>
        <xdr:cNvPicPr>
          <a:picLocks noChangeAspect="1"/>
        </xdr:cNvPicPr>
      </xdr:nvPicPr>
      <xdr:blipFill>
        <a:blip xmlns:r="http://schemas.openxmlformats.org/officeDocument/2006/relationships" r:embed="rId118" cstate="print"/>
        <a:srcRect l="2133" t="25867" r="533" b="26401"/>
        <a:stretch>
          <a:fillRect/>
        </a:stretch>
      </xdr:blipFill>
      <xdr:spPr bwMode="auto">
        <a:xfrm>
          <a:off x="3857625" y="179089050"/>
          <a:ext cx="1638300" cy="800100"/>
        </a:xfrm>
        <a:prstGeom prst="rect">
          <a:avLst/>
        </a:prstGeom>
        <a:noFill/>
        <a:ln w="9525">
          <a:noFill/>
          <a:miter lim="800000"/>
          <a:headEnd/>
          <a:tailEnd/>
        </a:ln>
      </xdr:spPr>
    </xdr:pic>
    <xdr:clientData/>
  </xdr:twoCellAnchor>
  <xdr:twoCellAnchor editAs="oneCell">
    <xdr:from>
      <xdr:col>2</xdr:col>
      <xdr:colOff>419100</xdr:colOff>
      <xdr:row>349</xdr:row>
      <xdr:rowOff>76200</xdr:rowOff>
    </xdr:from>
    <xdr:to>
      <xdr:col>2</xdr:col>
      <xdr:colOff>1428750</xdr:colOff>
      <xdr:row>349</xdr:row>
      <xdr:rowOff>1085850</xdr:rowOff>
    </xdr:to>
    <xdr:pic>
      <xdr:nvPicPr>
        <xdr:cNvPr id="2895526" name="Рисунок 58"/>
        <xdr:cNvPicPr>
          <a:picLocks noChangeAspect="1"/>
        </xdr:cNvPicPr>
      </xdr:nvPicPr>
      <xdr:blipFill>
        <a:blip xmlns:r="http://schemas.openxmlformats.org/officeDocument/2006/relationships" r:embed="rId119" cstate="print"/>
        <a:srcRect/>
        <a:stretch>
          <a:fillRect/>
        </a:stretch>
      </xdr:blipFill>
      <xdr:spPr bwMode="auto">
        <a:xfrm>
          <a:off x="4152900" y="187071000"/>
          <a:ext cx="1009650" cy="1009650"/>
        </a:xfrm>
        <a:prstGeom prst="rect">
          <a:avLst/>
        </a:prstGeom>
        <a:noFill/>
        <a:ln w="9525">
          <a:noFill/>
          <a:miter lim="800000"/>
          <a:headEnd/>
          <a:tailEnd/>
        </a:ln>
      </xdr:spPr>
    </xdr:pic>
    <xdr:clientData/>
  </xdr:twoCellAnchor>
  <xdr:twoCellAnchor editAs="oneCell">
    <xdr:from>
      <xdr:col>2</xdr:col>
      <xdr:colOff>390525</xdr:colOff>
      <xdr:row>350</xdr:row>
      <xdr:rowOff>66675</xdr:rowOff>
    </xdr:from>
    <xdr:to>
      <xdr:col>2</xdr:col>
      <xdr:colOff>1438275</xdr:colOff>
      <xdr:row>351</xdr:row>
      <xdr:rowOff>0</xdr:rowOff>
    </xdr:to>
    <xdr:pic>
      <xdr:nvPicPr>
        <xdr:cNvPr id="2895527" name="Рисунок 59"/>
        <xdr:cNvPicPr>
          <a:picLocks noChangeAspect="1"/>
        </xdr:cNvPicPr>
      </xdr:nvPicPr>
      <xdr:blipFill>
        <a:blip xmlns:r="http://schemas.openxmlformats.org/officeDocument/2006/relationships" r:embed="rId120" cstate="print"/>
        <a:srcRect/>
        <a:stretch>
          <a:fillRect/>
        </a:stretch>
      </xdr:blipFill>
      <xdr:spPr bwMode="auto">
        <a:xfrm>
          <a:off x="4124325" y="188166375"/>
          <a:ext cx="1047750" cy="1038225"/>
        </a:xfrm>
        <a:prstGeom prst="rect">
          <a:avLst/>
        </a:prstGeom>
        <a:noFill/>
        <a:ln w="9525">
          <a:noFill/>
          <a:miter lim="800000"/>
          <a:headEnd/>
          <a:tailEnd/>
        </a:ln>
      </xdr:spPr>
    </xdr:pic>
    <xdr:clientData/>
  </xdr:twoCellAnchor>
  <xdr:twoCellAnchor editAs="oneCell">
    <xdr:from>
      <xdr:col>2</xdr:col>
      <xdr:colOff>361950</xdr:colOff>
      <xdr:row>351</xdr:row>
      <xdr:rowOff>28575</xdr:rowOff>
    </xdr:from>
    <xdr:to>
      <xdr:col>2</xdr:col>
      <xdr:colOff>1390650</xdr:colOff>
      <xdr:row>351</xdr:row>
      <xdr:rowOff>1057275</xdr:rowOff>
    </xdr:to>
    <xdr:pic>
      <xdr:nvPicPr>
        <xdr:cNvPr id="2895528" name="Рисунок 60"/>
        <xdr:cNvPicPr>
          <a:picLocks noChangeAspect="1"/>
        </xdr:cNvPicPr>
      </xdr:nvPicPr>
      <xdr:blipFill>
        <a:blip xmlns:r="http://schemas.openxmlformats.org/officeDocument/2006/relationships" r:embed="rId121" cstate="print"/>
        <a:srcRect/>
        <a:stretch>
          <a:fillRect/>
        </a:stretch>
      </xdr:blipFill>
      <xdr:spPr bwMode="auto">
        <a:xfrm>
          <a:off x="4095750" y="189233175"/>
          <a:ext cx="1028700" cy="1028700"/>
        </a:xfrm>
        <a:prstGeom prst="rect">
          <a:avLst/>
        </a:prstGeom>
        <a:noFill/>
        <a:ln w="9525">
          <a:noFill/>
          <a:miter lim="800000"/>
          <a:headEnd/>
          <a:tailEnd/>
        </a:ln>
      </xdr:spPr>
    </xdr:pic>
    <xdr:clientData/>
  </xdr:twoCellAnchor>
  <xdr:twoCellAnchor editAs="oneCell">
    <xdr:from>
      <xdr:col>2</xdr:col>
      <xdr:colOff>95250</xdr:colOff>
      <xdr:row>325</xdr:row>
      <xdr:rowOff>28575</xdr:rowOff>
    </xdr:from>
    <xdr:to>
      <xdr:col>2</xdr:col>
      <xdr:colOff>1685925</xdr:colOff>
      <xdr:row>325</xdr:row>
      <xdr:rowOff>981075</xdr:rowOff>
    </xdr:to>
    <xdr:pic>
      <xdr:nvPicPr>
        <xdr:cNvPr id="2895529" name="Рисунок 1"/>
        <xdr:cNvPicPr>
          <a:picLocks noChangeAspect="1"/>
        </xdr:cNvPicPr>
      </xdr:nvPicPr>
      <xdr:blipFill>
        <a:blip xmlns:r="http://schemas.openxmlformats.org/officeDocument/2006/relationships" r:embed="rId122" cstate="print"/>
        <a:srcRect t="21458" b="18750"/>
        <a:stretch>
          <a:fillRect/>
        </a:stretch>
      </xdr:blipFill>
      <xdr:spPr bwMode="auto">
        <a:xfrm>
          <a:off x="3829050" y="167659050"/>
          <a:ext cx="1590675" cy="952500"/>
        </a:xfrm>
        <a:prstGeom prst="rect">
          <a:avLst/>
        </a:prstGeom>
        <a:noFill/>
        <a:ln w="9525">
          <a:noFill/>
          <a:miter lim="800000"/>
          <a:headEnd/>
          <a:tailEnd/>
        </a:ln>
      </xdr:spPr>
    </xdr:pic>
    <xdr:clientData/>
  </xdr:twoCellAnchor>
  <xdr:twoCellAnchor editAs="oneCell">
    <xdr:from>
      <xdr:col>2</xdr:col>
      <xdr:colOff>190500</xdr:colOff>
      <xdr:row>326</xdr:row>
      <xdr:rowOff>47625</xdr:rowOff>
    </xdr:from>
    <xdr:to>
      <xdr:col>2</xdr:col>
      <xdr:colOff>1543050</xdr:colOff>
      <xdr:row>326</xdr:row>
      <xdr:rowOff>1000125</xdr:rowOff>
    </xdr:to>
    <xdr:pic>
      <xdr:nvPicPr>
        <xdr:cNvPr id="2895530" name="Рисунок 3"/>
        <xdr:cNvPicPr>
          <a:picLocks noChangeAspect="1"/>
        </xdr:cNvPicPr>
      </xdr:nvPicPr>
      <xdr:blipFill>
        <a:blip xmlns:r="http://schemas.openxmlformats.org/officeDocument/2006/relationships" r:embed="rId123" cstate="print"/>
        <a:srcRect l="16200" t="24600" r="9200" b="22800"/>
        <a:stretch>
          <a:fillRect/>
        </a:stretch>
      </xdr:blipFill>
      <xdr:spPr bwMode="auto">
        <a:xfrm>
          <a:off x="3924300" y="168697275"/>
          <a:ext cx="1352550" cy="952500"/>
        </a:xfrm>
        <a:prstGeom prst="rect">
          <a:avLst/>
        </a:prstGeom>
        <a:noFill/>
        <a:ln w="9525">
          <a:noFill/>
          <a:miter lim="800000"/>
          <a:headEnd/>
          <a:tailEnd/>
        </a:ln>
      </xdr:spPr>
    </xdr:pic>
    <xdr:clientData/>
  </xdr:twoCellAnchor>
  <xdr:twoCellAnchor editAs="oneCell">
    <xdr:from>
      <xdr:col>2</xdr:col>
      <xdr:colOff>66675</xdr:colOff>
      <xdr:row>327</xdr:row>
      <xdr:rowOff>28575</xdr:rowOff>
    </xdr:from>
    <xdr:to>
      <xdr:col>2</xdr:col>
      <xdr:colOff>1714500</xdr:colOff>
      <xdr:row>328</xdr:row>
      <xdr:rowOff>466725</xdr:rowOff>
    </xdr:to>
    <xdr:pic>
      <xdr:nvPicPr>
        <xdr:cNvPr id="2895531" name="Рисунок 4"/>
        <xdr:cNvPicPr>
          <a:picLocks noChangeAspect="1"/>
        </xdr:cNvPicPr>
      </xdr:nvPicPr>
      <xdr:blipFill>
        <a:blip xmlns:r="http://schemas.openxmlformats.org/officeDocument/2006/relationships" r:embed="rId124" cstate="print"/>
        <a:srcRect t="16600" b="22200"/>
        <a:stretch>
          <a:fillRect/>
        </a:stretch>
      </xdr:blipFill>
      <xdr:spPr bwMode="auto">
        <a:xfrm>
          <a:off x="3800475" y="169716450"/>
          <a:ext cx="1647825" cy="1009650"/>
        </a:xfrm>
        <a:prstGeom prst="rect">
          <a:avLst/>
        </a:prstGeom>
        <a:noFill/>
        <a:ln w="9525">
          <a:noFill/>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495300</xdr:colOff>
      <xdr:row>4</xdr:row>
      <xdr:rowOff>38100</xdr:rowOff>
    </xdr:from>
    <xdr:to>
      <xdr:col>2</xdr:col>
      <xdr:colOff>1323975</xdr:colOff>
      <xdr:row>5</xdr:row>
      <xdr:rowOff>419100</xdr:rowOff>
    </xdr:to>
    <xdr:pic>
      <xdr:nvPicPr>
        <xdr:cNvPr id="2892959" name="Рисунок 1"/>
        <xdr:cNvPicPr>
          <a:picLocks noChangeAspect="1"/>
        </xdr:cNvPicPr>
      </xdr:nvPicPr>
      <xdr:blipFill>
        <a:blip xmlns:r="http://schemas.openxmlformats.org/officeDocument/2006/relationships" r:embed="rId1" cstate="print"/>
        <a:srcRect/>
        <a:stretch>
          <a:fillRect/>
        </a:stretch>
      </xdr:blipFill>
      <xdr:spPr bwMode="auto">
        <a:xfrm>
          <a:off x="4248150" y="1504950"/>
          <a:ext cx="828675" cy="828675"/>
        </a:xfrm>
        <a:prstGeom prst="rect">
          <a:avLst/>
        </a:prstGeom>
        <a:noFill/>
        <a:ln w="9525">
          <a:noFill/>
          <a:miter lim="800000"/>
          <a:headEnd/>
          <a:tailEnd/>
        </a:ln>
      </xdr:spPr>
    </xdr:pic>
    <xdr:clientData/>
  </xdr:twoCellAnchor>
  <xdr:twoCellAnchor editAs="oneCell">
    <xdr:from>
      <xdr:col>2</xdr:col>
      <xdr:colOff>38100</xdr:colOff>
      <xdr:row>10</xdr:row>
      <xdr:rowOff>123825</xdr:rowOff>
    </xdr:from>
    <xdr:to>
      <xdr:col>2</xdr:col>
      <xdr:colOff>1752600</xdr:colOff>
      <xdr:row>12</xdr:row>
      <xdr:rowOff>276225</xdr:rowOff>
    </xdr:to>
    <xdr:pic>
      <xdr:nvPicPr>
        <xdr:cNvPr id="2892960" name="Рисунок 1"/>
        <xdr:cNvPicPr>
          <a:picLocks noChangeAspect="1"/>
        </xdr:cNvPicPr>
      </xdr:nvPicPr>
      <xdr:blipFill>
        <a:blip xmlns:r="http://schemas.openxmlformats.org/officeDocument/2006/relationships" r:embed="rId2" cstate="print"/>
        <a:srcRect t="21458" b="23334"/>
        <a:stretch>
          <a:fillRect/>
        </a:stretch>
      </xdr:blipFill>
      <xdr:spPr bwMode="auto">
        <a:xfrm>
          <a:off x="3790950" y="4133850"/>
          <a:ext cx="1714500" cy="1143000"/>
        </a:xfrm>
        <a:prstGeom prst="rect">
          <a:avLst/>
        </a:prstGeom>
        <a:noFill/>
        <a:ln w="9525">
          <a:noFill/>
          <a:miter lim="800000"/>
          <a:headEnd/>
          <a:tailEnd/>
        </a:ln>
      </xdr:spPr>
    </xdr:pic>
    <xdr:clientData/>
  </xdr:twoCellAnchor>
  <xdr:twoCellAnchor editAs="oneCell">
    <xdr:from>
      <xdr:col>2</xdr:col>
      <xdr:colOff>180975</xdr:colOff>
      <xdr:row>17</xdr:row>
      <xdr:rowOff>9525</xdr:rowOff>
    </xdr:from>
    <xdr:to>
      <xdr:col>2</xdr:col>
      <xdr:colOff>1733550</xdr:colOff>
      <xdr:row>17</xdr:row>
      <xdr:rowOff>666750</xdr:rowOff>
    </xdr:to>
    <xdr:pic>
      <xdr:nvPicPr>
        <xdr:cNvPr id="2892961" name="Рисунок 2"/>
        <xdr:cNvPicPr>
          <a:picLocks noChangeAspect="1"/>
        </xdr:cNvPicPr>
      </xdr:nvPicPr>
      <xdr:blipFill>
        <a:blip xmlns:r="http://schemas.openxmlformats.org/officeDocument/2006/relationships" r:embed="rId3" cstate="print"/>
        <a:srcRect t="31250" r="7916" b="30000"/>
        <a:stretch>
          <a:fillRect/>
        </a:stretch>
      </xdr:blipFill>
      <xdr:spPr bwMode="auto">
        <a:xfrm>
          <a:off x="3933825" y="7753350"/>
          <a:ext cx="1552575" cy="657225"/>
        </a:xfrm>
        <a:prstGeom prst="rect">
          <a:avLst/>
        </a:prstGeom>
        <a:noFill/>
        <a:ln w="9525">
          <a:noFill/>
          <a:miter lim="800000"/>
          <a:headEnd/>
          <a:tailEnd/>
        </a:ln>
      </xdr:spPr>
    </xdr:pic>
    <xdr:clientData/>
  </xdr:twoCellAnchor>
  <xdr:twoCellAnchor editAs="oneCell">
    <xdr:from>
      <xdr:col>2</xdr:col>
      <xdr:colOff>123825</xdr:colOff>
      <xdr:row>20</xdr:row>
      <xdr:rowOff>76200</xdr:rowOff>
    </xdr:from>
    <xdr:to>
      <xdr:col>2</xdr:col>
      <xdr:colOff>1762125</xdr:colOff>
      <xdr:row>20</xdr:row>
      <xdr:rowOff>981075</xdr:rowOff>
    </xdr:to>
    <xdr:pic>
      <xdr:nvPicPr>
        <xdr:cNvPr id="2892962"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76675" y="10487025"/>
          <a:ext cx="1638300" cy="904875"/>
        </a:xfrm>
        <a:prstGeom prst="rect">
          <a:avLst/>
        </a:prstGeom>
        <a:noFill/>
        <a:ln w="9525">
          <a:noFill/>
          <a:miter lim="800000"/>
          <a:headEnd/>
          <a:tailEnd/>
        </a:ln>
      </xdr:spPr>
    </xdr:pic>
    <xdr:clientData/>
  </xdr:twoCellAnchor>
  <xdr:twoCellAnchor editAs="oneCell">
    <xdr:from>
      <xdr:col>2</xdr:col>
      <xdr:colOff>66675</xdr:colOff>
      <xdr:row>18</xdr:row>
      <xdr:rowOff>57150</xdr:rowOff>
    </xdr:from>
    <xdr:to>
      <xdr:col>2</xdr:col>
      <xdr:colOff>1704975</xdr:colOff>
      <xdr:row>18</xdr:row>
      <xdr:rowOff>962025</xdr:rowOff>
    </xdr:to>
    <xdr:pic>
      <xdr:nvPicPr>
        <xdr:cNvPr id="2892963"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19525" y="8486775"/>
          <a:ext cx="1638300" cy="904875"/>
        </a:xfrm>
        <a:prstGeom prst="rect">
          <a:avLst/>
        </a:prstGeom>
        <a:noFill/>
        <a:ln w="9525">
          <a:noFill/>
          <a:miter lim="800000"/>
          <a:headEnd/>
          <a:tailEnd/>
        </a:ln>
      </xdr:spPr>
    </xdr:pic>
    <xdr:clientData/>
  </xdr:twoCellAnchor>
  <xdr:twoCellAnchor editAs="oneCell">
    <xdr:from>
      <xdr:col>2</xdr:col>
      <xdr:colOff>333375</xdr:colOff>
      <xdr:row>42</xdr:row>
      <xdr:rowOff>76200</xdr:rowOff>
    </xdr:from>
    <xdr:to>
      <xdr:col>2</xdr:col>
      <xdr:colOff>1438275</xdr:colOff>
      <xdr:row>43</xdr:row>
      <xdr:rowOff>581025</xdr:rowOff>
    </xdr:to>
    <xdr:pic>
      <xdr:nvPicPr>
        <xdr:cNvPr id="2892964" name="Рисунок 3"/>
        <xdr:cNvPicPr>
          <a:picLocks noChangeAspect="1"/>
        </xdr:cNvPicPr>
      </xdr:nvPicPr>
      <xdr:blipFill>
        <a:blip xmlns:r="http://schemas.openxmlformats.org/officeDocument/2006/relationships" r:embed="rId5" cstate="print"/>
        <a:srcRect/>
        <a:stretch>
          <a:fillRect/>
        </a:stretch>
      </xdr:blipFill>
      <xdr:spPr bwMode="auto">
        <a:xfrm>
          <a:off x="4086225" y="20497800"/>
          <a:ext cx="1104900" cy="1095375"/>
        </a:xfrm>
        <a:prstGeom prst="rect">
          <a:avLst/>
        </a:prstGeom>
        <a:noFill/>
        <a:ln w="9525">
          <a:noFill/>
          <a:miter lim="800000"/>
          <a:headEnd/>
          <a:tailEnd/>
        </a:ln>
      </xdr:spPr>
    </xdr:pic>
    <xdr:clientData/>
  </xdr:twoCellAnchor>
  <xdr:twoCellAnchor editAs="oneCell">
    <xdr:from>
      <xdr:col>2</xdr:col>
      <xdr:colOff>95250</xdr:colOff>
      <xdr:row>23</xdr:row>
      <xdr:rowOff>57150</xdr:rowOff>
    </xdr:from>
    <xdr:to>
      <xdr:col>2</xdr:col>
      <xdr:colOff>1743075</xdr:colOff>
      <xdr:row>24</xdr:row>
      <xdr:rowOff>371475</xdr:rowOff>
    </xdr:to>
    <xdr:pic>
      <xdr:nvPicPr>
        <xdr:cNvPr id="2892965" name="Рисунок 1"/>
        <xdr:cNvPicPr>
          <a:picLocks noChangeAspect="1"/>
        </xdr:cNvPicPr>
      </xdr:nvPicPr>
      <xdr:blipFill>
        <a:blip xmlns:r="http://schemas.openxmlformats.org/officeDocument/2006/relationships" r:embed="rId6" cstate="print"/>
        <a:srcRect l="4071" t="29933" r="1820" b="29597"/>
        <a:stretch>
          <a:fillRect/>
        </a:stretch>
      </xdr:blipFill>
      <xdr:spPr bwMode="auto">
        <a:xfrm>
          <a:off x="3848100" y="12134850"/>
          <a:ext cx="1647825" cy="704850"/>
        </a:xfrm>
        <a:prstGeom prst="rect">
          <a:avLst/>
        </a:prstGeom>
        <a:noFill/>
        <a:ln w="9525">
          <a:noFill/>
          <a:miter lim="800000"/>
          <a:headEnd/>
          <a:tailEnd/>
        </a:ln>
      </xdr:spPr>
    </xdr:pic>
    <xdr:clientData/>
  </xdr:twoCellAnchor>
  <xdr:twoCellAnchor editAs="oneCell">
    <xdr:from>
      <xdr:col>2</xdr:col>
      <xdr:colOff>57150</xdr:colOff>
      <xdr:row>87</xdr:row>
      <xdr:rowOff>19050</xdr:rowOff>
    </xdr:from>
    <xdr:to>
      <xdr:col>2</xdr:col>
      <xdr:colOff>1771650</xdr:colOff>
      <xdr:row>88</xdr:row>
      <xdr:rowOff>361950</xdr:rowOff>
    </xdr:to>
    <xdr:pic>
      <xdr:nvPicPr>
        <xdr:cNvPr id="2892966" name="Рисунок 2"/>
        <xdr:cNvPicPr>
          <a:picLocks noChangeAspect="1"/>
        </xdr:cNvPicPr>
      </xdr:nvPicPr>
      <xdr:blipFill>
        <a:blip xmlns:r="http://schemas.openxmlformats.org/officeDocument/2006/relationships" r:embed="rId7" cstate="print"/>
        <a:srcRect t="21896" b="23363"/>
        <a:stretch>
          <a:fillRect/>
        </a:stretch>
      </xdr:blipFill>
      <xdr:spPr bwMode="auto">
        <a:xfrm>
          <a:off x="3810000" y="45377100"/>
          <a:ext cx="1714500" cy="933450"/>
        </a:xfrm>
        <a:prstGeom prst="rect">
          <a:avLst/>
        </a:prstGeom>
        <a:noFill/>
        <a:ln w="9525">
          <a:noFill/>
          <a:miter lim="800000"/>
          <a:headEnd/>
          <a:tailEnd/>
        </a:ln>
      </xdr:spPr>
    </xdr:pic>
    <xdr:clientData/>
  </xdr:twoCellAnchor>
  <xdr:twoCellAnchor editAs="oneCell">
    <xdr:from>
      <xdr:col>2</xdr:col>
      <xdr:colOff>76200</xdr:colOff>
      <xdr:row>93</xdr:row>
      <xdr:rowOff>342900</xdr:rowOff>
    </xdr:from>
    <xdr:to>
      <xdr:col>2</xdr:col>
      <xdr:colOff>1733550</xdr:colOff>
      <xdr:row>95</xdr:row>
      <xdr:rowOff>123825</xdr:rowOff>
    </xdr:to>
    <xdr:pic>
      <xdr:nvPicPr>
        <xdr:cNvPr id="2892967" name="Рисунок 3"/>
        <xdr:cNvPicPr>
          <a:picLocks noChangeAspect="1"/>
        </xdr:cNvPicPr>
      </xdr:nvPicPr>
      <xdr:blipFill>
        <a:blip xmlns:r="http://schemas.openxmlformats.org/officeDocument/2006/relationships" r:embed="rId8" cstate="print"/>
        <a:srcRect t="24168" b="20441"/>
        <a:stretch>
          <a:fillRect/>
        </a:stretch>
      </xdr:blipFill>
      <xdr:spPr bwMode="auto">
        <a:xfrm>
          <a:off x="3829050" y="48491775"/>
          <a:ext cx="1657350" cy="923925"/>
        </a:xfrm>
        <a:prstGeom prst="rect">
          <a:avLst/>
        </a:prstGeom>
        <a:noFill/>
        <a:ln w="9525">
          <a:noFill/>
          <a:miter lim="800000"/>
          <a:headEnd/>
          <a:tailEnd/>
        </a:ln>
      </xdr:spPr>
    </xdr:pic>
    <xdr:clientData/>
  </xdr:twoCellAnchor>
  <xdr:twoCellAnchor editAs="oneCell">
    <xdr:from>
      <xdr:col>2</xdr:col>
      <xdr:colOff>142875</xdr:colOff>
      <xdr:row>15</xdr:row>
      <xdr:rowOff>504825</xdr:rowOff>
    </xdr:from>
    <xdr:to>
      <xdr:col>2</xdr:col>
      <xdr:colOff>1790700</xdr:colOff>
      <xdr:row>17</xdr:row>
      <xdr:rowOff>9525</xdr:rowOff>
    </xdr:to>
    <xdr:pic>
      <xdr:nvPicPr>
        <xdr:cNvPr id="2892968" name="Рисунок 1"/>
        <xdr:cNvPicPr>
          <a:picLocks noChangeAspect="1"/>
        </xdr:cNvPicPr>
      </xdr:nvPicPr>
      <xdr:blipFill>
        <a:blip xmlns:r="http://schemas.openxmlformats.org/officeDocument/2006/relationships" r:embed="rId9" cstate="print"/>
        <a:srcRect l="4071" t="29933" r="1820" b="29597"/>
        <a:stretch>
          <a:fillRect/>
        </a:stretch>
      </xdr:blipFill>
      <xdr:spPr bwMode="auto">
        <a:xfrm>
          <a:off x="3895725" y="7038975"/>
          <a:ext cx="1647825" cy="714375"/>
        </a:xfrm>
        <a:prstGeom prst="rect">
          <a:avLst/>
        </a:prstGeom>
        <a:noFill/>
        <a:ln w="9525">
          <a:noFill/>
          <a:miter lim="800000"/>
          <a:headEnd/>
          <a:tailEnd/>
        </a:ln>
      </xdr:spPr>
    </xdr:pic>
    <xdr:clientData/>
  </xdr:twoCellAnchor>
  <xdr:twoCellAnchor editAs="oneCell">
    <xdr:from>
      <xdr:col>2</xdr:col>
      <xdr:colOff>123825</xdr:colOff>
      <xdr:row>19</xdr:row>
      <xdr:rowOff>76200</xdr:rowOff>
    </xdr:from>
    <xdr:to>
      <xdr:col>2</xdr:col>
      <xdr:colOff>1762125</xdr:colOff>
      <xdr:row>19</xdr:row>
      <xdr:rowOff>981075</xdr:rowOff>
    </xdr:to>
    <xdr:pic>
      <xdr:nvPicPr>
        <xdr:cNvPr id="2892969" name="Рисунок 79"/>
        <xdr:cNvPicPr>
          <a:picLocks noChangeAspect="1"/>
        </xdr:cNvPicPr>
      </xdr:nvPicPr>
      <xdr:blipFill>
        <a:blip xmlns:r="http://schemas.openxmlformats.org/officeDocument/2006/relationships" r:embed="rId4" cstate="print"/>
        <a:srcRect t="21458" b="23334"/>
        <a:stretch>
          <a:fillRect/>
        </a:stretch>
      </xdr:blipFill>
      <xdr:spPr bwMode="auto">
        <a:xfrm>
          <a:off x="3876675" y="9496425"/>
          <a:ext cx="1638300" cy="904875"/>
        </a:xfrm>
        <a:prstGeom prst="rect">
          <a:avLst/>
        </a:prstGeom>
        <a:noFill/>
        <a:ln w="9525">
          <a:noFill/>
          <a:miter lim="800000"/>
          <a:headEnd/>
          <a:tailEnd/>
        </a:ln>
      </xdr:spPr>
    </xdr:pic>
    <xdr:clientData/>
  </xdr:twoCellAnchor>
  <xdr:twoCellAnchor editAs="oneCell">
    <xdr:from>
      <xdr:col>2</xdr:col>
      <xdr:colOff>95250</xdr:colOff>
      <xdr:row>40</xdr:row>
      <xdr:rowOff>57150</xdr:rowOff>
    </xdr:from>
    <xdr:to>
      <xdr:col>2</xdr:col>
      <xdr:colOff>1743075</xdr:colOff>
      <xdr:row>41</xdr:row>
      <xdr:rowOff>371475</xdr:rowOff>
    </xdr:to>
    <xdr:pic>
      <xdr:nvPicPr>
        <xdr:cNvPr id="2892970" name="Рисунок 1"/>
        <xdr:cNvPicPr>
          <a:picLocks noChangeAspect="1"/>
        </xdr:cNvPicPr>
      </xdr:nvPicPr>
      <xdr:blipFill>
        <a:blip xmlns:r="http://schemas.openxmlformats.org/officeDocument/2006/relationships" r:embed="rId6" cstate="print"/>
        <a:srcRect l="4071" t="29933" r="1820" b="29597"/>
        <a:stretch>
          <a:fillRect/>
        </a:stretch>
      </xdr:blipFill>
      <xdr:spPr bwMode="auto">
        <a:xfrm>
          <a:off x="3848100" y="19650075"/>
          <a:ext cx="1647825" cy="704850"/>
        </a:xfrm>
        <a:prstGeom prst="rect">
          <a:avLst/>
        </a:prstGeom>
        <a:noFill/>
        <a:ln w="9525">
          <a:noFill/>
          <a:miter lim="800000"/>
          <a:headEnd/>
          <a:tailEnd/>
        </a:ln>
      </xdr:spPr>
    </xdr:pic>
    <xdr:clientData/>
  </xdr:twoCellAnchor>
  <xdr:twoCellAnchor editAs="oneCell">
    <xdr:from>
      <xdr:col>2</xdr:col>
      <xdr:colOff>285750</xdr:colOff>
      <xdr:row>30</xdr:row>
      <xdr:rowOff>133350</xdr:rowOff>
    </xdr:from>
    <xdr:to>
      <xdr:col>2</xdr:col>
      <xdr:colOff>1809750</xdr:colOff>
      <xdr:row>33</xdr:row>
      <xdr:rowOff>247650</xdr:rowOff>
    </xdr:to>
    <xdr:pic>
      <xdr:nvPicPr>
        <xdr:cNvPr id="2892971" name="Рисунок 3"/>
        <xdr:cNvPicPr>
          <a:picLocks noChangeAspect="1"/>
        </xdr:cNvPicPr>
      </xdr:nvPicPr>
      <xdr:blipFill>
        <a:blip xmlns:r="http://schemas.openxmlformats.org/officeDocument/2006/relationships" r:embed="rId10" cstate="print"/>
        <a:srcRect/>
        <a:stretch>
          <a:fillRect/>
        </a:stretch>
      </xdr:blipFill>
      <xdr:spPr bwMode="auto">
        <a:xfrm>
          <a:off x="4038600" y="15240000"/>
          <a:ext cx="1524000" cy="1504950"/>
        </a:xfrm>
        <a:prstGeom prst="rect">
          <a:avLst/>
        </a:prstGeom>
        <a:noFill/>
        <a:ln w="9525">
          <a:noFill/>
          <a:miter lim="800000"/>
          <a:headEnd/>
          <a:tailEnd/>
        </a:ln>
      </xdr:spPr>
    </xdr:pic>
    <xdr:clientData/>
  </xdr:twoCellAnchor>
  <xdr:twoCellAnchor editAs="oneCell">
    <xdr:from>
      <xdr:col>2</xdr:col>
      <xdr:colOff>228600</xdr:colOff>
      <xdr:row>46</xdr:row>
      <xdr:rowOff>228600</xdr:rowOff>
    </xdr:from>
    <xdr:to>
      <xdr:col>2</xdr:col>
      <xdr:colOff>1647825</xdr:colOff>
      <xdr:row>49</xdr:row>
      <xdr:rowOff>333375</xdr:rowOff>
    </xdr:to>
    <xdr:pic>
      <xdr:nvPicPr>
        <xdr:cNvPr id="2892972" name="Рисунок 1"/>
        <xdr:cNvPicPr>
          <a:picLocks noChangeAspect="1"/>
        </xdr:cNvPicPr>
      </xdr:nvPicPr>
      <xdr:blipFill>
        <a:blip xmlns:r="http://schemas.openxmlformats.org/officeDocument/2006/relationships" r:embed="rId11" cstate="print"/>
        <a:srcRect/>
        <a:stretch>
          <a:fillRect/>
        </a:stretch>
      </xdr:blipFill>
      <xdr:spPr bwMode="auto">
        <a:xfrm>
          <a:off x="3981450" y="22507575"/>
          <a:ext cx="1419225" cy="1295400"/>
        </a:xfrm>
        <a:prstGeom prst="rect">
          <a:avLst/>
        </a:prstGeom>
        <a:noFill/>
        <a:ln w="9525">
          <a:noFill/>
          <a:miter lim="800000"/>
          <a:headEnd/>
          <a:tailEnd/>
        </a:ln>
      </xdr:spPr>
    </xdr:pic>
    <xdr:clientData/>
  </xdr:twoCellAnchor>
  <xdr:twoCellAnchor editAs="oneCell">
    <xdr:from>
      <xdr:col>2</xdr:col>
      <xdr:colOff>180975</xdr:colOff>
      <xdr:row>49</xdr:row>
      <xdr:rowOff>428625</xdr:rowOff>
    </xdr:from>
    <xdr:to>
      <xdr:col>2</xdr:col>
      <xdr:colOff>1666875</xdr:colOff>
      <xdr:row>51</xdr:row>
      <xdr:rowOff>190500</xdr:rowOff>
    </xdr:to>
    <xdr:pic>
      <xdr:nvPicPr>
        <xdr:cNvPr id="2892973" name="Рисунок 2"/>
        <xdr:cNvPicPr>
          <a:picLocks noChangeAspect="1"/>
        </xdr:cNvPicPr>
      </xdr:nvPicPr>
      <xdr:blipFill>
        <a:blip xmlns:r="http://schemas.openxmlformats.org/officeDocument/2006/relationships" r:embed="rId12" cstate="print"/>
        <a:srcRect/>
        <a:stretch>
          <a:fillRect/>
        </a:stretch>
      </xdr:blipFill>
      <xdr:spPr bwMode="auto">
        <a:xfrm>
          <a:off x="3933825" y="23898225"/>
          <a:ext cx="1485900" cy="1485900"/>
        </a:xfrm>
        <a:prstGeom prst="rect">
          <a:avLst/>
        </a:prstGeom>
        <a:noFill/>
        <a:ln w="9525">
          <a:noFill/>
          <a:miter lim="800000"/>
          <a:headEnd/>
          <a:tailEnd/>
        </a:ln>
      </xdr:spPr>
    </xdr:pic>
    <xdr:clientData/>
  </xdr:twoCellAnchor>
  <xdr:twoCellAnchor editAs="oneCell">
    <xdr:from>
      <xdr:col>2</xdr:col>
      <xdr:colOff>238125</xdr:colOff>
      <xdr:row>50</xdr:row>
      <xdr:rowOff>1028700</xdr:rowOff>
    </xdr:from>
    <xdr:to>
      <xdr:col>2</xdr:col>
      <xdr:colOff>1666875</xdr:colOff>
      <xdr:row>52</xdr:row>
      <xdr:rowOff>152400</xdr:rowOff>
    </xdr:to>
    <xdr:pic>
      <xdr:nvPicPr>
        <xdr:cNvPr id="2892974" name="Рисунок 1"/>
        <xdr:cNvPicPr>
          <a:picLocks noChangeAspect="1"/>
        </xdr:cNvPicPr>
      </xdr:nvPicPr>
      <xdr:blipFill>
        <a:blip xmlns:r="http://schemas.openxmlformats.org/officeDocument/2006/relationships" r:embed="rId13" cstate="print"/>
        <a:srcRect/>
        <a:stretch>
          <a:fillRect/>
        </a:stretch>
      </xdr:blipFill>
      <xdr:spPr bwMode="auto">
        <a:xfrm>
          <a:off x="3990975" y="25126950"/>
          <a:ext cx="1428750" cy="1285875"/>
        </a:xfrm>
        <a:prstGeom prst="rect">
          <a:avLst/>
        </a:prstGeom>
        <a:noFill/>
        <a:ln w="9525">
          <a:noFill/>
          <a:miter lim="800000"/>
          <a:headEnd/>
          <a:tailEnd/>
        </a:ln>
      </xdr:spPr>
    </xdr:pic>
    <xdr:clientData/>
  </xdr:twoCellAnchor>
  <xdr:twoCellAnchor editAs="oneCell">
    <xdr:from>
      <xdr:col>2</xdr:col>
      <xdr:colOff>219075</xdr:colOff>
      <xdr:row>51</xdr:row>
      <xdr:rowOff>838200</xdr:rowOff>
    </xdr:from>
    <xdr:to>
      <xdr:col>2</xdr:col>
      <xdr:colOff>1704975</xdr:colOff>
      <xdr:row>53</xdr:row>
      <xdr:rowOff>247650</xdr:rowOff>
    </xdr:to>
    <xdr:pic>
      <xdr:nvPicPr>
        <xdr:cNvPr id="2892975" name="Рисунок 2"/>
        <xdr:cNvPicPr>
          <a:picLocks noChangeAspect="1"/>
        </xdr:cNvPicPr>
      </xdr:nvPicPr>
      <xdr:blipFill>
        <a:blip xmlns:r="http://schemas.openxmlformats.org/officeDocument/2006/relationships" r:embed="rId14" cstate="print"/>
        <a:srcRect/>
        <a:stretch>
          <a:fillRect/>
        </a:stretch>
      </xdr:blipFill>
      <xdr:spPr bwMode="auto">
        <a:xfrm>
          <a:off x="3971925" y="26031825"/>
          <a:ext cx="1485900" cy="1485900"/>
        </a:xfrm>
        <a:prstGeom prst="rect">
          <a:avLst/>
        </a:prstGeom>
        <a:noFill/>
        <a:ln w="9525">
          <a:noFill/>
          <a:miter lim="800000"/>
          <a:headEnd/>
          <a:tailEnd/>
        </a:ln>
      </xdr:spPr>
    </xdr:pic>
    <xdr:clientData/>
  </xdr:twoCellAnchor>
  <xdr:twoCellAnchor editAs="oneCell">
    <xdr:from>
      <xdr:col>2</xdr:col>
      <xdr:colOff>171450</xdr:colOff>
      <xdr:row>73</xdr:row>
      <xdr:rowOff>257175</xdr:rowOff>
    </xdr:from>
    <xdr:to>
      <xdr:col>2</xdr:col>
      <xdr:colOff>1647825</xdr:colOff>
      <xdr:row>74</xdr:row>
      <xdr:rowOff>571500</xdr:rowOff>
    </xdr:to>
    <xdr:pic>
      <xdr:nvPicPr>
        <xdr:cNvPr id="2892976" name="Рисунок 85"/>
        <xdr:cNvPicPr>
          <a:picLocks noChangeAspect="1"/>
        </xdr:cNvPicPr>
      </xdr:nvPicPr>
      <xdr:blipFill>
        <a:blip xmlns:r="http://schemas.openxmlformats.org/officeDocument/2006/relationships" r:embed="rId15" cstate="print"/>
        <a:srcRect l="8202" t="23804" r="7788" b="24191"/>
        <a:stretch>
          <a:fillRect/>
        </a:stretch>
      </xdr:blipFill>
      <xdr:spPr bwMode="auto">
        <a:xfrm>
          <a:off x="3924300" y="37861875"/>
          <a:ext cx="1476375" cy="914400"/>
        </a:xfrm>
        <a:prstGeom prst="rect">
          <a:avLst/>
        </a:prstGeom>
        <a:noFill/>
        <a:ln w="9525">
          <a:noFill/>
          <a:miter lim="800000"/>
          <a:headEnd/>
          <a:tailEnd/>
        </a:ln>
      </xdr:spPr>
    </xdr:pic>
    <xdr:clientData/>
  </xdr:twoCellAnchor>
  <xdr:twoCellAnchor editAs="oneCell">
    <xdr:from>
      <xdr:col>2</xdr:col>
      <xdr:colOff>200025</xdr:colOff>
      <xdr:row>77</xdr:row>
      <xdr:rowOff>381000</xdr:rowOff>
    </xdr:from>
    <xdr:to>
      <xdr:col>2</xdr:col>
      <xdr:colOff>1695450</xdr:colOff>
      <xdr:row>79</xdr:row>
      <xdr:rowOff>28575</xdr:rowOff>
    </xdr:to>
    <xdr:pic>
      <xdr:nvPicPr>
        <xdr:cNvPr id="2892977" name="Рисунок 86"/>
        <xdr:cNvPicPr>
          <a:picLocks noChangeAspect="1"/>
        </xdr:cNvPicPr>
      </xdr:nvPicPr>
      <xdr:blipFill>
        <a:blip xmlns:r="http://schemas.openxmlformats.org/officeDocument/2006/relationships" r:embed="rId16" cstate="print"/>
        <a:srcRect t="20108" b="19566"/>
        <a:stretch>
          <a:fillRect/>
        </a:stretch>
      </xdr:blipFill>
      <xdr:spPr bwMode="auto">
        <a:xfrm>
          <a:off x="3952875" y="40357425"/>
          <a:ext cx="1495425" cy="923925"/>
        </a:xfrm>
        <a:prstGeom prst="rect">
          <a:avLst/>
        </a:prstGeom>
        <a:noFill/>
        <a:ln w="9525">
          <a:noFill/>
          <a:miter lim="800000"/>
          <a:headEnd/>
          <a:tailEnd/>
        </a:ln>
      </xdr:spPr>
    </xdr:pic>
    <xdr:clientData/>
  </xdr:twoCellAnchor>
  <xdr:twoCellAnchor editAs="oneCell">
    <xdr:from>
      <xdr:col>2</xdr:col>
      <xdr:colOff>409575</xdr:colOff>
      <xdr:row>53</xdr:row>
      <xdr:rowOff>47625</xdr:rowOff>
    </xdr:from>
    <xdr:to>
      <xdr:col>2</xdr:col>
      <xdr:colOff>1562100</xdr:colOff>
      <xdr:row>54</xdr:row>
      <xdr:rowOff>533400</xdr:rowOff>
    </xdr:to>
    <xdr:pic>
      <xdr:nvPicPr>
        <xdr:cNvPr id="2892978" name="Рисунок 87"/>
        <xdr:cNvPicPr>
          <a:picLocks noChangeAspect="1"/>
        </xdr:cNvPicPr>
      </xdr:nvPicPr>
      <xdr:blipFill>
        <a:blip xmlns:r="http://schemas.openxmlformats.org/officeDocument/2006/relationships" r:embed="rId17" cstate="print"/>
        <a:srcRect l="13759" t="22224" r="8983" b="19568"/>
        <a:stretch>
          <a:fillRect/>
        </a:stretch>
      </xdr:blipFill>
      <xdr:spPr bwMode="auto">
        <a:xfrm>
          <a:off x="4162425" y="27317700"/>
          <a:ext cx="1152525" cy="866775"/>
        </a:xfrm>
        <a:prstGeom prst="rect">
          <a:avLst/>
        </a:prstGeom>
        <a:noFill/>
        <a:ln w="9525">
          <a:noFill/>
          <a:miter lim="800000"/>
          <a:headEnd/>
          <a:tailEnd/>
        </a:ln>
      </xdr:spPr>
    </xdr:pic>
    <xdr:clientData/>
  </xdr:twoCellAnchor>
  <xdr:twoCellAnchor editAs="oneCell">
    <xdr:from>
      <xdr:col>2</xdr:col>
      <xdr:colOff>342900</xdr:colOff>
      <xdr:row>55</xdr:row>
      <xdr:rowOff>104775</xdr:rowOff>
    </xdr:from>
    <xdr:to>
      <xdr:col>2</xdr:col>
      <xdr:colOff>1552575</xdr:colOff>
      <xdr:row>58</xdr:row>
      <xdr:rowOff>28575</xdr:rowOff>
    </xdr:to>
    <xdr:pic>
      <xdr:nvPicPr>
        <xdr:cNvPr id="2892979" name="Рисунок 88"/>
        <xdr:cNvPicPr>
          <a:picLocks noChangeAspect="1"/>
        </xdr:cNvPicPr>
      </xdr:nvPicPr>
      <xdr:blipFill>
        <a:blip xmlns:r="http://schemas.openxmlformats.org/officeDocument/2006/relationships" r:embed="rId18" cstate="print"/>
        <a:srcRect l="2802" t="9200" r="3999" b="8600"/>
        <a:stretch>
          <a:fillRect/>
        </a:stretch>
      </xdr:blipFill>
      <xdr:spPr bwMode="auto">
        <a:xfrm>
          <a:off x="4095750" y="28355925"/>
          <a:ext cx="1209675" cy="1066800"/>
        </a:xfrm>
        <a:prstGeom prst="rect">
          <a:avLst/>
        </a:prstGeom>
        <a:noFill/>
        <a:ln w="9525">
          <a:noFill/>
          <a:miter lim="800000"/>
          <a:headEnd/>
          <a:tailEnd/>
        </a:ln>
      </xdr:spPr>
    </xdr:pic>
    <xdr:clientData/>
  </xdr:twoCellAnchor>
  <xdr:twoCellAnchor editAs="oneCell">
    <xdr:from>
      <xdr:col>2</xdr:col>
      <xdr:colOff>66675</xdr:colOff>
      <xdr:row>64</xdr:row>
      <xdr:rowOff>266700</xdr:rowOff>
    </xdr:from>
    <xdr:to>
      <xdr:col>2</xdr:col>
      <xdr:colOff>1762125</xdr:colOff>
      <xdr:row>67</xdr:row>
      <xdr:rowOff>285750</xdr:rowOff>
    </xdr:to>
    <xdr:pic>
      <xdr:nvPicPr>
        <xdr:cNvPr id="2892980" name="Рисунок 89"/>
        <xdr:cNvPicPr>
          <a:picLocks noChangeAspect="1"/>
        </xdr:cNvPicPr>
      </xdr:nvPicPr>
      <xdr:blipFill>
        <a:blip xmlns:r="http://schemas.openxmlformats.org/officeDocument/2006/relationships" r:embed="rId19" cstate="print"/>
        <a:srcRect t="7651" b="7600"/>
        <a:stretch>
          <a:fillRect/>
        </a:stretch>
      </xdr:blipFill>
      <xdr:spPr bwMode="auto">
        <a:xfrm>
          <a:off x="3819525" y="33499425"/>
          <a:ext cx="1695450" cy="1428750"/>
        </a:xfrm>
        <a:prstGeom prst="rect">
          <a:avLst/>
        </a:prstGeom>
        <a:noFill/>
        <a:ln w="9525">
          <a:noFill/>
          <a:miter lim="800000"/>
          <a:headEnd/>
          <a:tailEnd/>
        </a:ln>
      </xdr:spPr>
    </xdr:pic>
    <xdr:clientData/>
  </xdr:twoCellAnchor>
  <xdr:twoCellAnchor editAs="oneCell">
    <xdr:from>
      <xdr:col>2</xdr:col>
      <xdr:colOff>238125</xdr:colOff>
      <xdr:row>60</xdr:row>
      <xdr:rowOff>38100</xdr:rowOff>
    </xdr:from>
    <xdr:to>
      <xdr:col>2</xdr:col>
      <xdr:colOff>1647825</xdr:colOff>
      <xdr:row>60</xdr:row>
      <xdr:rowOff>1104900</xdr:rowOff>
    </xdr:to>
    <xdr:pic>
      <xdr:nvPicPr>
        <xdr:cNvPr id="2892981" name="Рисунок 23" descr="Панель сд круглая RLP-VC  9W 230V 630Lm 118мм 4000К IP40.jpg"/>
        <xdr:cNvPicPr>
          <a:picLocks noChangeAspect="1"/>
        </xdr:cNvPicPr>
      </xdr:nvPicPr>
      <xdr:blipFill>
        <a:blip xmlns:r="http://schemas.openxmlformats.org/officeDocument/2006/relationships" r:embed="rId20" cstate="print"/>
        <a:srcRect l="4601" t="15601" r="7600" b="17799"/>
        <a:stretch>
          <a:fillRect/>
        </a:stretch>
      </xdr:blipFill>
      <xdr:spPr bwMode="auto">
        <a:xfrm>
          <a:off x="3990975" y="30956250"/>
          <a:ext cx="1409700" cy="1066800"/>
        </a:xfrm>
        <a:prstGeom prst="rect">
          <a:avLst/>
        </a:prstGeom>
        <a:noFill/>
        <a:ln w="9525">
          <a:noFill/>
          <a:miter lim="800000"/>
          <a:headEnd/>
          <a:tailEnd/>
        </a:ln>
      </xdr:spPr>
    </xdr:pic>
    <xdr:clientData/>
  </xdr:twoCellAnchor>
  <xdr:twoCellAnchor editAs="oneCell">
    <xdr:from>
      <xdr:col>2</xdr:col>
      <xdr:colOff>266700</xdr:colOff>
      <xdr:row>59</xdr:row>
      <xdr:rowOff>38100</xdr:rowOff>
    </xdr:from>
    <xdr:to>
      <xdr:col>2</xdr:col>
      <xdr:colOff>1552575</xdr:colOff>
      <xdr:row>59</xdr:row>
      <xdr:rowOff>1095375</xdr:rowOff>
    </xdr:to>
    <xdr:pic>
      <xdr:nvPicPr>
        <xdr:cNvPr id="2892982" name="Рисунок 25" descr="Панель сд круглая RLP-VC  18W 230V 1440Lm 185мм 4000К IP40 HOME.jpg"/>
        <xdr:cNvPicPr>
          <a:picLocks noChangeAspect="1"/>
        </xdr:cNvPicPr>
      </xdr:nvPicPr>
      <xdr:blipFill>
        <a:blip xmlns:r="http://schemas.openxmlformats.org/officeDocument/2006/relationships" r:embed="rId21" cstate="print"/>
        <a:srcRect l="6133" t="14667" r="6400" b="13600"/>
        <a:stretch>
          <a:fillRect/>
        </a:stretch>
      </xdr:blipFill>
      <xdr:spPr bwMode="auto">
        <a:xfrm>
          <a:off x="4019550" y="29813250"/>
          <a:ext cx="1285875" cy="1057275"/>
        </a:xfrm>
        <a:prstGeom prst="rect">
          <a:avLst/>
        </a:prstGeom>
        <a:noFill/>
        <a:ln w="9525">
          <a:noFill/>
          <a:miter lim="800000"/>
          <a:headEnd/>
          <a:tailEnd/>
        </a:ln>
      </xdr:spPr>
    </xdr:pic>
    <xdr:clientData/>
  </xdr:twoCellAnchor>
  <xdr:twoCellAnchor editAs="oneCell">
    <xdr:from>
      <xdr:col>2</xdr:col>
      <xdr:colOff>1019175</xdr:colOff>
      <xdr:row>82</xdr:row>
      <xdr:rowOff>0</xdr:rowOff>
    </xdr:from>
    <xdr:to>
      <xdr:col>2</xdr:col>
      <xdr:colOff>1019175</xdr:colOff>
      <xdr:row>82</xdr:row>
      <xdr:rowOff>219075</xdr:rowOff>
    </xdr:to>
    <xdr:pic>
      <xdr:nvPicPr>
        <xdr:cNvPr id="2892983" name="Picture 48"/>
        <xdr:cNvPicPr>
          <a:picLocks noChangeAspect="1" noChangeArrowheads="1"/>
        </xdr:cNvPicPr>
      </xdr:nvPicPr>
      <xdr:blipFill>
        <a:blip xmlns:r="http://schemas.openxmlformats.org/officeDocument/2006/relationships" r:embed="rId22"/>
        <a:srcRect/>
        <a:stretch>
          <a:fillRect/>
        </a:stretch>
      </xdr:blipFill>
      <xdr:spPr bwMode="auto">
        <a:xfrm>
          <a:off x="4772025" y="42567225"/>
          <a:ext cx="0" cy="219075"/>
        </a:xfrm>
        <a:prstGeom prst="rect">
          <a:avLst/>
        </a:prstGeom>
        <a:noFill/>
        <a:ln w="9525">
          <a:noFill/>
          <a:miter lim="800000"/>
          <a:headEnd/>
          <a:tailEnd/>
        </a:ln>
      </xdr:spPr>
    </xdr:pic>
    <xdr:clientData/>
  </xdr:twoCellAnchor>
  <xdr:twoCellAnchor editAs="oneCell">
    <xdr:from>
      <xdr:col>2</xdr:col>
      <xdr:colOff>971550</xdr:colOff>
      <xdr:row>82</xdr:row>
      <xdr:rowOff>0</xdr:rowOff>
    </xdr:from>
    <xdr:to>
      <xdr:col>2</xdr:col>
      <xdr:colOff>971550</xdr:colOff>
      <xdr:row>82</xdr:row>
      <xdr:rowOff>304800</xdr:rowOff>
    </xdr:to>
    <xdr:pic>
      <xdr:nvPicPr>
        <xdr:cNvPr id="2892984" name="Picture 51"/>
        <xdr:cNvPicPr>
          <a:picLocks noChangeAspect="1" noChangeArrowheads="1"/>
        </xdr:cNvPicPr>
      </xdr:nvPicPr>
      <xdr:blipFill>
        <a:blip xmlns:r="http://schemas.openxmlformats.org/officeDocument/2006/relationships" r:embed="rId23"/>
        <a:srcRect/>
        <a:stretch>
          <a:fillRect/>
        </a:stretch>
      </xdr:blipFill>
      <xdr:spPr bwMode="auto">
        <a:xfrm>
          <a:off x="4724400" y="42567225"/>
          <a:ext cx="0" cy="304800"/>
        </a:xfrm>
        <a:prstGeom prst="rect">
          <a:avLst/>
        </a:prstGeom>
        <a:noFill/>
        <a:ln w="9525">
          <a:noFill/>
          <a:miter lim="800000"/>
          <a:headEnd/>
          <a:tailEnd/>
        </a:ln>
      </xdr:spPr>
    </xdr:pic>
    <xdr:clientData/>
  </xdr:twoCellAnchor>
  <xdr:twoCellAnchor editAs="oneCell">
    <xdr:from>
      <xdr:col>2</xdr:col>
      <xdr:colOff>85725</xdr:colOff>
      <xdr:row>82</xdr:row>
      <xdr:rowOff>238125</xdr:rowOff>
    </xdr:from>
    <xdr:to>
      <xdr:col>2</xdr:col>
      <xdr:colOff>1666875</xdr:colOff>
      <xdr:row>83</xdr:row>
      <xdr:rowOff>247650</xdr:rowOff>
    </xdr:to>
    <xdr:pic>
      <xdr:nvPicPr>
        <xdr:cNvPr id="2892985" name="Рисунок 5"/>
        <xdr:cNvPicPr>
          <a:picLocks noChangeAspect="1"/>
        </xdr:cNvPicPr>
      </xdr:nvPicPr>
      <xdr:blipFill>
        <a:blip xmlns:r="http://schemas.openxmlformats.org/officeDocument/2006/relationships" r:embed="rId24" cstate="print"/>
        <a:srcRect t="27000" b="27400"/>
        <a:stretch>
          <a:fillRect/>
        </a:stretch>
      </xdr:blipFill>
      <xdr:spPr bwMode="auto">
        <a:xfrm>
          <a:off x="3838575" y="42805350"/>
          <a:ext cx="1581150" cy="714375"/>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57150</xdr:colOff>
      <xdr:row>112</xdr:row>
      <xdr:rowOff>0</xdr:rowOff>
    </xdr:from>
    <xdr:to>
      <xdr:col>1</xdr:col>
      <xdr:colOff>685800</xdr:colOff>
      <xdr:row>112</xdr:row>
      <xdr:rowOff>0</xdr:rowOff>
    </xdr:to>
    <xdr:pic>
      <xdr:nvPicPr>
        <xdr:cNvPr id="2890100" name="Picture 1101"/>
        <xdr:cNvPicPr>
          <a:picLocks noChangeAspect="1" noChangeArrowheads="1"/>
        </xdr:cNvPicPr>
      </xdr:nvPicPr>
      <xdr:blipFill>
        <a:blip xmlns:r="http://schemas.openxmlformats.org/officeDocument/2006/relationships" r:embed="rId1"/>
        <a:srcRect/>
        <a:stretch>
          <a:fillRect/>
        </a:stretch>
      </xdr:blipFill>
      <xdr:spPr bwMode="auto">
        <a:xfrm>
          <a:off x="1285875" y="50577750"/>
          <a:ext cx="628650" cy="0"/>
        </a:xfrm>
        <a:prstGeom prst="rect">
          <a:avLst/>
        </a:prstGeom>
        <a:noFill/>
        <a:ln w="9525">
          <a:noFill/>
          <a:miter lim="800000"/>
          <a:headEnd/>
          <a:tailEnd/>
        </a:ln>
      </xdr:spPr>
    </xdr:pic>
    <xdr:clientData/>
  </xdr:twoCellAnchor>
  <xdr:twoCellAnchor editAs="oneCell">
    <xdr:from>
      <xdr:col>1</xdr:col>
      <xdr:colOff>180975</xdr:colOff>
      <xdr:row>90</xdr:row>
      <xdr:rowOff>266700</xdr:rowOff>
    </xdr:from>
    <xdr:to>
      <xdr:col>1</xdr:col>
      <xdr:colOff>1895475</xdr:colOff>
      <xdr:row>95</xdr:row>
      <xdr:rowOff>295275</xdr:rowOff>
    </xdr:to>
    <xdr:pic>
      <xdr:nvPicPr>
        <xdr:cNvPr id="2890101" name="Рисунок 5"/>
        <xdr:cNvPicPr>
          <a:picLocks noChangeAspect="1"/>
        </xdr:cNvPicPr>
      </xdr:nvPicPr>
      <xdr:blipFill>
        <a:blip xmlns:r="http://schemas.openxmlformats.org/officeDocument/2006/relationships" r:embed="rId2" cstate="print"/>
        <a:srcRect/>
        <a:stretch>
          <a:fillRect/>
        </a:stretch>
      </xdr:blipFill>
      <xdr:spPr bwMode="auto">
        <a:xfrm>
          <a:off x="1409700" y="41843325"/>
          <a:ext cx="1714500" cy="1933575"/>
        </a:xfrm>
        <a:prstGeom prst="rect">
          <a:avLst/>
        </a:prstGeom>
        <a:noFill/>
        <a:ln w="9525">
          <a:noFill/>
          <a:miter lim="800000"/>
          <a:headEnd/>
          <a:tailEnd/>
        </a:ln>
      </xdr:spPr>
    </xdr:pic>
    <xdr:clientData/>
  </xdr:twoCellAnchor>
  <xdr:twoCellAnchor editAs="oneCell">
    <xdr:from>
      <xdr:col>1</xdr:col>
      <xdr:colOff>123825</xdr:colOff>
      <xdr:row>4</xdr:row>
      <xdr:rowOff>66675</xdr:rowOff>
    </xdr:from>
    <xdr:to>
      <xdr:col>1</xdr:col>
      <xdr:colOff>1866900</xdr:colOff>
      <xdr:row>8</xdr:row>
      <xdr:rowOff>238125</xdr:rowOff>
    </xdr:to>
    <xdr:pic>
      <xdr:nvPicPr>
        <xdr:cNvPr id="2890102" name="Рисунок 1"/>
        <xdr:cNvPicPr>
          <a:picLocks noChangeAspect="1"/>
        </xdr:cNvPicPr>
      </xdr:nvPicPr>
      <xdr:blipFill>
        <a:blip xmlns:r="http://schemas.openxmlformats.org/officeDocument/2006/relationships" r:embed="rId3" cstate="print"/>
        <a:srcRect/>
        <a:stretch>
          <a:fillRect/>
        </a:stretch>
      </xdr:blipFill>
      <xdr:spPr bwMode="auto">
        <a:xfrm>
          <a:off x="1352550" y="1485900"/>
          <a:ext cx="1743075" cy="1714500"/>
        </a:xfrm>
        <a:prstGeom prst="rect">
          <a:avLst/>
        </a:prstGeom>
        <a:noFill/>
        <a:ln w="9525">
          <a:noFill/>
          <a:miter lim="800000"/>
          <a:headEnd/>
          <a:tailEnd/>
        </a:ln>
      </xdr:spPr>
    </xdr:pic>
    <xdr:clientData/>
  </xdr:twoCellAnchor>
  <xdr:twoCellAnchor editAs="oneCell">
    <xdr:from>
      <xdr:col>1</xdr:col>
      <xdr:colOff>466725</xdr:colOff>
      <xdr:row>10</xdr:row>
      <xdr:rowOff>9525</xdr:rowOff>
    </xdr:from>
    <xdr:to>
      <xdr:col>1</xdr:col>
      <xdr:colOff>1962150</xdr:colOff>
      <xdr:row>11</xdr:row>
      <xdr:rowOff>323850</xdr:rowOff>
    </xdr:to>
    <xdr:pic>
      <xdr:nvPicPr>
        <xdr:cNvPr id="2890103" name="Рисунок 2"/>
        <xdr:cNvPicPr>
          <a:picLocks noChangeAspect="1"/>
        </xdr:cNvPicPr>
      </xdr:nvPicPr>
      <xdr:blipFill>
        <a:blip xmlns:r="http://schemas.openxmlformats.org/officeDocument/2006/relationships" r:embed="rId4" cstate="print"/>
        <a:srcRect l="10046" t="20828" r="11234" b="18045"/>
        <a:stretch>
          <a:fillRect/>
        </a:stretch>
      </xdr:blipFill>
      <xdr:spPr bwMode="auto">
        <a:xfrm>
          <a:off x="1695450" y="3733800"/>
          <a:ext cx="1495425" cy="1238250"/>
        </a:xfrm>
        <a:prstGeom prst="rect">
          <a:avLst/>
        </a:prstGeom>
        <a:noFill/>
        <a:ln w="9525">
          <a:noFill/>
          <a:miter lim="800000"/>
          <a:headEnd/>
          <a:tailEnd/>
        </a:ln>
      </xdr:spPr>
    </xdr:pic>
    <xdr:clientData/>
  </xdr:twoCellAnchor>
  <xdr:twoCellAnchor editAs="oneCell">
    <xdr:from>
      <xdr:col>1</xdr:col>
      <xdr:colOff>561975</xdr:colOff>
      <xdr:row>22</xdr:row>
      <xdr:rowOff>66675</xdr:rowOff>
    </xdr:from>
    <xdr:to>
      <xdr:col>1</xdr:col>
      <xdr:colOff>1857375</xdr:colOff>
      <xdr:row>23</xdr:row>
      <xdr:rowOff>323850</xdr:rowOff>
    </xdr:to>
    <xdr:pic>
      <xdr:nvPicPr>
        <xdr:cNvPr id="2890104" name="Рисунок 3"/>
        <xdr:cNvPicPr>
          <a:picLocks noChangeAspect="1"/>
        </xdr:cNvPicPr>
      </xdr:nvPicPr>
      <xdr:blipFill>
        <a:blip xmlns:r="http://schemas.openxmlformats.org/officeDocument/2006/relationships" r:embed="rId5" cstate="print"/>
        <a:srcRect l="14966" t="8398" r="18367" b="13734"/>
        <a:stretch>
          <a:fillRect/>
        </a:stretch>
      </xdr:blipFill>
      <xdr:spPr bwMode="auto">
        <a:xfrm>
          <a:off x="1790700" y="9610725"/>
          <a:ext cx="1295400" cy="1333500"/>
        </a:xfrm>
        <a:prstGeom prst="rect">
          <a:avLst/>
        </a:prstGeom>
        <a:noFill/>
        <a:ln w="9525">
          <a:noFill/>
          <a:miter lim="800000"/>
          <a:headEnd/>
          <a:tailEnd/>
        </a:ln>
      </xdr:spPr>
    </xdr:pic>
    <xdr:clientData/>
  </xdr:twoCellAnchor>
  <xdr:twoCellAnchor editAs="oneCell">
    <xdr:from>
      <xdr:col>1</xdr:col>
      <xdr:colOff>561975</xdr:colOff>
      <xdr:row>24</xdr:row>
      <xdr:rowOff>66675</xdr:rowOff>
    </xdr:from>
    <xdr:to>
      <xdr:col>1</xdr:col>
      <xdr:colOff>1857375</xdr:colOff>
      <xdr:row>25</xdr:row>
      <xdr:rowOff>323850</xdr:rowOff>
    </xdr:to>
    <xdr:pic>
      <xdr:nvPicPr>
        <xdr:cNvPr id="2890105" name="Рисунок 16"/>
        <xdr:cNvPicPr>
          <a:picLocks noChangeAspect="1"/>
        </xdr:cNvPicPr>
      </xdr:nvPicPr>
      <xdr:blipFill>
        <a:blip xmlns:r="http://schemas.openxmlformats.org/officeDocument/2006/relationships" r:embed="rId5" cstate="print"/>
        <a:srcRect l="14966" t="8398" r="18367" b="13734"/>
        <a:stretch>
          <a:fillRect/>
        </a:stretch>
      </xdr:blipFill>
      <xdr:spPr bwMode="auto">
        <a:xfrm>
          <a:off x="1790700" y="11049000"/>
          <a:ext cx="1295400" cy="1333500"/>
        </a:xfrm>
        <a:prstGeom prst="rect">
          <a:avLst/>
        </a:prstGeom>
        <a:noFill/>
        <a:ln w="9525">
          <a:noFill/>
          <a:miter lim="800000"/>
          <a:headEnd/>
          <a:tailEnd/>
        </a:ln>
      </xdr:spPr>
    </xdr:pic>
    <xdr:clientData/>
  </xdr:twoCellAnchor>
  <xdr:twoCellAnchor editAs="oneCell">
    <xdr:from>
      <xdr:col>1</xdr:col>
      <xdr:colOff>561975</xdr:colOff>
      <xdr:row>28</xdr:row>
      <xdr:rowOff>47625</xdr:rowOff>
    </xdr:from>
    <xdr:to>
      <xdr:col>1</xdr:col>
      <xdr:colOff>1943100</xdr:colOff>
      <xdr:row>29</xdr:row>
      <xdr:rowOff>685800</xdr:rowOff>
    </xdr:to>
    <xdr:pic>
      <xdr:nvPicPr>
        <xdr:cNvPr id="2890106" name="Рисунок 4"/>
        <xdr:cNvPicPr>
          <a:picLocks noChangeAspect="1"/>
        </xdr:cNvPicPr>
      </xdr:nvPicPr>
      <xdr:blipFill>
        <a:blip xmlns:r="http://schemas.openxmlformats.org/officeDocument/2006/relationships" r:embed="rId6" cstate="print"/>
        <a:srcRect/>
        <a:stretch>
          <a:fillRect/>
        </a:stretch>
      </xdr:blipFill>
      <xdr:spPr bwMode="auto">
        <a:xfrm>
          <a:off x="1790700" y="13211175"/>
          <a:ext cx="1381125" cy="1228725"/>
        </a:xfrm>
        <a:prstGeom prst="rect">
          <a:avLst/>
        </a:prstGeom>
        <a:noFill/>
        <a:ln w="9525">
          <a:noFill/>
          <a:miter lim="800000"/>
          <a:headEnd/>
          <a:tailEnd/>
        </a:ln>
      </xdr:spPr>
    </xdr:pic>
    <xdr:clientData/>
  </xdr:twoCellAnchor>
  <xdr:twoCellAnchor editAs="oneCell">
    <xdr:from>
      <xdr:col>1</xdr:col>
      <xdr:colOff>571500</xdr:colOff>
      <xdr:row>32</xdr:row>
      <xdr:rowOff>38100</xdr:rowOff>
    </xdr:from>
    <xdr:to>
      <xdr:col>1</xdr:col>
      <xdr:colOff>1905000</xdr:colOff>
      <xdr:row>33</xdr:row>
      <xdr:rowOff>800100</xdr:rowOff>
    </xdr:to>
    <xdr:pic>
      <xdr:nvPicPr>
        <xdr:cNvPr id="2890107" name="Рисунок 5"/>
        <xdr:cNvPicPr>
          <a:picLocks noChangeAspect="1"/>
        </xdr:cNvPicPr>
      </xdr:nvPicPr>
      <xdr:blipFill>
        <a:blip xmlns:r="http://schemas.openxmlformats.org/officeDocument/2006/relationships" r:embed="rId7" cstate="print"/>
        <a:srcRect/>
        <a:stretch>
          <a:fillRect/>
        </a:stretch>
      </xdr:blipFill>
      <xdr:spPr bwMode="auto">
        <a:xfrm>
          <a:off x="1800225" y="15230475"/>
          <a:ext cx="1333500" cy="1171575"/>
        </a:xfrm>
        <a:prstGeom prst="rect">
          <a:avLst/>
        </a:prstGeom>
        <a:noFill/>
        <a:ln w="9525">
          <a:noFill/>
          <a:miter lim="800000"/>
          <a:headEnd/>
          <a:tailEnd/>
        </a:ln>
      </xdr:spPr>
    </xdr:pic>
    <xdr:clientData/>
  </xdr:twoCellAnchor>
  <xdr:twoCellAnchor editAs="oneCell">
    <xdr:from>
      <xdr:col>1</xdr:col>
      <xdr:colOff>209550</xdr:colOff>
      <xdr:row>36</xdr:row>
      <xdr:rowOff>38100</xdr:rowOff>
    </xdr:from>
    <xdr:to>
      <xdr:col>1</xdr:col>
      <xdr:colOff>1857375</xdr:colOff>
      <xdr:row>37</xdr:row>
      <xdr:rowOff>685800</xdr:rowOff>
    </xdr:to>
    <xdr:pic>
      <xdr:nvPicPr>
        <xdr:cNvPr id="2890108" name="Рисунок 6"/>
        <xdr:cNvPicPr>
          <a:picLocks noChangeAspect="1"/>
        </xdr:cNvPicPr>
      </xdr:nvPicPr>
      <xdr:blipFill>
        <a:blip xmlns:r="http://schemas.openxmlformats.org/officeDocument/2006/relationships" r:embed="rId8" cstate="print"/>
        <a:srcRect t="7959" b="7674"/>
        <a:stretch>
          <a:fillRect/>
        </a:stretch>
      </xdr:blipFill>
      <xdr:spPr bwMode="auto">
        <a:xfrm>
          <a:off x="1438275" y="17287875"/>
          <a:ext cx="1647825" cy="1238250"/>
        </a:xfrm>
        <a:prstGeom prst="rect">
          <a:avLst/>
        </a:prstGeom>
        <a:noFill/>
        <a:ln w="9525">
          <a:noFill/>
          <a:miter lim="800000"/>
          <a:headEnd/>
          <a:tailEnd/>
        </a:ln>
      </xdr:spPr>
    </xdr:pic>
    <xdr:clientData/>
  </xdr:twoCellAnchor>
  <xdr:twoCellAnchor editAs="oneCell">
    <xdr:from>
      <xdr:col>1</xdr:col>
      <xdr:colOff>447675</xdr:colOff>
      <xdr:row>40</xdr:row>
      <xdr:rowOff>85725</xdr:rowOff>
    </xdr:from>
    <xdr:to>
      <xdr:col>1</xdr:col>
      <xdr:colOff>1628775</xdr:colOff>
      <xdr:row>41</xdr:row>
      <xdr:rowOff>695325</xdr:rowOff>
    </xdr:to>
    <xdr:pic>
      <xdr:nvPicPr>
        <xdr:cNvPr id="2890109" name="Рисунок 9"/>
        <xdr:cNvPicPr>
          <a:picLocks noChangeAspect="1"/>
        </xdr:cNvPicPr>
      </xdr:nvPicPr>
      <xdr:blipFill>
        <a:blip xmlns:r="http://schemas.openxmlformats.org/officeDocument/2006/relationships" r:embed="rId9" cstate="print"/>
        <a:srcRect/>
        <a:stretch>
          <a:fillRect/>
        </a:stretch>
      </xdr:blipFill>
      <xdr:spPr bwMode="auto">
        <a:xfrm>
          <a:off x="1676400" y="19373850"/>
          <a:ext cx="1181100" cy="1162050"/>
        </a:xfrm>
        <a:prstGeom prst="rect">
          <a:avLst/>
        </a:prstGeom>
        <a:noFill/>
        <a:ln w="9525">
          <a:noFill/>
          <a:miter lim="800000"/>
          <a:headEnd/>
          <a:tailEnd/>
        </a:ln>
      </xdr:spPr>
    </xdr:pic>
    <xdr:clientData/>
  </xdr:twoCellAnchor>
  <xdr:twoCellAnchor editAs="oneCell">
    <xdr:from>
      <xdr:col>1</xdr:col>
      <xdr:colOff>485775</xdr:colOff>
      <xdr:row>42</xdr:row>
      <xdr:rowOff>9525</xdr:rowOff>
    </xdr:from>
    <xdr:to>
      <xdr:col>1</xdr:col>
      <xdr:colOff>1609725</xdr:colOff>
      <xdr:row>43</xdr:row>
      <xdr:rowOff>419100</xdr:rowOff>
    </xdr:to>
    <xdr:pic>
      <xdr:nvPicPr>
        <xdr:cNvPr id="2890110" name="Рисунок 10"/>
        <xdr:cNvPicPr>
          <a:picLocks noChangeAspect="1"/>
        </xdr:cNvPicPr>
      </xdr:nvPicPr>
      <xdr:blipFill>
        <a:blip xmlns:r="http://schemas.openxmlformats.org/officeDocument/2006/relationships" r:embed="rId10" cstate="print"/>
        <a:srcRect/>
        <a:stretch>
          <a:fillRect/>
        </a:stretch>
      </xdr:blipFill>
      <xdr:spPr bwMode="auto">
        <a:xfrm>
          <a:off x="1714500" y="20631150"/>
          <a:ext cx="1123950" cy="1114425"/>
        </a:xfrm>
        <a:prstGeom prst="rect">
          <a:avLst/>
        </a:prstGeom>
        <a:noFill/>
        <a:ln w="9525">
          <a:noFill/>
          <a:miter lim="800000"/>
          <a:headEnd/>
          <a:tailEnd/>
        </a:ln>
      </xdr:spPr>
    </xdr:pic>
    <xdr:clientData/>
  </xdr:twoCellAnchor>
  <xdr:twoCellAnchor editAs="oneCell">
    <xdr:from>
      <xdr:col>1</xdr:col>
      <xdr:colOff>76200</xdr:colOff>
      <xdr:row>45</xdr:row>
      <xdr:rowOff>66675</xdr:rowOff>
    </xdr:from>
    <xdr:to>
      <xdr:col>1</xdr:col>
      <xdr:colOff>1943100</xdr:colOff>
      <xdr:row>49</xdr:row>
      <xdr:rowOff>342900</xdr:rowOff>
    </xdr:to>
    <xdr:pic>
      <xdr:nvPicPr>
        <xdr:cNvPr id="2890111" name="Рисунок 11"/>
        <xdr:cNvPicPr>
          <a:picLocks noChangeAspect="1"/>
        </xdr:cNvPicPr>
      </xdr:nvPicPr>
      <xdr:blipFill>
        <a:blip xmlns:r="http://schemas.openxmlformats.org/officeDocument/2006/relationships" r:embed="rId11" cstate="print"/>
        <a:srcRect/>
        <a:stretch>
          <a:fillRect/>
        </a:stretch>
      </xdr:blipFill>
      <xdr:spPr bwMode="auto">
        <a:xfrm>
          <a:off x="1304925" y="22364700"/>
          <a:ext cx="1866900" cy="1876425"/>
        </a:xfrm>
        <a:prstGeom prst="rect">
          <a:avLst/>
        </a:prstGeom>
        <a:noFill/>
        <a:ln w="9525">
          <a:noFill/>
          <a:miter lim="800000"/>
          <a:headEnd/>
          <a:tailEnd/>
        </a:ln>
      </xdr:spPr>
    </xdr:pic>
    <xdr:clientData/>
  </xdr:twoCellAnchor>
  <xdr:twoCellAnchor editAs="oneCell">
    <xdr:from>
      <xdr:col>1</xdr:col>
      <xdr:colOff>95250</xdr:colOff>
      <xdr:row>52</xdr:row>
      <xdr:rowOff>200025</xdr:rowOff>
    </xdr:from>
    <xdr:to>
      <xdr:col>1</xdr:col>
      <xdr:colOff>2066925</xdr:colOff>
      <xdr:row>57</xdr:row>
      <xdr:rowOff>133350</xdr:rowOff>
    </xdr:to>
    <xdr:pic>
      <xdr:nvPicPr>
        <xdr:cNvPr id="2890112" name="Рисунок 12"/>
        <xdr:cNvPicPr>
          <a:picLocks noChangeAspect="1"/>
        </xdr:cNvPicPr>
      </xdr:nvPicPr>
      <xdr:blipFill>
        <a:blip xmlns:r="http://schemas.openxmlformats.org/officeDocument/2006/relationships" r:embed="rId12" cstate="print"/>
        <a:srcRect/>
        <a:stretch>
          <a:fillRect/>
        </a:stretch>
      </xdr:blipFill>
      <xdr:spPr bwMode="auto">
        <a:xfrm>
          <a:off x="1323975" y="25241250"/>
          <a:ext cx="1971675" cy="1838325"/>
        </a:xfrm>
        <a:prstGeom prst="rect">
          <a:avLst/>
        </a:prstGeom>
        <a:noFill/>
        <a:ln w="9525">
          <a:noFill/>
          <a:miter lim="800000"/>
          <a:headEnd/>
          <a:tailEnd/>
        </a:ln>
      </xdr:spPr>
    </xdr:pic>
    <xdr:clientData/>
  </xdr:twoCellAnchor>
  <xdr:twoCellAnchor editAs="oneCell">
    <xdr:from>
      <xdr:col>1</xdr:col>
      <xdr:colOff>123825</xdr:colOff>
      <xdr:row>60</xdr:row>
      <xdr:rowOff>285750</xdr:rowOff>
    </xdr:from>
    <xdr:to>
      <xdr:col>1</xdr:col>
      <xdr:colOff>1924050</xdr:colOff>
      <xdr:row>65</xdr:row>
      <xdr:rowOff>180975</xdr:rowOff>
    </xdr:to>
    <xdr:pic>
      <xdr:nvPicPr>
        <xdr:cNvPr id="2890113" name="Рисунок 15"/>
        <xdr:cNvPicPr>
          <a:picLocks noChangeAspect="1"/>
        </xdr:cNvPicPr>
      </xdr:nvPicPr>
      <xdr:blipFill>
        <a:blip xmlns:r="http://schemas.openxmlformats.org/officeDocument/2006/relationships" r:embed="rId13" cstate="print"/>
        <a:srcRect/>
        <a:stretch>
          <a:fillRect/>
        </a:stretch>
      </xdr:blipFill>
      <xdr:spPr bwMode="auto">
        <a:xfrm>
          <a:off x="1352550" y="28355925"/>
          <a:ext cx="1800225" cy="1800225"/>
        </a:xfrm>
        <a:prstGeom prst="rect">
          <a:avLst/>
        </a:prstGeom>
        <a:noFill/>
        <a:ln w="9525">
          <a:noFill/>
          <a:miter lim="800000"/>
          <a:headEnd/>
          <a:tailEnd/>
        </a:ln>
      </xdr:spPr>
    </xdr:pic>
    <xdr:clientData/>
  </xdr:twoCellAnchor>
  <xdr:twoCellAnchor editAs="oneCell">
    <xdr:from>
      <xdr:col>1</xdr:col>
      <xdr:colOff>200025</xdr:colOff>
      <xdr:row>67</xdr:row>
      <xdr:rowOff>247650</xdr:rowOff>
    </xdr:from>
    <xdr:to>
      <xdr:col>1</xdr:col>
      <xdr:colOff>1981200</xdr:colOff>
      <xdr:row>72</xdr:row>
      <xdr:rowOff>0</xdr:rowOff>
    </xdr:to>
    <xdr:pic>
      <xdr:nvPicPr>
        <xdr:cNvPr id="2890114" name="Рисунок 20"/>
        <xdr:cNvPicPr>
          <a:picLocks noChangeAspect="1"/>
        </xdr:cNvPicPr>
      </xdr:nvPicPr>
      <xdr:blipFill>
        <a:blip xmlns:r="http://schemas.openxmlformats.org/officeDocument/2006/relationships" r:embed="rId14" cstate="print"/>
        <a:srcRect b="17258"/>
        <a:stretch>
          <a:fillRect/>
        </a:stretch>
      </xdr:blipFill>
      <xdr:spPr bwMode="auto">
        <a:xfrm>
          <a:off x="1428750" y="30984825"/>
          <a:ext cx="1781175" cy="1666875"/>
        </a:xfrm>
        <a:prstGeom prst="rect">
          <a:avLst/>
        </a:prstGeom>
        <a:noFill/>
        <a:ln w="9525">
          <a:noFill/>
          <a:miter lim="800000"/>
          <a:headEnd/>
          <a:tailEnd/>
        </a:ln>
      </xdr:spPr>
    </xdr:pic>
    <xdr:clientData/>
  </xdr:twoCellAnchor>
  <xdr:twoCellAnchor editAs="oneCell">
    <xdr:from>
      <xdr:col>1</xdr:col>
      <xdr:colOff>504825</xdr:colOff>
      <xdr:row>78</xdr:row>
      <xdr:rowOff>38100</xdr:rowOff>
    </xdr:from>
    <xdr:to>
      <xdr:col>1</xdr:col>
      <xdr:colOff>1409700</xdr:colOff>
      <xdr:row>79</xdr:row>
      <xdr:rowOff>714375</xdr:rowOff>
    </xdr:to>
    <xdr:pic>
      <xdr:nvPicPr>
        <xdr:cNvPr id="2890115" name="Рисунок 22"/>
        <xdr:cNvPicPr>
          <a:picLocks noChangeAspect="1"/>
        </xdr:cNvPicPr>
      </xdr:nvPicPr>
      <xdr:blipFill>
        <a:blip xmlns:r="http://schemas.openxmlformats.org/officeDocument/2006/relationships" r:embed="rId15" cstate="print"/>
        <a:srcRect l="24384" r="23836" b="12602"/>
        <a:stretch>
          <a:fillRect/>
        </a:stretch>
      </xdr:blipFill>
      <xdr:spPr bwMode="auto">
        <a:xfrm>
          <a:off x="1733550" y="34956750"/>
          <a:ext cx="904875" cy="1495425"/>
        </a:xfrm>
        <a:prstGeom prst="rect">
          <a:avLst/>
        </a:prstGeom>
        <a:noFill/>
        <a:ln w="9525">
          <a:noFill/>
          <a:miter lim="800000"/>
          <a:headEnd/>
          <a:tailEnd/>
        </a:ln>
      </xdr:spPr>
    </xdr:pic>
    <xdr:clientData/>
  </xdr:twoCellAnchor>
  <xdr:twoCellAnchor editAs="oneCell">
    <xdr:from>
      <xdr:col>1</xdr:col>
      <xdr:colOff>381000</xdr:colOff>
      <xdr:row>80</xdr:row>
      <xdr:rowOff>28575</xdr:rowOff>
    </xdr:from>
    <xdr:to>
      <xdr:col>1</xdr:col>
      <xdr:colOff>1657350</xdr:colOff>
      <xdr:row>81</xdr:row>
      <xdr:rowOff>609600</xdr:rowOff>
    </xdr:to>
    <xdr:pic>
      <xdr:nvPicPr>
        <xdr:cNvPr id="2890116" name="Рисунок 23"/>
        <xdr:cNvPicPr>
          <a:picLocks noChangeAspect="1"/>
        </xdr:cNvPicPr>
      </xdr:nvPicPr>
      <xdr:blipFill>
        <a:blip xmlns:r="http://schemas.openxmlformats.org/officeDocument/2006/relationships" r:embed="rId16" cstate="print"/>
        <a:srcRect/>
        <a:stretch>
          <a:fillRect/>
        </a:stretch>
      </xdr:blipFill>
      <xdr:spPr bwMode="auto">
        <a:xfrm>
          <a:off x="1609725" y="36556950"/>
          <a:ext cx="1276350" cy="1247775"/>
        </a:xfrm>
        <a:prstGeom prst="rect">
          <a:avLst/>
        </a:prstGeom>
        <a:noFill/>
        <a:ln w="9525">
          <a:noFill/>
          <a:miter lim="800000"/>
          <a:headEnd/>
          <a:tailEnd/>
        </a:ln>
      </xdr:spPr>
    </xdr:pic>
    <xdr:clientData/>
  </xdr:twoCellAnchor>
  <xdr:twoCellAnchor editAs="oneCell">
    <xdr:from>
      <xdr:col>1</xdr:col>
      <xdr:colOff>428625</xdr:colOff>
      <xdr:row>82</xdr:row>
      <xdr:rowOff>47625</xdr:rowOff>
    </xdr:from>
    <xdr:to>
      <xdr:col>1</xdr:col>
      <xdr:colOff>1752600</xdr:colOff>
      <xdr:row>83</xdr:row>
      <xdr:rowOff>561975</xdr:rowOff>
    </xdr:to>
    <xdr:pic>
      <xdr:nvPicPr>
        <xdr:cNvPr id="2890117" name="Рисунок 24"/>
        <xdr:cNvPicPr>
          <a:picLocks noChangeAspect="1"/>
        </xdr:cNvPicPr>
      </xdr:nvPicPr>
      <xdr:blipFill>
        <a:blip xmlns:r="http://schemas.openxmlformats.org/officeDocument/2006/relationships" r:embed="rId17" cstate="print"/>
        <a:srcRect/>
        <a:stretch>
          <a:fillRect/>
        </a:stretch>
      </xdr:blipFill>
      <xdr:spPr bwMode="auto">
        <a:xfrm>
          <a:off x="1657350" y="37890450"/>
          <a:ext cx="1323975" cy="1304925"/>
        </a:xfrm>
        <a:prstGeom prst="rect">
          <a:avLst/>
        </a:prstGeom>
        <a:noFill/>
        <a:ln w="9525">
          <a:noFill/>
          <a:miter lim="800000"/>
          <a:headEnd/>
          <a:tailEnd/>
        </a:ln>
      </xdr:spPr>
    </xdr:pic>
    <xdr:clientData/>
  </xdr:twoCellAnchor>
  <xdr:twoCellAnchor editAs="oneCell">
    <xdr:from>
      <xdr:col>1</xdr:col>
      <xdr:colOff>495300</xdr:colOff>
      <xdr:row>86</xdr:row>
      <xdr:rowOff>47625</xdr:rowOff>
    </xdr:from>
    <xdr:to>
      <xdr:col>1</xdr:col>
      <xdr:colOff>1809750</xdr:colOff>
      <xdr:row>89</xdr:row>
      <xdr:rowOff>219075</xdr:rowOff>
    </xdr:to>
    <xdr:pic>
      <xdr:nvPicPr>
        <xdr:cNvPr id="2890118" name="Рисунок 26"/>
        <xdr:cNvPicPr>
          <a:picLocks noChangeAspect="1"/>
        </xdr:cNvPicPr>
      </xdr:nvPicPr>
      <xdr:blipFill>
        <a:blip xmlns:r="http://schemas.openxmlformats.org/officeDocument/2006/relationships" r:embed="rId18" cstate="print"/>
        <a:srcRect/>
        <a:stretch>
          <a:fillRect/>
        </a:stretch>
      </xdr:blipFill>
      <xdr:spPr bwMode="auto">
        <a:xfrm>
          <a:off x="1724025" y="40005000"/>
          <a:ext cx="1314450" cy="1314450"/>
        </a:xfrm>
        <a:prstGeom prst="rect">
          <a:avLst/>
        </a:prstGeom>
        <a:noFill/>
        <a:ln w="9525">
          <a:noFill/>
          <a:miter lim="800000"/>
          <a:headEnd/>
          <a:tailEnd/>
        </a:ln>
      </xdr:spPr>
    </xdr:pic>
    <xdr:clientData/>
  </xdr:twoCellAnchor>
  <xdr:twoCellAnchor editAs="oneCell">
    <xdr:from>
      <xdr:col>1</xdr:col>
      <xdr:colOff>390525</xdr:colOff>
      <xdr:row>98</xdr:row>
      <xdr:rowOff>19050</xdr:rowOff>
    </xdr:from>
    <xdr:to>
      <xdr:col>1</xdr:col>
      <xdr:colOff>1762125</xdr:colOff>
      <xdr:row>99</xdr:row>
      <xdr:rowOff>619125</xdr:rowOff>
    </xdr:to>
    <xdr:pic>
      <xdr:nvPicPr>
        <xdr:cNvPr id="2890119" name="Рисунок 27"/>
        <xdr:cNvPicPr>
          <a:picLocks noChangeAspect="1"/>
        </xdr:cNvPicPr>
      </xdr:nvPicPr>
      <xdr:blipFill>
        <a:blip xmlns:r="http://schemas.openxmlformats.org/officeDocument/2006/relationships" r:embed="rId19" cstate="print"/>
        <a:srcRect/>
        <a:stretch>
          <a:fillRect/>
        </a:stretch>
      </xdr:blipFill>
      <xdr:spPr bwMode="auto">
        <a:xfrm>
          <a:off x="1619250" y="44643675"/>
          <a:ext cx="1371600" cy="1352550"/>
        </a:xfrm>
        <a:prstGeom prst="rect">
          <a:avLst/>
        </a:prstGeom>
        <a:noFill/>
        <a:ln w="9525">
          <a:noFill/>
          <a:miter lim="800000"/>
          <a:headEnd/>
          <a:tailEnd/>
        </a:ln>
      </xdr:spPr>
    </xdr:pic>
    <xdr:clientData/>
  </xdr:twoCellAnchor>
  <xdr:twoCellAnchor editAs="oneCell">
    <xdr:from>
      <xdr:col>1</xdr:col>
      <xdr:colOff>314325</xdr:colOff>
      <xdr:row>101</xdr:row>
      <xdr:rowOff>142875</xdr:rowOff>
    </xdr:from>
    <xdr:to>
      <xdr:col>1</xdr:col>
      <xdr:colOff>1800225</xdr:colOff>
      <xdr:row>105</xdr:row>
      <xdr:rowOff>114300</xdr:rowOff>
    </xdr:to>
    <xdr:pic>
      <xdr:nvPicPr>
        <xdr:cNvPr id="2890120" name="Рисунок 29"/>
        <xdr:cNvPicPr>
          <a:picLocks noChangeAspect="1"/>
        </xdr:cNvPicPr>
      </xdr:nvPicPr>
      <xdr:blipFill>
        <a:blip xmlns:r="http://schemas.openxmlformats.org/officeDocument/2006/relationships" r:embed="rId20" cstate="print"/>
        <a:srcRect/>
        <a:stretch>
          <a:fillRect/>
        </a:stretch>
      </xdr:blipFill>
      <xdr:spPr bwMode="auto">
        <a:xfrm>
          <a:off x="1543050" y="46548675"/>
          <a:ext cx="1485900" cy="1495425"/>
        </a:xfrm>
        <a:prstGeom prst="rect">
          <a:avLst/>
        </a:prstGeom>
        <a:noFill/>
        <a:ln w="9525">
          <a:noFill/>
          <a:miter lim="800000"/>
          <a:headEnd/>
          <a:tailEnd/>
        </a:ln>
      </xdr:spPr>
    </xdr:pic>
    <xdr:clientData/>
  </xdr:twoCellAnchor>
  <xdr:twoCellAnchor editAs="oneCell">
    <xdr:from>
      <xdr:col>1</xdr:col>
      <xdr:colOff>238125</xdr:colOff>
      <xdr:row>108</xdr:row>
      <xdr:rowOff>66675</xdr:rowOff>
    </xdr:from>
    <xdr:to>
      <xdr:col>1</xdr:col>
      <xdr:colOff>1828800</xdr:colOff>
      <xdr:row>111</xdr:row>
      <xdr:rowOff>38100</xdr:rowOff>
    </xdr:to>
    <xdr:pic>
      <xdr:nvPicPr>
        <xdr:cNvPr id="2890121" name="Рисунок 30"/>
        <xdr:cNvPicPr>
          <a:picLocks noChangeAspect="1"/>
        </xdr:cNvPicPr>
      </xdr:nvPicPr>
      <xdr:blipFill>
        <a:blip xmlns:r="http://schemas.openxmlformats.org/officeDocument/2006/relationships" r:embed="rId21" cstate="print"/>
        <a:srcRect/>
        <a:stretch>
          <a:fillRect/>
        </a:stretch>
      </xdr:blipFill>
      <xdr:spPr bwMode="auto">
        <a:xfrm>
          <a:off x="1466850" y="49120425"/>
          <a:ext cx="1590675" cy="1114425"/>
        </a:xfrm>
        <a:prstGeom prst="rect">
          <a:avLst/>
        </a:prstGeom>
        <a:noFill/>
        <a:ln w="9525">
          <a:noFill/>
          <a:miter lim="800000"/>
          <a:headEnd/>
          <a:tailEnd/>
        </a:ln>
      </xdr:spPr>
    </xdr:pic>
    <xdr:clientData/>
  </xdr:twoCellAnchor>
  <xdr:twoCellAnchor editAs="oneCell">
    <xdr:from>
      <xdr:col>1</xdr:col>
      <xdr:colOff>342900</xdr:colOff>
      <xdr:row>115</xdr:row>
      <xdr:rowOff>276225</xdr:rowOff>
    </xdr:from>
    <xdr:to>
      <xdr:col>1</xdr:col>
      <xdr:colOff>1933575</xdr:colOff>
      <xdr:row>119</xdr:row>
      <xdr:rowOff>352425</xdr:rowOff>
    </xdr:to>
    <xdr:pic>
      <xdr:nvPicPr>
        <xdr:cNvPr id="2890122" name="Рисунок 31"/>
        <xdr:cNvPicPr>
          <a:picLocks noChangeAspect="1"/>
        </xdr:cNvPicPr>
      </xdr:nvPicPr>
      <xdr:blipFill>
        <a:blip xmlns:r="http://schemas.openxmlformats.org/officeDocument/2006/relationships" r:embed="rId22" cstate="print"/>
        <a:srcRect/>
        <a:stretch>
          <a:fillRect/>
        </a:stretch>
      </xdr:blipFill>
      <xdr:spPr bwMode="auto">
        <a:xfrm>
          <a:off x="1571625" y="51977925"/>
          <a:ext cx="1590675" cy="1600200"/>
        </a:xfrm>
        <a:prstGeom prst="rect">
          <a:avLst/>
        </a:prstGeom>
        <a:noFill/>
        <a:ln w="9525">
          <a:noFill/>
          <a:miter lim="800000"/>
          <a:headEnd/>
          <a:tailEnd/>
        </a:ln>
      </xdr:spPr>
    </xdr:pic>
    <xdr:clientData/>
  </xdr:twoCellAnchor>
  <xdr:twoCellAnchor editAs="oneCell">
    <xdr:from>
      <xdr:col>1</xdr:col>
      <xdr:colOff>352425</xdr:colOff>
      <xdr:row>124</xdr:row>
      <xdr:rowOff>57150</xdr:rowOff>
    </xdr:from>
    <xdr:to>
      <xdr:col>1</xdr:col>
      <xdr:colOff>1600200</xdr:colOff>
      <xdr:row>127</xdr:row>
      <xdr:rowOff>152400</xdr:rowOff>
    </xdr:to>
    <xdr:pic>
      <xdr:nvPicPr>
        <xdr:cNvPr id="2890123" name="Рисунок 32"/>
        <xdr:cNvPicPr>
          <a:picLocks noChangeAspect="1"/>
        </xdr:cNvPicPr>
      </xdr:nvPicPr>
      <xdr:blipFill>
        <a:blip xmlns:r="http://schemas.openxmlformats.org/officeDocument/2006/relationships" r:embed="rId23" cstate="print"/>
        <a:srcRect/>
        <a:stretch>
          <a:fillRect/>
        </a:stretch>
      </xdr:blipFill>
      <xdr:spPr bwMode="auto">
        <a:xfrm>
          <a:off x="1581150" y="55187850"/>
          <a:ext cx="1247775" cy="1238250"/>
        </a:xfrm>
        <a:prstGeom prst="rect">
          <a:avLst/>
        </a:prstGeom>
        <a:noFill/>
        <a:ln w="9525">
          <a:noFill/>
          <a:miter lim="800000"/>
          <a:headEnd/>
          <a:tailEnd/>
        </a:ln>
      </xdr:spPr>
    </xdr:pic>
    <xdr:clientData/>
  </xdr:twoCellAnchor>
  <xdr:twoCellAnchor editAs="oneCell">
    <xdr:from>
      <xdr:col>1</xdr:col>
      <xdr:colOff>257175</xdr:colOff>
      <xdr:row>130</xdr:row>
      <xdr:rowOff>76200</xdr:rowOff>
    </xdr:from>
    <xdr:to>
      <xdr:col>1</xdr:col>
      <xdr:colOff>1666875</xdr:colOff>
      <xdr:row>131</xdr:row>
      <xdr:rowOff>714375</xdr:rowOff>
    </xdr:to>
    <xdr:pic>
      <xdr:nvPicPr>
        <xdr:cNvPr id="2890124" name="Рисунок 35"/>
        <xdr:cNvPicPr>
          <a:picLocks noChangeAspect="1"/>
        </xdr:cNvPicPr>
      </xdr:nvPicPr>
      <xdr:blipFill>
        <a:blip xmlns:r="http://schemas.openxmlformats.org/officeDocument/2006/relationships" r:embed="rId24" cstate="print"/>
        <a:srcRect/>
        <a:stretch>
          <a:fillRect/>
        </a:stretch>
      </xdr:blipFill>
      <xdr:spPr bwMode="auto">
        <a:xfrm>
          <a:off x="1485900" y="57473850"/>
          <a:ext cx="1409700" cy="1390650"/>
        </a:xfrm>
        <a:prstGeom prst="rect">
          <a:avLst/>
        </a:prstGeom>
        <a:noFill/>
        <a:ln w="9525">
          <a:noFill/>
          <a:miter lim="800000"/>
          <a:headEnd/>
          <a:tailEnd/>
        </a:ln>
      </xdr:spPr>
    </xdr:pic>
    <xdr:clientData/>
  </xdr:twoCellAnchor>
  <xdr:twoCellAnchor editAs="oneCell">
    <xdr:from>
      <xdr:col>1</xdr:col>
      <xdr:colOff>190500</xdr:colOff>
      <xdr:row>132</xdr:row>
      <xdr:rowOff>304800</xdr:rowOff>
    </xdr:from>
    <xdr:to>
      <xdr:col>1</xdr:col>
      <xdr:colOff>1905000</xdr:colOff>
      <xdr:row>137</xdr:row>
      <xdr:rowOff>123825</xdr:rowOff>
    </xdr:to>
    <xdr:pic>
      <xdr:nvPicPr>
        <xdr:cNvPr id="2890125" name="Рисунок 36"/>
        <xdr:cNvPicPr>
          <a:picLocks noChangeAspect="1"/>
        </xdr:cNvPicPr>
      </xdr:nvPicPr>
      <xdr:blipFill>
        <a:blip xmlns:r="http://schemas.openxmlformats.org/officeDocument/2006/relationships" r:embed="rId25" cstate="print"/>
        <a:srcRect/>
        <a:stretch>
          <a:fillRect/>
        </a:stretch>
      </xdr:blipFill>
      <xdr:spPr bwMode="auto">
        <a:xfrm>
          <a:off x="1419225" y="59207400"/>
          <a:ext cx="1714500" cy="1724025"/>
        </a:xfrm>
        <a:prstGeom prst="rect">
          <a:avLst/>
        </a:prstGeom>
        <a:noFill/>
        <a:ln w="9525">
          <a:noFill/>
          <a:miter lim="800000"/>
          <a:headEnd/>
          <a:tailEnd/>
        </a:ln>
      </xdr:spPr>
    </xdr:pic>
    <xdr:clientData/>
  </xdr:twoCellAnchor>
  <xdr:twoCellAnchor editAs="oneCell">
    <xdr:from>
      <xdr:col>1</xdr:col>
      <xdr:colOff>133350</xdr:colOff>
      <xdr:row>140</xdr:row>
      <xdr:rowOff>66675</xdr:rowOff>
    </xdr:from>
    <xdr:to>
      <xdr:col>1</xdr:col>
      <xdr:colOff>1924050</xdr:colOff>
      <xdr:row>144</xdr:row>
      <xdr:rowOff>171450</xdr:rowOff>
    </xdr:to>
    <xdr:pic>
      <xdr:nvPicPr>
        <xdr:cNvPr id="2890126" name="Рисунок 38"/>
        <xdr:cNvPicPr>
          <a:picLocks noChangeAspect="1"/>
        </xdr:cNvPicPr>
      </xdr:nvPicPr>
      <xdr:blipFill>
        <a:blip xmlns:r="http://schemas.openxmlformats.org/officeDocument/2006/relationships" r:embed="rId26" cstate="print"/>
        <a:srcRect/>
        <a:stretch>
          <a:fillRect/>
        </a:stretch>
      </xdr:blipFill>
      <xdr:spPr bwMode="auto">
        <a:xfrm>
          <a:off x="1362075" y="62007750"/>
          <a:ext cx="1790700" cy="1771650"/>
        </a:xfrm>
        <a:prstGeom prst="rect">
          <a:avLst/>
        </a:prstGeom>
        <a:noFill/>
        <a:ln w="9525">
          <a:noFill/>
          <a:miter lim="800000"/>
          <a:headEnd/>
          <a:tailEnd/>
        </a:ln>
      </xdr:spPr>
    </xdr:pic>
    <xdr:clientData/>
  </xdr:twoCellAnchor>
  <xdr:twoCellAnchor editAs="oneCell">
    <xdr:from>
      <xdr:col>1</xdr:col>
      <xdr:colOff>381000</xdr:colOff>
      <xdr:row>146</xdr:row>
      <xdr:rowOff>38100</xdr:rowOff>
    </xdr:from>
    <xdr:to>
      <xdr:col>1</xdr:col>
      <xdr:colOff>1695450</xdr:colOff>
      <xdr:row>147</xdr:row>
      <xdr:rowOff>600075</xdr:rowOff>
    </xdr:to>
    <xdr:pic>
      <xdr:nvPicPr>
        <xdr:cNvPr id="2890127" name="Рисунок 42"/>
        <xdr:cNvPicPr>
          <a:picLocks noChangeAspect="1"/>
        </xdr:cNvPicPr>
      </xdr:nvPicPr>
      <xdr:blipFill>
        <a:blip xmlns:r="http://schemas.openxmlformats.org/officeDocument/2006/relationships" r:embed="rId27" cstate="print"/>
        <a:srcRect b="14325"/>
        <a:stretch>
          <a:fillRect/>
        </a:stretch>
      </xdr:blipFill>
      <xdr:spPr bwMode="auto">
        <a:xfrm>
          <a:off x="1609725" y="64474725"/>
          <a:ext cx="1314450" cy="1228725"/>
        </a:xfrm>
        <a:prstGeom prst="rect">
          <a:avLst/>
        </a:prstGeom>
        <a:noFill/>
        <a:ln w="9525">
          <a:noFill/>
          <a:miter lim="800000"/>
          <a:headEnd/>
          <a:tailEnd/>
        </a:ln>
      </xdr:spPr>
    </xdr:pic>
    <xdr:clientData/>
  </xdr:twoCellAnchor>
  <xdr:twoCellAnchor editAs="oneCell">
    <xdr:from>
      <xdr:col>1</xdr:col>
      <xdr:colOff>342900</xdr:colOff>
      <xdr:row>150</xdr:row>
      <xdr:rowOff>76200</xdr:rowOff>
    </xdr:from>
    <xdr:to>
      <xdr:col>1</xdr:col>
      <xdr:colOff>1590675</xdr:colOff>
      <xdr:row>153</xdr:row>
      <xdr:rowOff>180975</xdr:rowOff>
    </xdr:to>
    <xdr:pic>
      <xdr:nvPicPr>
        <xdr:cNvPr id="2890128" name="Рисунок 43"/>
        <xdr:cNvPicPr>
          <a:picLocks noChangeAspect="1"/>
        </xdr:cNvPicPr>
      </xdr:nvPicPr>
      <xdr:blipFill>
        <a:blip xmlns:r="http://schemas.openxmlformats.org/officeDocument/2006/relationships" r:embed="rId28" cstate="print"/>
        <a:srcRect/>
        <a:stretch>
          <a:fillRect/>
        </a:stretch>
      </xdr:blipFill>
      <xdr:spPr bwMode="auto">
        <a:xfrm>
          <a:off x="1571625" y="66551175"/>
          <a:ext cx="1247775" cy="1228725"/>
        </a:xfrm>
        <a:prstGeom prst="rect">
          <a:avLst/>
        </a:prstGeom>
        <a:noFill/>
        <a:ln w="9525">
          <a:noFill/>
          <a:miter lim="800000"/>
          <a:headEnd/>
          <a:tailEnd/>
        </a:ln>
      </xdr:spPr>
    </xdr:pic>
    <xdr:clientData/>
  </xdr:twoCellAnchor>
  <xdr:twoCellAnchor editAs="oneCell">
    <xdr:from>
      <xdr:col>1</xdr:col>
      <xdr:colOff>57150</xdr:colOff>
      <xdr:row>154</xdr:row>
      <xdr:rowOff>114300</xdr:rowOff>
    </xdr:from>
    <xdr:to>
      <xdr:col>1</xdr:col>
      <xdr:colOff>2028825</xdr:colOff>
      <xdr:row>158</xdr:row>
      <xdr:rowOff>9525</xdr:rowOff>
    </xdr:to>
    <xdr:pic>
      <xdr:nvPicPr>
        <xdr:cNvPr id="2890129" name="Рисунок 45"/>
        <xdr:cNvPicPr>
          <a:picLocks noChangeAspect="1"/>
        </xdr:cNvPicPr>
      </xdr:nvPicPr>
      <xdr:blipFill>
        <a:blip xmlns:r="http://schemas.openxmlformats.org/officeDocument/2006/relationships" r:embed="rId29" cstate="print"/>
        <a:srcRect t="16426" b="10220"/>
        <a:stretch>
          <a:fillRect/>
        </a:stretch>
      </xdr:blipFill>
      <xdr:spPr bwMode="auto">
        <a:xfrm>
          <a:off x="1285875" y="68094225"/>
          <a:ext cx="1971675" cy="1428750"/>
        </a:xfrm>
        <a:prstGeom prst="rect">
          <a:avLst/>
        </a:prstGeom>
        <a:noFill/>
        <a:ln w="9525">
          <a:noFill/>
          <a:miter lim="800000"/>
          <a:headEnd/>
          <a:tailEnd/>
        </a:ln>
      </xdr:spPr>
    </xdr:pic>
    <xdr:clientData/>
  </xdr:twoCellAnchor>
  <xdr:twoCellAnchor editAs="oneCell">
    <xdr:from>
      <xdr:col>1</xdr:col>
      <xdr:colOff>552450</xdr:colOff>
      <xdr:row>162</xdr:row>
      <xdr:rowOff>9525</xdr:rowOff>
    </xdr:from>
    <xdr:to>
      <xdr:col>1</xdr:col>
      <xdr:colOff>1866900</xdr:colOff>
      <xdr:row>163</xdr:row>
      <xdr:rowOff>428625</xdr:rowOff>
    </xdr:to>
    <xdr:pic>
      <xdr:nvPicPr>
        <xdr:cNvPr id="2890130" name="Рисунок 46"/>
        <xdr:cNvPicPr>
          <a:picLocks noChangeAspect="1"/>
        </xdr:cNvPicPr>
      </xdr:nvPicPr>
      <xdr:blipFill>
        <a:blip xmlns:r="http://schemas.openxmlformats.org/officeDocument/2006/relationships" r:embed="rId30" cstate="print"/>
        <a:srcRect t="15982" b="15097"/>
        <a:stretch>
          <a:fillRect/>
        </a:stretch>
      </xdr:blipFill>
      <xdr:spPr bwMode="auto">
        <a:xfrm>
          <a:off x="1781175" y="71027925"/>
          <a:ext cx="1314450" cy="904875"/>
        </a:xfrm>
        <a:prstGeom prst="rect">
          <a:avLst/>
        </a:prstGeom>
        <a:noFill/>
        <a:ln w="9525">
          <a:noFill/>
          <a:miter lim="800000"/>
          <a:headEnd/>
          <a:tailEnd/>
        </a:ln>
      </xdr:spPr>
    </xdr:pic>
    <xdr:clientData/>
  </xdr:twoCellAnchor>
  <xdr:twoCellAnchor editAs="oneCell">
    <xdr:from>
      <xdr:col>1</xdr:col>
      <xdr:colOff>504825</xdr:colOff>
      <xdr:row>164</xdr:row>
      <xdr:rowOff>76200</xdr:rowOff>
    </xdr:from>
    <xdr:to>
      <xdr:col>1</xdr:col>
      <xdr:colOff>1762125</xdr:colOff>
      <xdr:row>165</xdr:row>
      <xdr:rowOff>438150</xdr:rowOff>
    </xdr:to>
    <xdr:pic>
      <xdr:nvPicPr>
        <xdr:cNvPr id="2890131" name="Рисунок 47"/>
        <xdr:cNvPicPr>
          <a:picLocks noChangeAspect="1"/>
        </xdr:cNvPicPr>
      </xdr:nvPicPr>
      <xdr:blipFill>
        <a:blip xmlns:r="http://schemas.openxmlformats.org/officeDocument/2006/relationships" r:embed="rId31" cstate="print"/>
        <a:srcRect/>
        <a:stretch>
          <a:fillRect/>
        </a:stretch>
      </xdr:blipFill>
      <xdr:spPr bwMode="auto">
        <a:xfrm>
          <a:off x="1733550" y="72142350"/>
          <a:ext cx="1257300" cy="923925"/>
        </a:xfrm>
        <a:prstGeom prst="rect">
          <a:avLst/>
        </a:prstGeom>
        <a:noFill/>
        <a:ln w="9525">
          <a:noFill/>
          <a:miter lim="800000"/>
          <a:headEnd/>
          <a:tailEnd/>
        </a:ln>
      </xdr:spPr>
    </xdr:pic>
    <xdr:clientData/>
  </xdr:twoCellAnchor>
  <xdr:twoCellAnchor editAs="oneCell">
    <xdr:from>
      <xdr:col>1</xdr:col>
      <xdr:colOff>123825</xdr:colOff>
      <xdr:row>168</xdr:row>
      <xdr:rowOff>104775</xdr:rowOff>
    </xdr:from>
    <xdr:to>
      <xdr:col>1</xdr:col>
      <xdr:colOff>1895475</xdr:colOff>
      <xdr:row>172</xdr:row>
      <xdr:rowOff>333375</xdr:rowOff>
    </xdr:to>
    <xdr:pic>
      <xdr:nvPicPr>
        <xdr:cNvPr id="2890132" name="Рисунок 50"/>
        <xdr:cNvPicPr>
          <a:picLocks noChangeAspect="1"/>
        </xdr:cNvPicPr>
      </xdr:nvPicPr>
      <xdr:blipFill>
        <a:blip xmlns:r="http://schemas.openxmlformats.org/officeDocument/2006/relationships" r:embed="rId32" cstate="print"/>
        <a:srcRect/>
        <a:stretch>
          <a:fillRect/>
        </a:stretch>
      </xdr:blipFill>
      <xdr:spPr bwMode="auto">
        <a:xfrm>
          <a:off x="1352550" y="73961625"/>
          <a:ext cx="1771650" cy="1752600"/>
        </a:xfrm>
        <a:prstGeom prst="rect">
          <a:avLst/>
        </a:prstGeom>
        <a:noFill/>
        <a:ln w="9525">
          <a:noFill/>
          <a:miter lim="800000"/>
          <a:headEnd/>
          <a:tailEnd/>
        </a:ln>
      </xdr:spPr>
    </xdr:pic>
    <xdr:clientData/>
  </xdr:twoCellAnchor>
  <xdr:twoCellAnchor editAs="oneCell">
    <xdr:from>
      <xdr:col>1</xdr:col>
      <xdr:colOff>304800</xdr:colOff>
      <xdr:row>176</xdr:row>
      <xdr:rowOff>47625</xdr:rowOff>
    </xdr:from>
    <xdr:to>
      <xdr:col>1</xdr:col>
      <xdr:colOff>1847850</xdr:colOff>
      <xdr:row>179</xdr:row>
      <xdr:rowOff>361950</xdr:rowOff>
    </xdr:to>
    <xdr:pic>
      <xdr:nvPicPr>
        <xdr:cNvPr id="2890133" name="Рисунок 51"/>
        <xdr:cNvPicPr>
          <a:picLocks noChangeAspect="1"/>
        </xdr:cNvPicPr>
      </xdr:nvPicPr>
      <xdr:blipFill>
        <a:blip xmlns:r="http://schemas.openxmlformats.org/officeDocument/2006/relationships" r:embed="rId33" cstate="print"/>
        <a:srcRect/>
        <a:stretch>
          <a:fillRect/>
        </a:stretch>
      </xdr:blipFill>
      <xdr:spPr bwMode="auto">
        <a:xfrm>
          <a:off x="1533525" y="76952475"/>
          <a:ext cx="1543050" cy="1524000"/>
        </a:xfrm>
        <a:prstGeom prst="rect">
          <a:avLst/>
        </a:prstGeom>
        <a:noFill/>
        <a:ln w="9525">
          <a:noFill/>
          <a:miter lim="800000"/>
          <a:headEnd/>
          <a:tailEnd/>
        </a:ln>
      </xdr:spPr>
    </xdr:pic>
    <xdr:clientData/>
  </xdr:twoCellAnchor>
  <xdr:twoCellAnchor editAs="oneCell">
    <xdr:from>
      <xdr:col>1</xdr:col>
      <xdr:colOff>285750</xdr:colOff>
      <xdr:row>180</xdr:row>
      <xdr:rowOff>19050</xdr:rowOff>
    </xdr:from>
    <xdr:to>
      <xdr:col>1</xdr:col>
      <xdr:colOff>1828800</xdr:colOff>
      <xdr:row>181</xdr:row>
      <xdr:rowOff>714375</xdr:rowOff>
    </xdr:to>
    <xdr:pic>
      <xdr:nvPicPr>
        <xdr:cNvPr id="2890134" name="Рисунок 52"/>
        <xdr:cNvPicPr>
          <a:picLocks noChangeAspect="1"/>
        </xdr:cNvPicPr>
      </xdr:nvPicPr>
      <xdr:blipFill>
        <a:blip xmlns:r="http://schemas.openxmlformats.org/officeDocument/2006/relationships" r:embed="rId34" cstate="print"/>
        <a:srcRect/>
        <a:stretch>
          <a:fillRect/>
        </a:stretch>
      </xdr:blipFill>
      <xdr:spPr bwMode="auto">
        <a:xfrm>
          <a:off x="1514475" y="78581250"/>
          <a:ext cx="1543050" cy="1533525"/>
        </a:xfrm>
        <a:prstGeom prst="rect">
          <a:avLst/>
        </a:prstGeom>
        <a:noFill/>
        <a:ln w="9525">
          <a:noFill/>
          <a:miter lim="800000"/>
          <a:headEnd/>
          <a:tailEnd/>
        </a:ln>
      </xdr:spPr>
    </xdr:pic>
    <xdr:clientData/>
  </xdr:twoCellAnchor>
  <xdr:twoCellAnchor editAs="oneCell">
    <xdr:from>
      <xdr:col>1</xdr:col>
      <xdr:colOff>514350</xdr:colOff>
      <xdr:row>184</xdr:row>
      <xdr:rowOff>28575</xdr:rowOff>
    </xdr:from>
    <xdr:to>
      <xdr:col>1</xdr:col>
      <xdr:colOff>1971675</xdr:colOff>
      <xdr:row>185</xdr:row>
      <xdr:rowOff>542925</xdr:rowOff>
    </xdr:to>
    <xdr:pic>
      <xdr:nvPicPr>
        <xdr:cNvPr id="2890135" name="Рисунок 53"/>
        <xdr:cNvPicPr>
          <a:picLocks noChangeAspect="1"/>
        </xdr:cNvPicPr>
      </xdr:nvPicPr>
      <xdr:blipFill>
        <a:blip xmlns:r="http://schemas.openxmlformats.org/officeDocument/2006/relationships" r:embed="rId35" cstate="print"/>
        <a:srcRect/>
        <a:stretch>
          <a:fillRect/>
        </a:stretch>
      </xdr:blipFill>
      <xdr:spPr bwMode="auto">
        <a:xfrm>
          <a:off x="1743075" y="80905350"/>
          <a:ext cx="1457325" cy="1057275"/>
        </a:xfrm>
        <a:prstGeom prst="rect">
          <a:avLst/>
        </a:prstGeom>
        <a:noFill/>
        <a:ln w="9525">
          <a:noFill/>
          <a:miter lim="800000"/>
          <a:headEnd/>
          <a:tailEnd/>
        </a:ln>
      </xdr:spPr>
    </xdr:pic>
    <xdr:clientData/>
  </xdr:twoCellAnchor>
  <xdr:twoCellAnchor editAs="oneCell">
    <xdr:from>
      <xdr:col>1</xdr:col>
      <xdr:colOff>342900</xdr:colOff>
      <xdr:row>262</xdr:row>
      <xdr:rowOff>28575</xdr:rowOff>
    </xdr:from>
    <xdr:to>
      <xdr:col>1</xdr:col>
      <xdr:colOff>2066925</xdr:colOff>
      <xdr:row>263</xdr:row>
      <xdr:rowOff>676275</xdr:rowOff>
    </xdr:to>
    <xdr:pic>
      <xdr:nvPicPr>
        <xdr:cNvPr id="2890136" name="Рисунок 55"/>
        <xdr:cNvPicPr>
          <a:picLocks noChangeAspect="1"/>
        </xdr:cNvPicPr>
      </xdr:nvPicPr>
      <xdr:blipFill>
        <a:blip xmlns:r="http://schemas.openxmlformats.org/officeDocument/2006/relationships" r:embed="rId36" cstate="print"/>
        <a:srcRect/>
        <a:stretch>
          <a:fillRect/>
        </a:stretch>
      </xdr:blipFill>
      <xdr:spPr bwMode="auto">
        <a:xfrm>
          <a:off x="1571625" y="110690025"/>
          <a:ext cx="1724025" cy="1247775"/>
        </a:xfrm>
        <a:prstGeom prst="rect">
          <a:avLst/>
        </a:prstGeom>
        <a:noFill/>
        <a:ln w="9525">
          <a:noFill/>
          <a:miter lim="800000"/>
          <a:headEnd/>
          <a:tailEnd/>
        </a:ln>
      </xdr:spPr>
    </xdr:pic>
    <xdr:clientData/>
  </xdr:twoCellAnchor>
  <xdr:twoCellAnchor editAs="oneCell">
    <xdr:from>
      <xdr:col>1</xdr:col>
      <xdr:colOff>342900</xdr:colOff>
      <xdr:row>264</xdr:row>
      <xdr:rowOff>76200</xdr:rowOff>
    </xdr:from>
    <xdr:to>
      <xdr:col>1</xdr:col>
      <xdr:colOff>2066925</xdr:colOff>
      <xdr:row>265</xdr:row>
      <xdr:rowOff>657225</xdr:rowOff>
    </xdr:to>
    <xdr:pic>
      <xdr:nvPicPr>
        <xdr:cNvPr id="2890137" name="Рисунок 56"/>
        <xdr:cNvPicPr>
          <a:picLocks noChangeAspect="1"/>
        </xdr:cNvPicPr>
      </xdr:nvPicPr>
      <xdr:blipFill>
        <a:blip xmlns:r="http://schemas.openxmlformats.org/officeDocument/2006/relationships" r:embed="rId37" cstate="print"/>
        <a:srcRect/>
        <a:stretch>
          <a:fillRect/>
        </a:stretch>
      </xdr:blipFill>
      <xdr:spPr bwMode="auto">
        <a:xfrm>
          <a:off x="1571625" y="112033050"/>
          <a:ext cx="1724025" cy="1238250"/>
        </a:xfrm>
        <a:prstGeom prst="rect">
          <a:avLst/>
        </a:prstGeom>
        <a:noFill/>
        <a:ln w="9525">
          <a:noFill/>
          <a:miter lim="800000"/>
          <a:headEnd/>
          <a:tailEnd/>
        </a:ln>
      </xdr:spPr>
    </xdr:pic>
    <xdr:clientData/>
  </xdr:twoCellAnchor>
  <xdr:twoCellAnchor editAs="oneCell">
    <xdr:from>
      <xdr:col>1</xdr:col>
      <xdr:colOff>419100</xdr:colOff>
      <xdr:row>268</xdr:row>
      <xdr:rowOff>76200</xdr:rowOff>
    </xdr:from>
    <xdr:to>
      <xdr:col>1</xdr:col>
      <xdr:colOff>1819275</xdr:colOff>
      <xdr:row>269</xdr:row>
      <xdr:rowOff>676275</xdr:rowOff>
    </xdr:to>
    <xdr:pic>
      <xdr:nvPicPr>
        <xdr:cNvPr id="2890138" name="Рисунок 57"/>
        <xdr:cNvPicPr>
          <a:picLocks noChangeAspect="1"/>
        </xdr:cNvPicPr>
      </xdr:nvPicPr>
      <xdr:blipFill>
        <a:blip xmlns:r="http://schemas.openxmlformats.org/officeDocument/2006/relationships" r:embed="rId38" cstate="print"/>
        <a:srcRect/>
        <a:stretch>
          <a:fillRect/>
        </a:stretch>
      </xdr:blipFill>
      <xdr:spPr bwMode="auto">
        <a:xfrm>
          <a:off x="1647825" y="114147600"/>
          <a:ext cx="1400175" cy="1400175"/>
        </a:xfrm>
        <a:prstGeom prst="rect">
          <a:avLst/>
        </a:prstGeom>
        <a:noFill/>
        <a:ln w="9525">
          <a:noFill/>
          <a:miter lim="800000"/>
          <a:headEnd/>
          <a:tailEnd/>
        </a:ln>
      </xdr:spPr>
    </xdr:pic>
    <xdr:clientData/>
  </xdr:twoCellAnchor>
  <xdr:twoCellAnchor editAs="oneCell">
    <xdr:from>
      <xdr:col>1</xdr:col>
      <xdr:colOff>428625</xdr:colOff>
      <xdr:row>270</xdr:row>
      <xdr:rowOff>47625</xdr:rowOff>
    </xdr:from>
    <xdr:to>
      <xdr:col>1</xdr:col>
      <xdr:colOff>1685925</xdr:colOff>
      <xdr:row>271</xdr:row>
      <xdr:rowOff>619125</xdr:rowOff>
    </xdr:to>
    <xdr:pic>
      <xdr:nvPicPr>
        <xdr:cNvPr id="2890139" name="Рисунок 59"/>
        <xdr:cNvPicPr>
          <a:picLocks noChangeAspect="1"/>
        </xdr:cNvPicPr>
      </xdr:nvPicPr>
      <xdr:blipFill>
        <a:blip xmlns:r="http://schemas.openxmlformats.org/officeDocument/2006/relationships" r:embed="rId39" cstate="print"/>
        <a:srcRect/>
        <a:stretch>
          <a:fillRect/>
        </a:stretch>
      </xdr:blipFill>
      <xdr:spPr bwMode="auto">
        <a:xfrm>
          <a:off x="1657350" y="115766850"/>
          <a:ext cx="1257300" cy="1238250"/>
        </a:xfrm>
        <a:prstGeom prst="rect">
          <a:avLst/>
        </a:prstGeom>
        <a:noFill/>
        <a:ln w="9525">
          <a:noFill/>
          <a:miter lim="800000"/>
          <a:headEnd/>
          <a:tailEnd/>
        </a:ln>
      </xdr:spPr>
    </xdr:pic>
    <xdr:clientData/>
  </xdr:twoCellAnchor>
  <xdr:twoCellAnchor editAs="oneCell">
    <xdr:from>
      <xdr:col>1</xdr:col>
      <xdr:colOff>438150</xdr:colOff>
      <xdr:row>272</xdr:row>
      <xdr:rowOff>47625</xdr:rowOff>
    </xdr:from>
    <xdr:to>
      <xdr:col>1</xdr:col>
      <xdr:colOff>1657350</xdr:colOff>
      <xdr:row>273</xdr:row>
      <xdr:rowOff>581025</xdr:rowOff>
    </xdr:to>
    <xdr:pic>
      <xdr:nvPicPr>
        <xdr:cNvPr id="2890140" name="Рисунок 62"/>
        <xdr:cNvPicPr>
          <a:picLocks noChangeAspect="1"/>
        </xdr:cNvPicPr>
      </xdr:nvPicPr>
      <xdr:blipFill>
        <a:blip xmlns:r="http://schemas.openxmlformats.org/officeDocument/2006/relationships" r:embed="rId40" cstate="print"/>
        <a:srcRect/>
        <a:stretch>
          <a:fillRect/>
        </a:stretch>
      </xdr:blipFill>
      <xdr:spPr bwMode="auto">
        <a:xfrm>
          <a:off x="1666875" y="117109875"/>
          <a:ext cx="1219200" cy="1200150"/>
        </a:xfrm>
        <a:prstGeom prst="rect">
          <a:avLst/>
        </a:prstGeom>
        <a:noFill/>
        <a:ln w="9525">
          <a:noFill/>
          <a:miter lim="800000"/>
          <a:headEnd/>
          <a:tailEnd/>
        </a:ln>
      </xdr:spPr>
    </xdr:pic>
    <xdr:clientData/>
  </xdr:twoCellAnchor>
  <xdr:twoCellAnchor editAs="oneCell">
    <xdr:from>
      <xdr:col>1</xdr:col>
      <xdr:colOff>400050</xdr:colOff>
      <xdr:row>274</xdr:row>
      <xdr:rowOff>28575</xdr:rowOff>
    </xdr:from>
    <xdr:to>
      <xdr:col>1</xdr:col>
      <xdr:colOff>1724025</xdr:colOff>
      <xdr:row>275</xdr:row>
      <xdr:rowOff>628650</xdr:rowOff>
    </xdr:to>
    <xdr:pic>
      <xdr:nvPicPr>
        <xdr:cNvPr id="2890141" name="Рисунок 64"/>
        <xdr:cNvPicPr>
          <a:picLocks noChangeAspect="1"/>
        </xdr:cNvPicPr>
      </xdr:nvPicPr>
      <xdr:blipFill>
        <a:blip xmlns:r="http://schemas.openxmlformats.org/officeDocument/2006/relationships" r:embed="rId41" cstate="print"/>
        <a:srcRect/>
        <a:stretch>
          <a:fillRect/>
        </a:stretch>
      </xdr:blipFill>
      <xdr:spPr bwMode="auto">
        <a:xfrm>
          <a:off x="1628775" y="118386225"/>
          <a:ext cx="1323975" cy="1304925"/>
        </a:xfrm>
        <a:prstGeom prst="rect">
          <a:avLst/>
        </a:prstGeom>
        <a:noFill/>
        <a:ln w="9525">
          <a:noFill/>
          <a:miter lim="800000"/>
          <a:headEnd/>
          <a:tailEnd/>
        </a:ln>
      </xdr:spPr>
    </xdr:pic>
    <xdr:clientData/>
  </xdr:twoCellAnchor>
  <xdr:twoCellAnchor editAs="oneCell">
    <xdr:from>
      <xdr:col>1</xdr:col>
      <xdr:colOff>333375</xdr:colOff>
      <xdr:row>14</xdr:row>
      <xdr:rowOff>38100</xdr:rowOff>
    </xdr:from>
    <xdr:to>
      <xdr:col>1</xdr:col>
      <xdr:colOff>1685925</xdr:colOff>
      <xdr:row>17</xdr:row>
      <xdr:rowOff>257175</xdr:rowOff>
    </xdr:to>
    <xdr:pic>
      <xdr:nvPicPr>
        <xdr:cNvPr id="2890142" name="Рисунок 7"/>
        <xdr:cNvPicPr>
          <a:picLocks noChangeAspect="1"/>
        </xdr:cNvPicPr>
      </xdr:nvPicPr>
      <xdr:blipFill>
        <a:blip xmlns:r="http://schemas.openxmlformats.org/officeDocument/2006/relationships" r:embed="rId42" cstate="print"/>
        <a:srcRect/>
        <a:stretch>
          <a:fillRect/>
        </a:stretch>
      </xdr:blipFill>
      <xdr:spPr bwMode="auto">
        <a:xfrm>
          <a:off x="1562100" y="5781675"/>
          <a:ext cx="1352550" cy="1352550"/>
        </a:xfrm>
        <a:prstGeom prst="rect">
          <a:avLst/>
        </a:prstGeom>
        <a:noFill/>
        <a:ln w="9525">
          <a:noFill/>
          <a:miter lim="800000"/>
          <a:headEnd/>
          <a:tailEnd/>
        </a:ln>
      </xdr:spPr>
    </xdr:pic>
    <xdr:clientData/>
  </xdr:twoCellAnchor>
  <xdr:twoCellAnchor editAs="oneCell">
    <xdr:from>
      <xdr:col>1</xdr:col>
      <xdr:colOff>342900</xdr:colOff>
      <xdr:row>18</xdr:row>
      <xdr:rowOff>28575</xdr:rowOff>
    </xdr:from>
    <xdr:to>
      <xdr:col>1</xdr:col>
      <xdr:colOff>1809750</xdr:colOff>
      <xdr:row>19</xdr:row>
      <xdr:rowOff>809625</xdr:rowOff>
    </xdr:to>
    <xdr:pic>
      <xdr:nvPicPr>
        <xdr:cNvPr id="2890143" name="Рисунок 8"/>
        <xdr:cNvPicPr>
          <a:picLocks noChangeAspect="1"/>
        </xdr:cNvPicPr>
      </xdr:nvPicPr>
      <xdr:blipFill>
        <a:blip xmlns:r="http://schemas.openxmlformats.org/officeDocument/2006/relationships" r:embed="rId43" cstate="print"/>
        <a:srcRect/>
        <a:stretch>
          <a:fillRect/>
        </a:stretch>
      </xdr:blipFill>
      <xdr:spPr bwMode="auto">
        <a:xfrm>
          <a:off x="1571625" y="7315200"/>
          <a:ext cx="1466850" cy="1447800"/>
        </a:xfrm>
        <a:prstGeom prst="rect">
          <a:avLst/>
        </a:prstGeom>
        <a:noFill/>
        <a:ln w="9525">
          <a:noFill/>
          <a:miter lim="800000"/>
          <a:headEnd/>
          <a:tailEnd/>
        </a:ln>
      </xdr:spPr>
    </xdr:pic>
    <xdr:clientData/>
  </xdr:twoCellAnchor>
  <xdr:twoCellAnchor editAs="oneCell">
    <xdr:from>
      <xdr:col>1</xdr:col>
      <xdr:colOff>523875</xdr:colOff>
      <xdr:row>276</xdr:row>
      <xdr:rowOff>66675</xdr:rowOff>
    </xdr:from>
    <xdr:to>
      <xdr:col>1</xdr:col>
      <xdr:colOff>1704975</xdr:colOff>
      <xdr:row>277</xdr:row>
      <xdr:rowOff>609600</xdr:rowOff>
    </xdr:to>
    <xdr:pic>
      <xdr:nvPicPr>
        <xdr:cNvPr id="2890144" name="Рисунок 48" descr="531e7c689402eb3ebabc3ea5e353fba7.jpg"/>
        <xdr:cNvPicPr>
          <a:picLocks noChangeAspect="1"/>
        </xdr:cNvPicPr>
      </xdr:nvPicPr>
      <xdr:blipFill>
        <a:blip xmlns:r="http://schemas.openxmlformats.org/officeDocument/2006/relationships" r:embed="rId44" cstate="print"/>
        <a:srcRect/>
        <a:stretch>
          <a:fillRect/>
        </a:stretch>
      </xdr:blipFill>
      <xdr:spPr bwMode="auto">
        <a:xfrm>
          <a:off x="1752600" y="119834025"/>
          <a:ext cx="1181100" cy="1171575"/>
        </a:xfrm>
        <a:prstGeom prst="rect">
          <a:avLst/>
        </a:prstGeom>
        <a:noFill/>
        <a:ln w="9525">
          <a:noFill/>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209548</xdr:colOff>
      <xdr:row>5</xdr:row>
      <xdr:rowOff>107157</xdr:rowOff>
    </xdr:from>
    <xdr:to>
      <xdr:col>1</xdr:col>
      <xdr:colOff>1219198</xdr:colOff>
      <xdr:row>7</xdr:row>
      <xdr:rowOff>402432</xdr:rowOff>
    </xdr:to>
    <xdr:pic>
      <xdr:nvPicPr>
        <xdr:cNvPr id="2" name="Picture 1"/>
        <xdr:cNvPicPr>
          <a:picLocks noChangeAspect="1" noChangeArrowheads="1"/>
        </xdr:cNvPicPr>
      </xdr:nvPicPr>
      <xdr:blipFill>
        <a:blip xmlns:r="http://schemas.openxmlformats.org/officeDocument/2006/relationships" r:embed="rId1" cstate="print"/>
        <a:srcRect l="14905" t="20325" r="19263" b="24677"/>
        <a:stretch>
          <a:fillRect/>
        </a:stretch>
      </xdr:blipFill>
      <xdr:spPr bwMode="auto">
        <a:xfrm>
          <a:off x="1293017" y="1928813"/>
          <a:ext cx="1009650" cy="1259682"/>
        </a:xfrm>
        <a:prstGeom prst="rect">
          <a:avLst/>
        </a:prstGeom>
        <a:noFill/>
        <a:ln w="9525">
          <a:noFill/>
          <a:miter lim="800000"/>
          <a:headEnd/>
          <a:tailEnd/>
        </a:ln>
      </xdr:spPr>
    </xdr:pic>
    <xdr:clientData/>
  </xdr:twoCellAnchor>
  <xdr:twoCellAnchor>
    <xdr:from>
      <xdr:col>1</xdr:col>
      <xdr:colOff>247648</xdr:colOff>
      <xdr:row>14</xdr:row>
      <xdr:rowOff>40482</xdr:rowOff>
    </xdr:from>
    <xdr:to>
      <xdr:col>1</xdr:col>
      <xdr:colOff>1152523</xdr:colOff>
      <xdr:row>17</xdr:row>
      <xdr:rowOff>269082</xdr:rowOff>
    </xdr:to>
    <xdr:pic>
      <xdr:nvPicPr>
        <xdr:cNvPr id="3" name="Picture 2"/>
        <xdr:cNvPicPr>
          <a:picLocks noChangeAspect="1" noChangeArrowheads="1"/>
        </xdr:cNvPicPr>
      </xdr:nvPicPr>
      <xdr:blipFill>
        <a:blip xmlns:r="http://schemas.openxmlformats.org/officeDocument/2006/relationships" r:embed="rId2" cstate="print"/>
        <a:srcRect l="24928" t="20056" r="24239" b="20500"/>
        <a:stretch>
          <a:fillRect/>
        </a:stretch>
      </xdr:blipFill>
      <xdr:spPr bwMode="auto">
        <a:xfrm>
          <a:off x="1331117" y="6053138"/>
          <a:ext cx="904875" cy="1585913"/>
        </a:xfrm>
        <a:prstGeom prst="rect">
          <a:avLst/>
        </a:prstGeom>
        <a:noFill/>
        <a:ln w="9525">
          <a:noFill/>
          <a:miter lim="800000"/>
          <a:headEnd/>
          <a:tailEnd/>
        </a:ln>
      </xdr:spPr>
    </xdr:pic>
    <xdr:clientData/>
  </xdr:twoCellAnchor>
  <xdr:twoCellAnchor>
    <xdr:from>
      <xdr:col>1</xdr:col>
      <xdr:colOff>95248</xdr:colOff>
      <xdr:row>22</xdr:row>
      <xdr:rowOff>50007</xdr:rowOff>
    </xdr:from>
    <xdr:to>
      <xdr:col>1</xdr:col>
      <xdr:colOff>1276348</xdr:colOff>
      <xdr:row>24</xdr:row>
      <xdr:rowOff>507207</xdr:rowOff>
    </xdr:to>
    <xdr:pic>
      <xdr:nvPicPr>
        <xdr:cNvPr id="4" name="Picture 3"/>
        <xdr:cNvPicPr>
          <a:picLocks noChangeAspect="1" noChangeArrowheads="1"/>
        </xdr:cNvPicPr>
      </xdr:nvPicPr>
      <xdr:blipFill>
        <a:blip xmlns:r="http://schemas.openxmlformats.org/officeDocument/2006/relationships" r:embed="rId3" cstate="print"/>
        <a:srcRect l="8725" t="5556" r="8054" b="5556"/>
        <a:stretch>
          <a:fillRect/>
        </a:stretch>
      </xdr:blipFill>
      <xdr:spPr bwMode="auto">
        <a:xfrm>
          <a:off x="1178717" y="9682163"/>
          <a:ext cx="1181100" cy="1397794"/>
        </a:xfrm>
        <a:prstGeom prst="rect">
          <a:avLst/>
        </a:prstGeom>
        <a:noFill/>
        <a:ln w="9525">
          <a:noFill/>
          <a:miter lim="800000"/>
          <a:headEnd/>
          <a:tailEnd/>
        </a:ln>
      </xdr:spPr>
    </xdr:pic>
    <xdr:clientData/>
  </xdr:twoCellAnchor>
  <xdr:twoCellAnchor>
    <xdr:from>
      <xdr:col>1</xdr:col>
      <xdr:colOff>342898</xdr:colOff>
      <xdr:row>27</xdr:row>
      <xdr:rowOff>2382</xdr:rowOff>
    </xdr:from>
    <xdr:to>
      <xdr:col>1</xdr:col>
      <xdr:colOff>1028698</xdr:colOff>
      <xdr:row>28</xdr:row>
      <xdr:rowOff>611982</xdr:rowOff>
    </xdr:to>
    <xdr:pic>
      <xdr:nvPicPr>
        <xdr:cNvPr id="5" name="Picture 4"/>
        <xdr:cNvPicPr>
          <a:picLocks noChangeAspect="1" noChangeArrowheads="1"/>
        </xdr:cNvPicPr>
      </xdr:nvPicPr>
      <xdr:blipFill>
        <a:blip xmlns:r="http://schemas.openxmlformats.org/officeDocument/2006/relationships" r:embed="rId4" cstate="print"/>
        <a:srcRect l="27312" t="9930" r="27689" b="4236"/>
        <a:stretch>
          <a:fillRect/>
        </a:stretch>
      </xdr:blipFill>
      <xdr:spPr bwMode="auto">
        <a:xfrm>
          <a:off x="1426367" y="12003882"/>
          <a:ext cx="685800" cy="1300163"/>
        </a:xfrm>
        <a:prstGeom prst="rect">
          <a:avLst/>
        </a:prstGeom>
        <a:noFill/>
        <a:ln w="9525">
          <a:noFill/>
          <a:miter lim="800000"/>
          <a:headEnd/>
          <a:tailEnd/>
        </a:ln>
      </xdr:spPr>
    </xdr:pic>
    <xdr:clientData/>
  </xdr:twoCellAnchor>
  <xdr:twoCellAnchor>
    <xdr:from>
      <xdr:col>1</xdr:col>
      <xdr:colOff>352423</xdr:colOff>
      <xdr:row>31</xdr:row>
      <xdr:rowOff>11907</xdr:rowOff>
    </xdr:from>
    <xdr:to>
      <xdr:col>1</xdr:col>
      <xdr:colOff>1076323</xdr:colOff>
      <xdr:row>32</xdr:row>
      <xdr:rowOff>611982</xdr:rowOff>
    </xdr:to>
    <xdr:pic>
      <xdr:nvPicPr>
        <xdr:cNvPr id="6" name="Picture 5"/>
        <xdr:cNvPicPr>
          <a:picLocks noChangeAspect="1" noChangeArrowheads="1"/>
        </xdr:cNvPicPr>
      </xdr:nvPicPr>
      <xdr:blipFill>
        <a:blip xmlns:r="http://schemas.openxmlformats.org/officeDocument/2006/relationships" r:embed="rId5" cstate="print"/>
        <a:srcRect l="25253" t="7779" r="25580" b="5554"/>
        <a:stretch>
          <a:fillRect/>
        </a:stretch>
      </xdr:blipFill>
      <xdr:spPr bwMode="auto">
        <a:xfrm>
          <a:off x="1435892" y="14049376"/>
          <a:ext cx="723900" cy="1266825"/>
        </a:xfrm>
        <a:prstGeom prst="rect">
          <a:avLst/>
        </a:prstGeom>
        <a:noFill/>
        <a:ln w="9525">
          <a:noFill/>
          <a:miter lim="800000"/>
          <a:headEnd/>
          <a:tailEnd/>
        </a:ln>
      </xdr:spPr>
    </xdr:pic>
    <xdr:clientData/>
  </xdr:twoCellAnchor>
  <xdr:twoCellAnchor>
    <xdr:from>
      <xdr:col>1</xdr:col>
      <xdr:colOff>285748</xdr:colOff>
      <xdr:row>36</xdr:row>
      <xdr:rowOff>250032</xdr:rowOff>
    </xdr:from>
    <xdr:to>
      <xdr:col>1</xdr:col>
      <xdr:colOff>971548</xdr:colOff>
      <xdr:row>38</xdr:row>
      <xdr:rowOff>564357</xdr:rowOff>
    </xdr:to>
    <xdr:pic>
      <xdr:nvPicPr>
        <xdr:cNvPr id="7" name="Picture 6"/>
        <xdr:cNvPicPr>
          <a:picLocks noChangeAspect="1" noChangeArrowheads="1"/>
        </xdr:cNvPicPr>
      </xdr:nvPicPr>
      <xdr:blipFill>
        <a:blip xmlns:r="http://schemas.openxmlformats.org/officeDocument/2006/relationships" r:embed="rId6" cstate="print"/>
        <a:srcRect l="23238" t="20787" r="31763" b="21436"/>
        <a:stretch>
          <a:fillRect/>
        </a:stretch>
      </xdr:blipFill>
      <xdr:spPr bwMode="auto">
        <a:xfrm>
          <a:off x="1369217" y="16680657"/>
          <a:ext cx="685800" cy="1314450"/>
        </a:xfrm>
        <a:prstGeom prst="rect">
          <a:avLst/>
        </a:prstGeom>
        <a:noFill/>
        <a:ln w="9525">
          <a:noFill/>
          <a:miter lim="800000"/>
          <a:headEnd/>
          <a:tailEnd/>
        </a:ln>
      </xdr:spPr>
    </xdr:pic>
    <xdr:clientData/>
  </xdr:twoCellAnchor>
  <xdr:twoCellAnchor>
    <xdr:from>
      <xdr:col>1</xdr:col>
      <xdr:colOff>285748</xdr:colOff>
      <xdr:row>43</xdr:row>
      <xdr:rowOff>59532</xdr:rowOff>
    </xdr:from>
    <xdr:to>
      <xdr:col>1</xdr:col>
      <xdr:colOff>1200148</xdr:colOff>
      <xdr:row>45</xdr:row>
      <xdr:rowOff>478632</xdr:rowOff>
    </xdr:to>
    <xdr:pic>
      <xdr:nvPicPr>
        <xdr:cNvPr id="8" name="Picture 7"/>
        <xdr:cNvPicPr>
          <a:picLocks noChangeAspect="1" noChangeArrowheads="1"/>
        </xdr:cNvPicPr>
      </xdr:nvPicPr>
      <xdr:blipFill>
        <a:blip xmlns:r="http://schemas.openxmlformats.org/officeDocument/2006/relationships" r:embed="rId7" cstate="print"/>
        <a:srcRect l="20367" t="3966" r="19633" b="6868"/>
        <a:stretch>
          <a:fillRect/>
        </a:stretch>
      </xdr:blipFill>
      <xdr:spPr bwMode="auto">
        <a:xfrm>
          <a:off x="1369217" y="19812001"/>
          <a:ext cx="914400" cy="1347787"/>
        </a:xfrm>
        <a:prstGeom prst="rect">
          <a:avLst/>
        </a:prstGeom>
        <a:noFill/>
        <a:ln w="9525">
          <a:noFill/>
          <a:miter lim="800000"/>
          <a:headEnd/>
          <a:tailEnd/>
        </a:ln>
      </xdr:spPr>
    </xdr:pic>
    <xdr:clientData/>
  </xdr:twoCellAnchor>
  <xdr:twoCellAnchor>
    <xdr:from>
      <xdr:col>1</xdr:col>
      <xdr:colOff>228598</xdr:colOff>
      <xdr:row>50</xdr:row>
      <xdr:rowOff>97632</xdr:rowOff>
    </xdr:from>
    <xdr:to>
      <xdr:col>1</xdr:col>
      <xdr:colOff>1304923</xdr:colOff>
      <xdr:row>53</xdr:row>
      <xdr:rowOff>97632</xdr:rowOff>
    </xdr:to>
    <xdr:pic>
      <xdr:nvPicPr>
        <xdr:cNvPr id="9" name="Picture 9"/>
        <xdr:cNvPicPr>
          <a:picLocks noChangeAspect="1" noChangeArrowheads="1"/>
        </xdr:cNvPicPr>
      </xdr:nvPicPr>
      <xdr:blipFill>
        <a:blip xmlns:r="http://schemas.openxmlformats.org/officeDocument/2006/relationships" r:embed="rId8" cstate="print"/>
        <a:srcRect l="14059" t="6223" r="15108" b="5443"/>
        <a:stretch>
          <a:fillRect/>
        </a:stretch>
      </xdr:blipFill>
      <xdr:spPr bwMode="auto">
        <a:xfrm>
          <a:off x="1312067" y="23064788"/>
          <a:ext cx="1076325" cy="1345407"/>
        </a:xfrm>
        <a:prstGeom prst="rect">
          <a:avLst/>
        </a:prstGeom>
        <a:noFill/>
        <a:ln w="9525">
          <a:noFill/>
          <a:miter lim="800000"/>
          <a:headEnd/>
          <a:tailEnd/>
        </a:ln>
      </xdr:spPr>
    </xdr:pic>
    <xdr:clientData/>
  </xdr:twoCellAnchor>
  <xdr:twoCellAnchor>
    <xdr:from>
      <xdr:col>1</xdr:col>
      <xdr:colOff>457198</xdr:colOff>
      <xdr:row>58</xdr:row>
      <xdr:rowOff>21432</xdr:rowOff>
    </xdr:from>
    <xdr:to>
      <xdr:col>1</xdr:col>
      <xdr:colOff>1038223</xdr:colOff>
      <xdr:row>59</xdr:row>
      <xdr:rowOff>526257</xdr:rowOff>
    </xdr:to>
    <xdr:pic>
      <xdr:nvPicPr>
        <xdr:cNvPr id="10" name="Picture 10"/>
        <xdr:cNvPicPr>
          <a:picLocks noChangeAspect="1" noChangeArrowheads="1"/>
        </xdr:cNvPicPr>
      </xdr:nvPicPr>
      <xdr:blipFill>
        <a:blip xmlns:r="http://schemas.openxmlformats.org/officeDocument/2006/relationships" r:embed="rId9" cstate="print"/>
        <a:srcRect l="26134" t="5556" r="26366" b="4443"/>
        <a:stretch>
          <a:fillRect/>
        </a:stretch>
      </xdr:blipFill>
      <xdr:spPr bwMode="auto">
        <a:xfrm>
          <a:off x="1540667" y="26643807"/>
          <a:ext cx="581025" cy="1100138"/>
        </a:xfrm>
        <a:prstGeom prst="rect">
          <a:avLst/>
        </a:prstGeom>
        <a:noFill/>
        <a:ln w="9525">
          <a:noFill/>
          <a:miter lim="800000"/>
          <a:headEnd/>
          <a:tailEnd/>
        </a:ln>
      </xdr:spPr>
    </xdr:pic>
    <xdr:clientData/>
  </xdr:twoCellAnchor>
  <xdr:twoCellAnchor>
    <xdr:from>
      <xdr:col>1</xdr:col>
      <xdr:colOff>304798</xdr:colOff>
      <xdr:row>69</xdr:row>
      <xdr:rowOff>145257</xdr:rowOff>
    </xdr:from>
    <xdr:to>
      <xdr:col>1</xdr:col>
      <xdr:colOff>1228723</xdr:colOff>
      <xdr:row>72</xdr:row>
      <xdr:rowOff>192882</xdr:rowOff>
    </xdr:to>
    <xdr:pic>
      <xdr:nvPicPr>
        <xdr:cNvPr id="11" name="Picture 11"/>
        <xdr:cNvPicPr>
          <a:picLocks noChangeAspect="1" noChangeArrowheads="1"/>
        </xdr:cNvPicPr>
      </xdr:nvPicPr>
      <xdr:blipFill>
        <a:blip xmlns:r="http://schemas.openxmlformats.org/officeDocument/2006/relationships" r:embed="rId10" cstate="print"/>
        <a:srcRect l="19708" t="31354" r="19930" b="31647"/>
        <a:stretch>
          <a:fillRect/>
        </a:stretch>
      </xdr:blipFill>
      <xdr:spPr bwMode="auto">
        <a:xfrm>
          <a:off x="1388267" y="31958757"/>
          <a:ext cx="923925" cy="1404938"/>
        </a:xfrm>
        <a:prstGeom prst="rect">
          <a:avLst/>
        </a:prstGeom>
        <a:noFill/>
        <a:ln w="9525">
          <a:noFill/>
          <a:miter lim="800000"/>
          <a:headEnd/>
          <a:tailEnd/>
        </a:ln>
      </xdr:spPr>
    </xdr:pic>
    <xdr:clientData/>
  </xdr:twoCellAnchor>
  <xdr:twoCellAnchor editAs="oneCell">
    <xdr:from>
      <xdr:col>1</xdr:col>
      <xdr:colOff>247648</xdr:colOff>
      <xdr:row>95</xdr:row>
      <xdr:rowOff>326232</xdr:rowOff>
    </xdr:from>
    <xdr:to>
      <xdr:col>1</xdr:col>
      <xdr:colOff>1295398</xdr:colOff>
      <xdr:row>98</xdr:row>
      <xdr:rowOff>59532</xdr:rowOff>
    </xdr:to>
    <xdr:pic>
      <xdr:nvPicPr>
        <xdr:cNvPr id="12" name="Рисунок 13"/>
        <xdr:cNvPicPr>
          <a:picLocks noChangeAspect="1"/>
        </xdr:cNvPicPr>
      </xdr:nvPicPr>
      <xdr:blipFill>
        <a:blip xmlns:r="http://schemas.openxmlformats.org/officeDocument/2006/relationships" r:embed="rId11" cstate="print"/>
        <a:srcRect/>
        <a:stretch>
          <a:fillRect/>
        </a:stretch>
      </xdr:blipFill>
      <xdr:spPr bwMode="auto">
        <a:xfrm>
          <a:off x="1331117" y="43569732"/>
          <a:ext cx="1047750" cy="1042988"/>
        </a:xfrm>
        <a:prstGeom prst="rect">
          <a:avLst/>
        </a:prstGeom>
        <a:noFill/>
        <a:ln w="9525">
          <a:noFill/>
          <a:miter lim="800000"/>
          <a:headEnd/>
          <a:tailEnd/>
        </a:ln>
      </xdr:spPr>
    </xdr:pic>
    <xdr:clientData/>
  </xdr:twoCellAnchor>
  <xdr:twoCellAnchor editAs="oneCell">
    <xdr:from>
      <xdr:col>1</xdr:col>
      <xdr:colOff>47623</xdr:colOff>
      <xdr:row>83</xdr:row>
      <xdr:rowOff>259557</xdr:rowOff>
    </xdr:from>
    <xdr:to>
      <xdr:col>1</xdr:col>
      <xdr:colOff>1343023</xdr:colOff>
      <xdr:row>87</xdr:row>
      <xdr:rowOff>135732</xdr:rowOff>
    </xdr:to>
    <xdr:pic>
      <xdr:nvPicPr>
        <xdr:cNvPr id="13" name="Рисунок 48" descr="a60 vc.jpg"/>
        <xdr:cNvPicPr>
          <a:picLocks noChangeAspect="1"/>
        </xdr:cNvPicPr>
      </xdr:nvPicPr>
      <xdr:blipFill>
        <a:blip xmlns:r="http://schemas.openxmlformats.org/officeDocument/2006/relationships" r:embed="rId12" cstate="print"/>
        <a:srcRect/>
        <a:stretch>
          <a:fillRect/>
        </a:stretch>
      </xdr:blipFill>
      <xdr:spPr bwMode="auto">
        <a:xfrm>
          <a:off x="1131092" y="38407182"/>
          <a:ext cx="1295400" cy="1590675"/>
        </a:xfrm>
        <a:prstGeom prst="rect">
          <a:avLst/>
        </a:prstGeom>
        <a:noFill/>
        <a:ln w="9525">
          <a:noFill/>
          <a:miter lim="800000"/>
          <a:headEnd/>
          <a:tailEnd/>
        </a:ln>
      </xdr:spPr>
    </xdr:pic>
    <xdr:clientData/>
  </xdr:twoCellAnchor>
  <xdr:twoCellAnchor editAs="oneCell">
    <xdr:from>
      <xdr:col>1</xdr:col>
      <xdr:colOff>438148</xdr:colOff>
      <xdr:row>100</xdr:row>
      <xdr:rowOff>21432</xdr:rowOff>
    </xdr:from>
    <xdr:to>
      <xdr:col>1</xdr:col>
      <xdr:colOff>1104898</xdr:colOff>
      <xdr:row>102</xdr:row>
      <xdr:rowOff>326232</xdr:rowOff>
    </xdr:to>
    <xdr:pic>
      <xdr:nvPicPr>
        <xdr:cNvPr id="14" name="Рисунок 51" descr="Лампа сд LED-A65-VC 20W 230V Е27 1800Lm.jpg"/>
        <xdr:cNvPicPr>
          <a:picLocks noChangeAspect="1"/>
        </xdr:cNvPicPr>
      </xdr:nvPicPr>
      <xdr:blipFill>
        <a:blip xmlns:r="http://schemas.openxmlformats.org/officeDocument/2006/relationships" r:embed="rId13" cstate="print"/>
        <a:srcRect l="59734" t="26401" r="5867" b="8800"/>
        <a:stretch>
          <a:fillRect/>
        </a:stretch>
      </xdr:blipFill>
      <xdr:spPr bwMode="auto">
        <a:xfrm>
          <a:off x="1521617" y="45503307"/>
          <a:ext cx="666750" cy="1233488"/>
        </a:xfrm>
        <a:prstGeom prst="rect">
          <a:avLst/>
        </a:prstGeom>
        <a:noFill/>
        <a:ln w="9525">
          <a:noFill/>
          <a:miter lim="800000"/>
          <a:headEnd/>
          <a:tailEnd/>
        </a:ln>
      </xdr:spPr>
    </xdr:pic>
    <xdr:clientData/>
  </xdr:twoCellAnchor>
  <xdr:twoCellAnchor>
    <xdr:from>
      <xdr:col>1</xdr:col>
      <xdr:colOff>295275</xdr:colOff>
      <xdr:row>112</xdr:row>
      <xdr:rowOff>411955</xdr:rowOff>
    </xdr:from>
    <xdr:to>
      <xdr:col>1</xdr:col>
      <xdr:colOff>1171575</xdr:colOff>
      <xdr:row>115</xdr:row>
      <xdr:rowOff>183355</xdr:rowOff>
    </xdr:to>
    <xdr:pic>
      <xdr:nvPicPr>
        <xdr:cNvPr id="15" name="Picture 12"/>
        <xdr:cNvPicPr>
          <a:picLocks noChangeAspect="1" noChangeArrowheads="1"/>
        </xdr:cNvPicPr>
      </xdr:nvPicPr>
      <xdr:blipFill>
        <a:blip xmlns:r="http://schemas.openxmlformats.org/officeDocument/2006/relationships" r:embed="rId14" cstate="print"/>
        <a:srcRect l="21700" t="35471" r="20799" b="35640"/>
        <a:stretch>
          <a:fillRect/>
        </a:stretch>
      </xdr:blipFill>
      <xdr:spPr bwMode="auto">
        <a:xfrm>
          <a:off x="1378744" y="51632643"/>
          <a:ext cx="876300" cy="1319212"/>
        </a:xfrm>
        <a:prstGeom prst="rect">
          <a:avLst/>
        </a:prstGeom>
        <a:noFill/>
        <a:ln w="9525">
          <a:noFill/>
          <a:miter lim="800000"/>
          <a:headEnd/>
          <a:tailEnd/>
        </a:ln>
      </xdr:spPr>
    </xdr:pic>
    <xdr:clientData/>
  </xdr:twoCellAnchor>
  <xdr:twoCellAnchor>
    <xdr:from>
      <xdr:col>1</xdr:col>
      <xdr:colOff>85725</xdr:colOff>
      <xdr:row>135</xdr:row>
      <xdr:rowOff>30955</xdr:rowOff>
    </xdr:from>
    <xdr:to>
      <xdr:col>1</xdr:col>
      <xdr:colOff>1266825</xdr:colOff>
      <xdr:row>139</xdr:row>
      <xdr:rowOff>154780</xdr:rowOff>
    </xdr:to>
    <xdr:pic>
      <xdr:nvPicPr>
        <xdr:cNvPr id="16" name="Picture 13"/>
        <xdr:cNvPicPr>
          <a:picLocks noChangeAspect="1" noChangeArrowheads="1"/>
        </xdr:cNvPicPr>
      </xdr:nvPicPr>
      <xdr:blipFill>
        <a:blip xmlns:r="http://schemas.openxmlformats.org/officeDocument/2006/relationships" r:embed="rId15" cstate="print"/>
        <a:srcRect l="19591" t="35387" r="22910" b="34891"/>
        <a:stretch>
          <a:fillRect/>
        </a:stretch>
      </xdr:blipFill>
      <xdr:spPr bwMode="auto">
        <a:xfrm>
          <a:off x="1169194" y="62002986"/>
          <a:ext cx="1181100" cy="1838325"/>
        </a:xfrm>
        <a:prstGeom prst="rect">
          <a:avLst/>
        </a:prstGeom>
        <a:noFill/>
        <a:ln w="9525">
          <a:noFill/>
          <a:miter lim="800000"/>
          <a:headEnd/>
          <a:tailEnd/>
        </a:ln>
      </xdr:spPr>
    </xdr:pic>
    <xdr:clientData/>
  </xdr:twoCellAnchor>
  <xdr:twoCellAnchor>
    <xdr:from>
      <xdr:col>1</xdr:col>
      <xdr:colOff>228600</xdr:colOff>
      <xdr:row>168</xdr:row>
      <xdr:rowOff>107155</xdr:rowOff>
    </xdr:from>
    <xdr:to>
      <xdr:col>1</xdr:col>
      <xdr:colOff>1209675</xdr:colOff>
      <xdr:row>172</xdr:row>
      <xdr:rowOff>50005</xdr:rowOff>
    </xdr:to>
    <xdr:pic>
      <xdr:nvPicPr>
        <xdr:cNvPr id="17" name="Picture 14"/>
        <xdr:cNvPicPr>
          <a:picLocks noChangeAspect="1" noChangeArrowheads="1"/>
        </xdr:cNvPicPr>
      </xdr:nvPicPr>
      <xdr:blipFill>
        <a:blip xmlns:r="http://schemas.openxmlformats.org/officeDocument/2006/relationships" r:embed="rId16" cstate="print"/>
        <a:srcRect l="28130" t="35318" r="26038" b="35516"/>
        <a:stretch>
          <a:fillRect/>
        </a:stretch>
      </xdr:blipFill>
      <xdr:spPr bwMode="auto">
        <a:xfrm>
          <a:off x="1312069" y="76795311"/>
          <a:ext cx="981075" cy="1883569"/>
        </a:xfrm>
        <a:prstGeom prst="rect">
          <a:avLst/>
        </a:prstGeom>
        <a:noFill/>
        <a:ln w="9525">
          <a:noFill/>
          <a:miter lim="800000"/>
          <a:headEnd/>
          <a:tailEnd/>
        </a:ln>
      </xdr:spPr>
    </xdr:pic>
    <xdr:clientData/>
  </xdr:twoCellAnchor>
  <xdr:twoCellAnchor>
    <xdr:from>
      <xdr:col>1</xdr:col>
      <xdr:colOff>200025</xdr:colOff>
      <xdr:row>208</xdr:row>
      <xdr:rowOff>364330</xdr:rowOff>
    </xdr:from>
    <xdr:to>
      <xdr:col>1</xdr:col>
      <xdr:colOff>1104900</xdr:colOff>
      <xdr:row>211</xdr:row>
      <xdr:rowOff>183355</xdr:rowOff>
    </xdr:to>
    <xdr:pic>
      <xdr:nvPicPr>
        <xdr:cNvPr id="18" name="Picture 15"/>
        <xdr:cNvPicPr>
          <a:picLocks noChangeAspect="1" noChangeArrowheads="1"/>
        </xdr:cNvPicPr>
      </xdr:nvPicPr>
      <xdr:blipFill>
        <a:blip xmlns:r="http://schemas.openxmlformats.org/officeDocument/2006/relationships" r:embed="rId17" cstate="print"/>
        <a:srcRect l="20132" t="34982" r="20702" b="34462"/>
        <a:stretch>
          <a:fillRect/>
        </a:stretch>
      </xdr:blipFill>
      <xdr:spPr bwMode="auto">
        <a:xfrm>
          <a:off x="1283494" y="95257143"/>
          <a:ext cx="904875" cy="1390650"/>
        </a:xfrm>
        <a:prstGeom prst="rect">
          <a:avLst/>
        </a:prstGeom>
        <a:noFill/>
        <a:ln w="9525">
          <a:noFill/>
          <a:miter lim="800000"/>
          <a:headEnd/>
          <a:tailEnd/>
        </a:ln>
      </xdr:spPr>
    </xdr:pic>
    <xdr:clientData/>
  </xdr:twoCellAnchor>
  <xdr:twoCellAnchor editAs="oneCell">
    <xdr:from>
      <xdr:col>1</xdr:col>
      <xdr:colOff>47625</xdr:colOff>
      <xdr:row>202</xdr:row>
      <xdr:rowOff>2380</xdr:rowOff>
    </xdr:from>
    <xdr:to>
      <xdr:col>1</xdr:col>
      <xdr:colOff>1333500</xdr:colOff>
      <xdr:row>202</xdr:row>
      <xdr:rowOff>631030</xdr:rowOff>
    </xdr:to>
    <xdr:pic>
      <xdr:nvPicPr>
        <xdr:cNvPr id="19" name="Рисунок 9"/>
        <xdr:cNvPicPr>
          <a:picLocks noChangeAspect="1"/>
        </xdr:cNvPicPr>
      </xdr:nvPicPr>
      <xdr:blipFill>
        <a:blip xmlns:r="http://schemas.openxmlformats.org/officeDocument/2006/relationships" r:embed="rId18" cstate="print"/>
        <a:srcRect t="22530" b="28537"/>
        <a:stretch>
          <a:fillRect/>
        </a:stretch>
      </xdr:blipFill>
      <xdr:spPr bwMode="auto">
        <a:xfrm>
          <a:off x="1131094" y="92121036"/>
          <a:ext cx="1285875" cy="628650"/>
        </a:xfrm>
        <a:prstGeom prst="rect">
          <a:avLst/>
        </a:prstGeom>
        <a:noFill/>
        <a:ln w="9525">
          <a:noFill/>
          <a:miter lim="800000"/>
          <a:headEnd/>
          <a:tailEnd/>
        </a:ln>
      </xdr:spPr>
    </xdr:pic>
    <xdr:clientData/>
  </xdr:twoCellAnchor>
  <xdr:twoCellAnchor editAs="oneCell">
    <xdr:from>
      <xdr:col>1</xdr:col>
      <xdr:colOff>38100</xdr:colOff>
      <xdr:row>120</xdr:row>
      <xdr:rowOff>97630</xdr:rowOff>
    </xdr:from>
    <xdr:to>
      <xdr:col>1</xdr:col>
      <xdr:colOff>1304925</xdr:colOff>
      <xdr:row>122</xdr:row>
      <xdr:rowOff>411955</xdr:rowOff>
    </xdr:to>
    <xdr:pic>
      <xdr:nvPicPr>
        <xdr:cNvPr id="20" name="Рисунок 12"/>
        <xdr:cNvPicPr>
          <a:picLocks noChangeAspect="1"/>
        </xdr:cNvPicPr>
      </xdr:nvPicPr>
      <xdr:blipFill>
        <a:blip xmlns:r="http://schemas.openxmlformats.org/officeDocument/2006/relationships" r:embed="rId19" cstate="print"/>
        <a:srcRect/>
        <a:stretch>
          <a:fillRect/>
        </a:stretch>
      </xdr:blipFill>
      <xdr:spPr bwMode="auto">
        <a:xfrm>
          <a:off x="1121569" y="54914005"/>
          <a:ext cx="1266825" cy="1266825"/>
        </a:xfrm>
        <a:prstGeom prst="rect">
          <a:avLst/>
        </a:prstGeom>
        <a:noFill/>
        <a:ln w="9525">
          <a:noFill/>
          <a:miter lim="800000"/>
          <a:headEnd/>
          <a:tailEnd/>
        </a:ln>
      </xdr:spPr>
    </xdr:pic>
    <xdr:clientData/>
  </xdr:twoCellAnchor>
  <xdr:twoCellAnchor editAs="oneCell">
    <xdr:from>
      <xdr:col>1</xdr:col>
      <xdr:colOff>104775</xdr:colOff>
      <xdr:row>105</xdr:row>
      <xdr:rowOff>59530</xdr:rowOff>
    </xdr:from>
    <xdr:to>
      <xdr:col>1</xdr:col>
      <xdr:colOff>1257300</xdr:colOff>
      <xdr:row>105</xdr:row>
      <xdr:rowOff>1212055</xdr:rowOff>
    </xdr:to>
    <xdr:pic>
      <xdr:nvPicPr>
        <xdr:cNvPr id="21" name="Рисунок 53" descr="Лампа сд LED-A70-standard 30W 230V Е27 2700Lm.jpg"/>
        <xdr:cNvPicPr>
          <a:picLocks noChangeAspect="1"/>
        </xdr:cNvPicPr>
      </xdr:nvPicPr>
      <xdr:blipFill>
        <a:blip xmlns:r="http://schemas.openxmlformats.org/officeDocument/2006/relationships" r:embed="rId20" cstate="print"/>
        <a:srcRect/>
        <a:stretch>
          <a:fillRect/>
        </a:stretch>
      </xdr:blipFill>
      <xdr:spPr bwMode="auto">
        <a:xfrm>
          <a:off x="1188244" y="47565468"/>
          <a:ext cx="1152525" cy="1152525"/>
        </a:xfrm>
        <a:prstGeom prst="rect">
          <a:avLst/>
        </a:prstGeom>
        <a:noFill/>
        <a:ln w="9525">
          <a:noFill/>
          <a:miter lim="800000"/>
          <a:headEnd/>
          <a:tailEnd/>
        </a:ln>
      </xdr:spPr>
    </xdr:pic>
    <xdr:clientData/>
  </xdr:twoCellAnchor>
  <xdr:twoCellAnchor editAs="oneCell">
    <xdr:from>
      <xdr:col>1</xdr:col>
      <xdr:colOff>142875</xdr:colOff>
      <xdr:row>106</xdr:row>
      <xdr:rowOff>50005</xdr:rowOff>
    </xdr:from>
    <xdr:to>
      <xdr:col>1</xdr:col>
      <xdr:colOff>1200150</xdr:colOff>
      <xdr:row>108</xdr:row>
      <xdr:rowOff>316705</xdr:rowOff>
    </xdr:to>
    <xdr:pic>
      <xdr:nvPicPr>
        <xdr:cNvPr id="22" name="Рисунок 54" descr="Лампа сд LED-A70-VC 25W 230V Е27 2250Lm.jpg"/>
        <xdr:cNvPicPr>
          <a:picLocks noChangeAspect="1"/>
        </xdr:cNvPicPr>
      </xdr:nvPicPr>
      <xdr:blipFill>
        <a:blip xmlns:r="http://schemas.openxmlformats.org/officeDocument/2006/relationships" r:embed="rId21" cstate="print"/>
        <a:srcRect l="14600" t="8200" r="14000" b="10400"/>
        <a:stretch>
          <a:fillRect/>
        </a:stretch>
      </xdr:blipFill>
      <xdr:spPr bwMode="auto">
        <a:xfrm>
          <a:off x="1226344" y="48865630"/>
          <a:ext cx="1057275" cy="1195388"/>
        </a:xfrm>
        <a:prstGeom prst="rect">
          <a:avLst/>
        </a:prstGeom>
        <a:noFill/>
        <a:ln w="9525">
          <a:noFill/>
          <a:miter lim="800000"/>
          <a:headEnd/>
          <a:tailEnd/>
        </a:ln>
      </xdr:spPr>
    </xdr:pic>
    <xdr:clientData/>
  </xdr:twoCellAnchor>
  <xdr:twoCellAnchor editAs="oneCell">
    <xdr:from>
      <xdr:col>1</xdr:col>
      <xdr:colOff>0</xdr:colOff>
      <xdr:row>153</xdr:row>
      <xdr:rowOff>135730</xdr:rowOff>
    </xdr:from>
    <xdr:to>
      <xdr:col>1</xdr:col>
      <xdr:colOff>1362075</xdr:colOff>
      <xdr:row>157</xdr:row>
      <xdr:rowOff>59530</xdr:rowOff>
    </xdr:to>
    <xdr:pic>
      <xdr:nvPicPr>
        <xdr:cNvPr id="23" name="Рисунок 56" descr="Лампа сд LED-ШАР-VC 6W 230V E27 480Lm.png"/>
        <xdr:cNvPicPr>
          <a:picLocks noChangeAspect="1"/>
        </xdr:cNvPicPr>
      </xdr:nvPicPr>
      <xdr:blipFill>
        <a:blip xmlns:r="http://schemas.openxmlformats.org/officeDocument/2006/relationships" r:embed="rId22" cstate="print"/>
        <a:srcRect/>
        <a:stretch>
          <a:fillRect/>
        </a:stretch>
      </xdr:blipFill>
      <xdr:spPr bwMode="auto">
        <a:xfrm>
          <a:off x="1083469" y="70108761"/>
          <a:ext cx="1362075" cy="1650207"/>
        </a:xfrm>
        <a:prstGeom prst="rect">
          <a:avLst/>
        </a:prstGeom>
        <a:noFill/>
        <a:ln w="9525">
          <a:noFill/>
          <a:miter lim="800000"/>
          <a:headEnd/>
          <a:tailEnd/>
        </a:ln>
      </xdr:spPr>
    </xdr:pic>
    <xdr:clientData/>
  </xdr:twoCellAnchor>
  <xdr:twoCellAnchor editAs="oneCell">
    <xdr:from>
      <xdr:col>1</xdr:col>
      <xdr:colOff>47625</xdr:colOff>
      <xdr:row>187</xdr:row>
      <xdr:rowOff>211930</xdr:rowOff>
    </xdr:from>
    <xdr:to>
      <xdr:col>1</xdr:col>
      <xdr:colOff>1323975</xdr:colOff>
      <xdr:row>191</xdr:row>
      <xdr:rowOff>354805</xdr:rowOff>
    </xdr:to>
    <xdr:pic>
      <xdr:nvPicPr>
        <xdr:cNvPr id="24" name="Рисунок 58" descr="Лампа сд LED-СВЕЧА-VC 6W 230V Е14 480Lm.jpg"/>
        <xdr:cNvPicPr>
          <a:picLocks noChangeAspect="1"/>
        </xdr:cNvPicPr>
      </xdr:nvPicPr>
      <xdr:blipFill>
        <a:blip xmlns:r="http://schemas.openxmlformats.org/officeDocument/2006/relationships" r:embed="rId23" cstate="print"/>
        <a:srcRect l="19200" r="16533" b="5867"/>
        <a:stretch>
          <a:fillRect/>
        </a:stretch>
      </xdr:blipFill>
      <xdr:spPr bwMode="auto">
        <a:xfrm>
          <a:off x="1131094" y="85603555"/>
          <a:ext cx="1276350" cy="1869281"/>
        </a:xfrm>
        <a:prstGeom prst="rect">
          <a:avLst/>
        </a:prstGeom>
        <a:noFill/>
        <a:ln w="9525">
          <a:noFill/>
          <a:miter lim="800000"/>
          <a:headEnd/>
          <a:tailEnd/>
        </a:ln>
      </xdr:spPr>
    </xdr:pic>
    <xdr:clientData/>
  </xdr:twoCellAnchor>
  <xdr:twoCellAnchor>
    <xdr:from>
      <xdr:col>1</xdr:col>
      <xdr:colOff>61912</xdr:colOff>
      <xdr:row>222</xdr:row>
      <xdr:rowOff>157162</xdr:rowOff>
    </xdr:from>
    <xdr:to>
      <xdr:col>1</xdr:col>
      <xdr:colOff>1395412</xdr:colOff>
      <xdr:row>225</xdr:row>
      <xdr:rowOff>147637</xdr:rowOff>
    </xdr:to>
    <xdr:pic>
      <xdr:nvPicPr>
        <xdr:cNvPr id="25" name="Picture 16"/>
        <xdr:cNvPicPr>
          <a:picLocks noChangeAspect="1" noChangeArrowheads="1"/>
        </xdr:cNvPicPr>
      </xdr:nvPicPr>
      <xdr:blipFill>
        <a:blip xmlns:r="http://schemas.openxmlformats.org/officeDocument/2006/relationships" r:embed="rId24" cstate="print"/>
        <a:srcRect l="10632" t="22176" r="10201" b="24490"/>
        <a:stretch>
          <a:fillRect/>
        </a:stretch>
      </xdr:blipFill>
      <xdr:spPr bwMode="auto">
        <a:xfrm>
          <a:off x="1145381" y="101919881"/>
          <a:ext cx="1333500" cy="1347787"/>
        </a:xfrm>
        <a:prstGeom prst="rect">
          <a:avLst/>
        </a:prstGeom>
        <a:noFill/>
        <a:ln w="9525">
          <a:noFill/>
          <a:miter lim="800000"/>
          <a:headEnd/>
          <a:tailEnd/>
        </a:ln>
      </xdr:spPr>
    </xdr:pic>
    <xdr:clientData/>
  </xdr:twoCellAnchor>
  <xdr:twoCellAnchor>
    <xdr:from>
      <xdr:col>1</xdr:col>
      <xdr:colOff>52387</xdr:colOff>
      <xdr:row>264</xdr:row>
      <xdr:rowOff>233362</xdr:rowOff>
    </xdr:from>
    <xdr:to>
      <xdr:col>1</xdr:col>
      <xdr:colOff>1281112</xdr:colOff>
      <xdr:row>267</xdr:row>
      <xdr:rowOff>471487</xdr:rowOff>
    </xdr:to>
    <xdr:pic>
      <xdr:nvPicPr>
        <xdr:cNvPr id="26" name="Picture 19"/>
        <xdr:cNvPicPr>
          <a:picLocks noChangeAspect="1" noChangeArrowheads="1"/>
        </xdr:cNvPicPr>
      </xdr:nvPicPr>
      <xdr:blipFill>
        <a:blip xmlns:r="http://schemas.openxmlformats.org/officeDocument/2006/relationships" r:embed="rId25" cstate="print"/>
        <a:srcRect l="18877" t="7549" r="16956" b="8284"/>
        <a:stretch>
          <a:fillRect/>
        </a:stretch>
      </xdr:blipFill>
      <xdr:spPr bwMode="auto">
        <a:xfrm>
          <a:off x="1135856" y="121093706"/>
          <a:ext cx="1228725" cy="1595437"/>
        </a:xfrm>
        <a:prstGeom prst="rect">
          <a:avLst/>
        </a:prstGeom>
        <a:noFill/>
        <a:ln w="9525">
          <a:noFill/>
          <a:miter lim="800000"/>
          <a:headEnd/>
          <a:tailEnd/>
        </a:ln>
      </xdr:spPr>
    </xdr:pic>
    <xdr:clientData/>
  </xdr:twoCellAnchor>
  <xdr:twoCellAnchor>
    <xdr:from>
      <xdr:col>1</xdr:col>
      <xdr:colOff>404812</xdr:colOff>
      <xdr:row>281</xdr:row>
      <xdr:rowOff>185737</xdr:rowOff>
    </xdr:from>
    <xdr:to>
      <xdr:col>1</xdr:col>
      <xdr:colOff>1004887</xdr:colOff>
      <xdr:row>284</xdr:row>
      <xdr:rowOff>195262</xdr:rowOff>
    </xdr:to>
    <xdr:pic>
      <xdr:nvPicPr>
        <xdr:cNvPr id="27" name="Picture 20"/>
        <xdr:cNvPicPr>
          <a:picLocks noChangeAspect="1" noChangeArrowheads="1"/>
        </xdr:cNvPicPr>
      </xdr:nvPicPr>
      <xdr:blipFill>
        <a:blip xmlns:r="http://schemas.openxmlformats.org/officeDocument/2006/relationships" r:embed="rId26" cstate="print"/>
        <a:srcRect l="33138" t="19409" r="27695" b="21147"/>
        <a:stretch>
          <a:fillRect/>
        </a:stretch>
      </xdr:blipFill>
      <xdr:spPr bwMode="auto">
        <a:xfrm>
          <a:off x="1488281" y="128868487"/>
          <a:ext cx="600075" cy="1354931"/>
        </a:xfrm>
        <a:prstGeom prst="rect">
          <a:avLst/>
        </a:prstGeom>
        <a:noFill/>
        <a:ln w="9525">
          <a:noFill/>
          <a:miter lim="800000"/>
          <a:headEnd/>
          <a:tailEnd/>
        </a:ln>
      </xdr:spPr>
    </xdr:pic>
    <xdr:clientData/>
  </xdr:twoCellAnchor>
  <xdr:twoCellAnchor>
    <xdr:from>
      <xdr:col>1</xdr:col>
      <xdr:colOff>119062</xdr:colOff>
      <xdr:row>301</xdr:row>
      <xdr:rowOff>109537</xdr:rowOff>
    </xdr:from>
    <xdr:to>
      <xdr:col>1</xdr:col>
      <xdr:colOff>1414462</xdr:colOff>
      <xdr:row>303</xdr:row>
      <xdr:rowOff>80962</xdr:rowOff>
    </xdr:to>
    <xdr:pic>
      <xdr:nvPicPr>
        <xdr:cNvPr id="28" name="Picture 21"/>
        <xdr:cNvPicPr>
          <a:picLocks noChangeAspect="1" noChangeArrowheads="1"/>
        </xdr:cNvPicPr>
      </xdr:nvPicPr>
      <xdr:blipFill>
        <a:blip xmlns:r="http://schemas.openxmlformats.org/officeDocument/2006/relationships" r:embed="rId27" cstate="print"/>
        <a:srcRect l="7071" t="34451" r="7928" b="37772"/>
        <a:stretch>
          <a:fillRect/>
        </a:stretch>
      </xdr:blipFill>
      <xdr:spPr bwMode="auto">
        <a:xfrm>
          <a:off x="1202531" y="137733881"/>
          <a:ext cx="1295400" cy="947737"/>
        </a:xfrm>
        <a:prstGeom prst="rect">
          <a:avLst/>
        </a:prstGeom>
        <a:noFill/>
        <a:ln w="9525">
          <a:noFill/>
          <a:miter lim="800000"/>
          <a:headEnd/>
          <a:tailEnd/>
        </a:ln>
      </xdr:spPr>
    </xdr:pic>
    <xdr:clientData/>
  </xdr:twoCellAnchor>
  <xdr:twoCellAnchor>
    <xdr:from>
      <xdr:col>1</xdr:col>
      <xdr:colOff>242887</xdr:colOff>
      <xdr:row>371</xdr:row>
      <xdr:rowOff>166687</xdr:rowOff>
    </xdr:from>
    <xdr:to>
      <xdr:col>1</xdr:col>
      <xdr:colOff>1271587</xdr:colOff>
      <xdr:row>375</xdr:row>
      <xdr:rowOff>0</xdr:rowOff>
    </xdr:to>
    <xdr:pic>
      <xdr:nvPicPr>
        <xdr:cNvPr id="29" name="Picture 23"/>
        <xdr:cNvPicPr>
          <a:picLocks noChangeAspect="1" noChangeArrowheads="1"/>
        </xdr:cNvPicPr>
      </xdr:nvPicPr>
      <xdr:blipFill>
        <a:blip xmlns:r="http://schemas.openxmlformats.org/officeDocument/2006/relationships" r:embed="rId28" cstate="print"/>
        <a:srcRect l="22130" t="5022" r="23703" b="4144"/>
        <a:stretch>
          <a:fillRect/>
        </a:stretch>
      </xdr:blipFill>
      <xdr:spPr bwMode="auto">
        <a:xfrm>
          <a:off x="1326356" y="172057218"/>
          <a:ext cx="1028700" cy="1726407"/>
        </a:xfrm>
        <a:prstGeom prst="rect">
          <a:avLst/>
        </a:prstGeom>
        <a:noFill/>
        <a:ln w="9525">
          <a:noFill/>
          <a:miter lim="800000"/>
          <a:headEnd/>
          <a:tailEnd/>
        </a:ln>
      </xdr:spPr>
    </xdr:pic>
    <xdr:clientData/>
  </xdr:twoCellAnchor>
  <xdr:twoCellAnchor>
    <xdr:from>
      <xdr:col>1</xdr:col>
      <xdr:colOff>252412</xdr:colOff>
      <xdr:row>381</xdr:row>
      <xdr:rowOff>471487</xdr:rowOff>
    </xdr:from>
    <xdr:to>
      <xdr:col>1</xdr:col>
      <xdr:colOff>1166812</xdr:colOff>
      <xdr:row>384</xdr:row>
      <xdr:rowOff>71437</xdr:rowOff>
    </xdr:to>
    <xdr:pic>
      <xdr:nvPicPr>
        <xdr:cNvPr id="30" name="Picture 24"/>
        <xdr:cNvPicPr>
          <a:picLocks noChangeAspect="1" noChangeArrowheads="1"/>
        </xdr:cNvPicPr>
      </xdr:nvPicPr>
      <xdr:blipFill>
        <a:blip xmlns:r="http://schemas.openxmlformats.org/officeDocument/2006/relationships" r:embed="rId29" cstate="print"/>
        <a:srcRect l="18799" t="7835" r="21201" b="5499"/>
        <a:stretch>
          <a:fillRect/>
        </a:stretch>
      </xdr:blipFill>
      <xdr:spPr bwMode="auto">
        <a:xfrm>
          <a:off x="1335881" y="177529331"/>
          <a:ext cx="914400" cy="1326356"/>
        </a:xfrm>
        <a:prstGeom prst="rect">
          <a:avLst/>
        </a:prstGeom>
        <a:noFill/>
        <a:ln w="9525">
          <a:noFill/>
          <a:miter lim="800000"/>
          <a:headEnd/>
          <a:tailEnd/>
        </a:ln>
      </xdr:spPr>
    </xdr:pic>
    <xdr:clientData/>
  </xdr:twoCellAnchor>
  <xdr:twoCellAnchor editAs="oneCell">
    <xdr:from>
      <xdr:col>1</xdr:col>
      <xdr:colOff>33337</xdr:colOff>
      <xdr:row>217</xdr:row>
      <xdr:rowOff>23812</xdr:rowOff>
    </xdr:from>
    <xdr:to>
      <xdr:col>2</xdr:col>
      <xdr:colOff>7143</xdr:colOff>
      <xdr:row>217</xdr:row>
      <xdr:rowOff>709612</xdr:rowOff>
    </xdr:to>
    <xdr:pic>
      <xdr:nvPicPr>
        <xdr:cNvPr id="31" name="Рисунок 10"/>
        <xdr:cNvPicPr>
          <a:picLocks noChangeAspect="1"/>
        </xdr:cNvPicPr>
      </xdr:nvPicPr>
      <xdr:blipFill>
        <a:blip xmlns:r="http://schemas.openxmlformats.org/officeDocument/2006/relationships" r:embed="rId30" cstate="print"/>
        <a:srcRect t="21803" b="29021"/>
        <a:stretch>
          <a:fillRect/>
        </a:stretch>
      </xdr:blipFill>
      <xdr:spPr bwMode="auto">
        <a:xfrm>
          <a:off x="1116806" y="99405281"/>
          <a:ext cx="1390650" cy="685800"/>
        </a:xfrm>
        <a:prstGeom prst="rect">
          <a:avLst/>
        </a:prstGeom>
        <a:noFill/>
        <a:ln w="9525">
          <a:noFill/>
          <a:miter lim="800000"/>
          <a:headEnd/>
          <a:tailEnd/>
        </a:ln>
      </xdr:spPr>
    </xdr:pic>
    <xdr:clientData/>
  </xdr:twoCellAnchor>
  <xdr:twoCellAnchor editAs="oneCell">
    <xdr:from>
      <xdr:col>1</xdr:col>
      <xdr:colOff>176212</xdr:colOff>
      <xdr:row>378</xdr:row>
      <xdr:rowOff>33337</xdr:rowOff>
    </xdr:from>
    <xdr:to>
      <xdr:col>1</xdr:col>
      <xdr:colOff>1319212</xdr:colOff>
      <xdr:row>378</xdr:row>
      <xdr:rowOff>1176337</xdr:rowOff>
    </xdr:to>
    <xdr:pic>
      <xdr:nvPicPr>
        <xdr:cNvPr id="32" name="Рисунок 11"/>
        <xdr:cNvPicPr>
          <a:picLocks noChangeAspect="1"/>
        </xdr:cNvPicPr>
      </xdr:nvPicPr>
      <xdr:blipFill>
        <a:blip xmlns:r="http://schemas.openxmlformats.org/officeDocument/2006/relationships" r:embed="rId31" cstate="print"/>
        <a:srcRect/>
        <a:stretch>
          <a:fillRect/>
        </a:stretch>
      </xdr:blipFill>
      <xdr:spPr bwMode="auto">
        <a:xfrm>
          <a:off x="1259681" y="175138556"/>
          <a:ext cx="1143000" cy="1143000"/>
        </a:xfrm>
        <a:prstGeom prst="rect">
          <a:avLst/>
        </a:prstGeom>
        <a:noFill/>
        <a:ln w="9525">
          <a:noFill/>
          <a:miter lim="800000"/>
          <a:headEnd/>
          <a:tailEnd/>
        </a:ln>
      </xdr:spPr>
    </xdr:pic>
    <xdr:clientData/>
  </xdr:twoCellAnchor>
  <xdr:twoCellAnchor editAs="oneCell">
    <xdr:from>
      <xdr:col>1</xdr:col>
      <xdr:colOff>33337</xdr:colOff>
      <xdr:row>358</xdr:row>
      <xdr:rowOff>347662</xdr:rowOff>
    </xdr:from>
    <xdr:to>
      <xdr:col>2</xdr:col>
      <xdr:colOff>100012</xdr:colOff>
      <xdr:row>360</xdr:row>
      <xdr:rowOff>157162</xdr:rowOff>
    </xdr:to>
    <xdr:pic>
      <xdr:nvPicPr>
        <xdr:cNvPr id="33" name="Рисунок 15"/>
        <xdr:cNvPicPr>
          <a:picLocks noChangeAspect="1"/>
        </xdr:cNvPicPr>
      </xdr:nvPicPr>
      <xdr:blipFill>
        <a:blip xmlns:r="http://schemas.openxmlformats.org/officeDocument/2006/relationships" r:embed="rId32" cstate="print"/>
        <a:srcRect l="85226" t="36256" b="31113"/>
        <a:stretch>
          <a:fillRect/>
        </a:stretch>
      </xdr:blipFill>
      <xdr:spPr bwMode="auto">
        <a:xfrm>
          <a:off x="1116806" y="165689756"/>
          <a:ext cx="1483519" cy="881062"/>
        </a:xfrm>
        <a:prstGeom prst="rect">
          <a:avLst/>
        </a:prstGeom>
        <a:noFill/>
        <a:ln w="9525">
          <a:noFill/>
          <a:miter lim="800000"/>
          <a:headEnd/>
          <a:tailEnd/>
        </a:ln>
      </xdr:spPr>
    </xdr:pic>
    <xdr:clientData/>
  </xdr:twoCellAnchor>
  <xdr:twoCellAnchor editAs="oneCell">
    <xdr:from>
      <xdr:col>1</xdr:col>
      <xdr:colOff>52387</xdr:colOff>
      <xdr:row>354</xdr:row>
      <xdr:rowOff>328612</xdr:rowOff>
    </xdr:from>
    <xdr:to>
      <xdr:col>2</xdr:col>
      <xdr:colOff>119062</xdr:colOff>
      <xdr:row>356</xdr:row>
      <xdr:rowOff>195262</xdr:rowOff>
    </xdr:to>
    <xdr:pic>
      <xdr:nvPicPr>
        <xdr:cNvPr id="34" name="Рисунок 58"/>
        <xdr:cNvPicPr>
          <a:picLocks noChangeAspect="1"/>
        </xdr:cNvPicPr>
      </xdr:nvPicPr>
      <xdr:blipFill>
        <a:blip xmlns:r="http://schemas.openxmlformats.org/officeDocument/2006/relationships" r:embed="rId32" cstate="print"/>
        <a:srcRect l="85226" t="36256" b="31113"/>
        <a:stretch>
          <a:fillRect/>
        </a:stretch>
      </xdr:blipFill>
      <xdr:spPr bwMode="auto">
        <a:xfrm>
          <a:off x="1135856" y="163706175"/>
          <a:ext cx="1483519" cy="890587"/>
        </a:xfrm>
        <a:prstGeom prst="rect">
          <a:avLst/>
        </a:prstGeom>
        <a:noFill/>
        <a:ln w="9525">
          <a:noFill/>
          <a:miter lim="800000"/>
          <a:headEnd/>
          <a:tailEnd/>
        </a:ln>
      </xdr:spPr>
    </xdr:pic>
    <xdr:clientData/>
  </xdr:twoCellAnchor>
  <xdr:twoCellAnchor editAs="oneCell">
    <xdr:from>
      <xdr:col>1</xdr:col>
      <xdr:colOff>33337</xdr:colOff>
      <xdr:row>342</xdr:row>
      <xdr:rowOff>100012</xdr:rowOff>
    </xdr:from>
    <xdr:to>
      <xdr:col>2</xdr:col>
      <xdr:colOff>100012</xdr:colOff>
      <xdr:row>344</xdr:row>
      <xdr:rowOff>33337</xdr:rowOff>
    </xdr:to>
    <xdr:pic>
      <xdr:nvPicPr>
        <xdr:cNvPr id="35" name="Рисунок 59"/>
        <xdr:cNvPicPr>
          <a:picLocks noChangeAspect="1"/>
        </xdr:cNvPicPr>
      </xdr:nvPicPr>
      <xdr:blipFill>
        <a:blip xmlns:r="http://schemas.openxmlformats.org/officeDocument/2006/relationships" r:embed="rId32" cstate="print"/>
        <a:srcRect l="85226" t="36256" b="31113"/>
        <a:stretch>
          <a:fillRect/>
        </a:stretch>
      </xdr:blipFill>
      <xdr:spPr bwMode="auto">
        <a:xfrm>
          <a:off x="1116806" y="158310262"/>
          <a:ext cx="1483519" cy="909638"/>
        </a:xfrm>
        <a:prstGeom prst="rect">
          <a:avLst/>
        </a:prstGeom>
        <a:noFill/>
        <a:ln w="9525">
          <a:noFill/>
          <a:miter lim="800000"/>
          <a:headEnd/>
          <a:tailEnd/>
        </a:ln>
      </xdr:spPr>
    </xdr:pic>
    <xdr:clientData/>
  </xdr:twoCellAnchor>
  <xdr:twoCellAnchor editAs="oneCell">
    <xdr:from>
      <xdr:col>1</xdr:col>
      <xdr:colOff>23812</xdr:colOff>
      <xdr:row>361</xdr:row>
      <xdr:rowOff>233362</xdr:rowOff>
    </xdr:from>
    <xdr:to>
      <xdr:col>2</xdr:col>
      <xdr:colOff>90487</xdr:colOff>
      <xdr:row>363</xdr:row>
      <xdr:rowOff>319087</xdr:rowOff>
    </xdr:to>
    <xdr:pic>
      <xdr:nvPicPr>
        <xdr:cNvPr id="36" name="Рисунок 60"/>
        <xdr:cNvPicPr>
          <a:picLocks noChangeAspect="1"/>
        </xdr:cNvPicPr>
      </xdr:nvPicPr>
      <xdr:blipFill>
        <a:blip xmlns:r="http://schemas.openxmlformats.org/officeDocument/2006/relationships" r:embed="rId32" cstate="print"/>
        <a:srcRect l="85226" t="36256" b="31113"/>
        <a:stretch>
          <a:fillRect/>
        </a:stretch>
      </xdr:blipFill>
      <xdr:spPr bwMode="auto">
        <a:xfrm>
          <a:off x="1107281" y="167004206"/>
          <a:ext cx="1483519" cy="966787"/>
        </a:xfrm>
        <a:prstGeom prst="rect">
          <a:avLst/>
        </a:prstGeom>
        <a:noFill/>
        <a:ln w="9525">
          <a:noFill/>
          <a:miter lim="800000"/>
          <a:headEnd/>
          <a:tailEnd/>
        </a:ln>
      </xdr:spPr>
    </xdr:pic>
    <xdr:clientData/>
  </xdr:twoCellAnchor>
  <xdr:twoCellAnchor editAs="oneCell">
    <xdr:from>
      <xdr:col>1</xdr:col>
      <xdr:colOff>157162</xdr:colOff>
      <xdr:row>367</xdr:row>
      <xdr:rowOff>23812</xdr:rowOff>
    </xdr:from>
    <xdr:to>
      <xdr:col>1</xdr:col>
      <xdr:colOff>1328737</xdr:colOff>
      <xdr:row>367</xdr:row>
      <xdr:rowOff>862012</xdr:rowOff>
    </xdr:to>
    <xdr:pic>
      <xdr:nvPicPr>
        <xdr:cNvPr id="37" name="Рисунок 16"/>
        <xdr:cNvPicPr>
          <a:picLocks noChangeAspect="1"/>
        </xdr:cNvPicPr>
      </xdr:nvPicPr>
      <xdr:blipFill>
        <a:blip xmlns:r="http://schemas.openxmlformats.org/officeDocument/2006/relationships" r:embed="rId33" cstate="print"/>
        <a:srcRect t="8720" b="20543"/>
        <a:stretch>
          <a:fillRect/>
        </a:stretch>
      </xdr:blipFill>
      <xdr:spPr bwMode="auto">
        <a:xfrm>
          <a:off x="1240631" y="169664062"/>
          <a:ext cx="1171575" cy="838200"/>
        </a:xfrm>
        <a:prstGeom prst="rect">
          <a:avLst/>
        </a:prstGeom>
        <a:noFill/>
        <a:ln w="9525">
          <a:noFill/>
          <a:miter lim="800000"/>
          <a:headEnd/>
          <a:tailEnd/>
        </a:ln>
      </xdr:spPr>
    </xdr:pic>
    <xdr:clientData/>
  </xdr:twoCellAnchor>
  <xdr:twoCellAnchor>
    <xdr:from>
      <xdr:col>1</xdr:col>
      <xdr:colOff>90487</xdr:colOff>
      <xdr:row>241</xdr:row>
      <xdr:rowOff>261937</xdr:rowOff>
    </xdr:from>
    <xdr:to>
      <xdr:col>1</xdr:col>
      <xdr:colOff>1347787</xdr:colOff>
      <xdr:row>244</xdr:row>
      <xdr:rowOff>242887</xdr:rowOff>
    </xdr:to>
    <xdr:pic>
      <xdr:nvPicPr>
        <xdr:cNvPr id="38" name="Picture 17"/>
        <xdr:cNvPicPr>
          <a:picLocks noChangeAspect="1" noChangeArrowheads="1"/>
        </xdr:cNvPicPr>
      </xdr:nvPicPr>
      <xdr:blipFill>
        <a:blip xmlns:r="http://schemas.openxmlformats.org/officeDocument/2006/relationships" r:embed="rId34" cstate="print"/>
        <a:srcRect l="14577" t="21562" r="16257" b="22327"/>
        <a:stretch>
          <a:fillRect/>
        </a:stretch>
      </xdr:blipFill>
      <xdr:spPr bwMode="auto">
        <a:xfrm>
          <a:off x="1173956" y="110537625"/>
          <a:ext cx="1257300" cy="1528762"/>
        </a:xfrm>
        <a:prstGeom prst="rect">
          <a:avLst/>
        </a:prstGeom>
        <a:noFill/>
        <a:ln w="9525">
          <a:noFill/>
          <a:miter lim="800000"/>
          <a:headEnd/>
          <a:tailEnd/>
        </a:ln>
      </xdr:spPr>
    </xdr:pic>
    <xdr:clientData/>
  </xdr:twoCellAnchor>
  <xdr:twoCellAnchor editAs="oneCell">
    <xdr:from>
      <xdr:col>1</xdr:col>
      <xdr:colOff>271462</xdr:colOff>
      <xdr:row>279</xdr:row>
      <xdr:rowOff>33337</xdr:rowOff>
    </xdr:from>
    <xdr:to>
      <xdr:col>1</xdr:col>
      <xdr:colOff>1262062</xdr:colOff>
      <xdr:row>280</xdr:row>
      <xdr:rowOff>623887</xdr:rowOff>
    </xdr:to>
    <xdr:pic>
      <xdr:nvPicPr>
        <xdr:cNvPr id="39" name="Рисунок 1"/>
        <xdr:cNvPicPr>
          <a:picLocks noChangeAspect="1"/>
        </xdr:cNvPicPr>
      </xdr:nvPicPr>
      <xdr:blipFill>
        <a:blip xmlns:r="http://schemas.openxmlformats.org/officeDocument/2006/relationships" r:embed="rId35" cstate="print"/>
        <a:srcRect/>
        <a:stretch>
          <a:fillRect/>
        </a:stretch>
      </xdr:blipFill>
      <xdr:spPr bwMode="auto">
        <a:xfrm>
          <a:off x="1354931" y="127573087"/>
          <a:ext cx="990600" cy="995363"/>
        </a:xfrm>
        <a:prstGeom prst="rect">
          <a:avLst/>
        </a:prstGeom>
        <a:noFill/>
        <a:ln w="9525">
          <a:noFill/>
          <a:miter lim="800000"/>
          <a:headEnd/>
          <a:tailEnd/>
        </a:ln>
      </xdr:spPr>
    </xdr:pic>
    <xdr:clientData/>
  </xdr:twoCellAnchor>
  <xdr:twoCellAnchor editAs="oneCell">
    <xdr:from>
      <xdr:col>1</xdr:col>
      <xdr:colOff>157162</xdr:colOff>
      <xdr:row>334</xdr:row>
      <xdr:rowOff>14287</xdr:rowOff>
    </xdr:from>
    <xdr:to>
      <xdr:col>1</xdr:col>
      <xdr:colOff>1109662</xdr:colOff>
      <xdr:row>334</xdr:row>
      <xdr:rowOff>966787</xdr:rowOff>
    </xdr:to>
    <xdr:pic>
      <xdr:nvPicPr>
        <xdr:cNvPr id="40" name="Рисунок 14"/>
        <xdr:cNvPicPr>
          <a:picLocks noChangeAspect="1"/>
        </xdr:cNvPicPr>
      </xdr:nvPicPr>
      <xdr:blipFill>
        <a:blip xmlns:r="http://schemas.openxmlformats.org/officeDocument/2006/relationships" r:embed="rId36" cstate="print"/>
        <a:srcRect/>
        <a:stretch>
          <a:fillRect/>
        </a:stretch>
      </xdr:blipFill>
      <xdr:spPr bwMode="auto">
        <a:xfrm>
          <a:off x="1240631" y="152795287"/>
          <a:ext cx="952500" cy="952500"/>
        </a:xfrm>
        <a:prstGeom prst="rect">
          <a:avLst/>
        </a:prstGeom>
        <a:noFill/>
        <a:ln w="9525">
          <a:noFill/>
          <a:miter lim="800000"/>
          <a:headEnd/>
          <a:tailEnd/>
        </a:ln>
      </xdr:spPr>
    </xdr:pic>
    <xdr:clientData/>
  </xdr:twoCellAnchor>
  <xdr:twoCellAnchor editAs="oneCell">
    <xdr:from>
      <xdr:col>1</xdr:col>
      <xdr:colOff>71437</xdr:colOff>
      <xdr:row>336</xdr:row>
      <xdr:rowOff>61912</xdr:rowOff>
    </xdr:from>
    <xdr:to>
      <xdr:col>1</xdr:col>
      <xdr:colOff>1366837</xdr:colOff>
      <xdr:row>336</xdr:row>
      <xdr:rowOff>804862</xdr:rowOff>
    </xdr:to>
    <xdr:pic>
      <xdr:nvPicPr>
        <xdr:cNvPr id="41" name="Рисунок 2"/>
        <xdr:cNvPicPr>
          <a:picLocks noChangeAspect="1"/>
        </xdr:cNvPicPr>
      </xdr:nvPicPr>
      <xdr:blipFill>
        <a:blip xmlns:r="http://schemas.openxmlformats.org/officeDocument/2006/relationships" r:embed="rId37" cstate="print"/>
        <a:srcRect t="18837" b="23489"/>
        <a:stretch>
          <a:fillRect/>
        </a:stretch>
      </xdr:blipFill>
      <xdr:spPr bwMode="auto">
        <a:xfrm>
          <a:off x="1154906" y="155105100"/>
          <a:ext cx="1295400" cy="742950"/>
        </a:xfrm>
        <a:prstGeom prst="rect">
          <a:avLst/>
        </a:prstGeom>
        <a:noFill/>
        <a:ln w="9525">
          <a:noFill/>
          <a:miter lim="800000"/>
          <a:headEnd/>
          <a:tailEnd/>
        </a:ln>
      </xdr:spPr>
    </xdr:pic>
    <xdr:clientData/>
  </xdr:twoCellAnchor>
  <xdr:twoCellAnchor editAs="oneCell">
    <xdr:from>
      <xdr:col>1</xdr:col>
      <xdr:colOff>100012</xdr:colOff>
      <xdr:row>231</xdr:row>
      <xdr:rowOff>347662</xdr:rowOff>
    </xdr:from>
    <xdr:to>
      <xdr:col>1</xdr:col>
      <xdr:colOff>1414462</xdr:colOff>
      <xdr:row>235</xdr:row>
      <xdr:rowOff>80962</xdr:rowOff>
    </xdr:to>
    <xdr:pic>
      <xdr:nvPicPr>
        <xdr:cNvPr id="42" name="Рисунок 59" descr="Лампа сд LED-JCDR-VC 11W 230V GU5.3 820Lm.jpg"/>
        <xdr:cNvPicPr>
          <a:picLocks noChangeAspect="1"/>
        </xdr:cNvPicPr>
      </xdr:nvPicPr>
      <xdr:blipFill>
        <a:blip xmlns:r="http://schemas.openxmlformats.org/officeDocument/2006/relationships" r:embed="rId38" cstate="print"/>
        <a:srcRect l="57867" t="33867" r="1868" b="20799"/>
        <a:stretch>
          <a:fillRect/>
        </a:stretch>
      </xdr:blipFill>
      <xdr:spPr bwMode="auto">
        <a:xfrm>
          <a:off x="1183481" y="106420443"/>
          <a:ext cx="1314450" cy="1471613"/>
        </a:xfrm>
        <a:prstGeom prst="rect">
          <a:avLst/>
        </a:prstGeom>
        <a:noFill/>
        <a:ln w="9525">
          <a:noFill/>
          <a:miter lim="800000"/>
          <a:headEnd/>
          <a:tailEnd/>
        </a:ln>
      </xdr:spPr>
    </xdr:pic>
    <xdr:clientData/>
  </xdr:twoCellAnchor>
  <xdr:twoCellAnchor editAs="oneCell">
    <xdr:from>
      <xdr:col>1</xdr:col>
      <xdr:colOff>42862</xdr:colOff>
      <xdr:row>255</xdr:row>
      <xdr:rowOff>195262</xdr:rowOff>
    </xdr:from>
    <xdr:to>
      <xdr:col>1</xdr:col>
      <xdr:colOff>1404937</xdr:colOff>
      <xdr:row>258</xdr:row>
      <xdr:rowOff>80962</xdr:rowOff>
    </xdr:to>
    <xdr:pic>
      <xdr:nvPicPr>
        <xdr:cNvPr id="43" name="Рисунок 60" descr="Лампа сд LED-JCDRС-VC 11W 230V GU10 820Lm.png"/>
        <xdr:cNvPicPr>
          <a:picLocks noChangeAspect="1"/>
        </xdr:cNvPicPr>
      </xdr:nvPicPr>
      <xdr:blipFill>
        <a:blip xmlns:r="http://schemas.openxmlformats.org/officeDocument/2006/relationships" r:embed="rId39" cstate="print"/>
        <a:srcRect l="9868" t="13335" r="8255" b="13589"/>
        <a:stretch>
          <a:fillRect/>
        </a:stretch>
      </xdr:blipFill>
      <xdr:spPr bwMode="auto">
        <a:xfrm>
          <a:off x="1126331" y="117257512"/>
          <a:ext cx="1362075" cy="1219200"/>
        </a:xfrm>
        <a:prstGeom prst="rect">
          <a:avLst/>
        </a:prstGeom>
        <a:noFill/>
        <a:ln w="9525">
          <a:noFill/>
          <a:miter lim="800000"/>
          <a:headEnd/>
          <a:tailEnd/>
        </a:ln>
      </xdr:spPr>
    </xdr:pic>
    <xdr:clientData/>
  </xdr:twoCellAnchor>
  <xdr:twoCellAnchor editAs="oneCell">
    <xdr:from>
      <xdr:col>1</xdr:col>
      <xdr:colOff>461962</xdr:colOff>
      <xdr:row>271</xdr:row>
      <xdr:rowOff>109537</xdr:rowOff>
    </xdr:from>
    <xdr:to>
      <xdr:col>1</xdr:col>
      <xdr:colOff>1176337</xdr:colOff>
      <xdr:row>275</xdr:row>
      <xdr:rowOff>233362</xdr:rowOff>
    </xdr:to>
    <xdr:pic>
      <xdr:nvPicPr>
        <xdr:cNvPr id="44" name="Рисунок 62" descr="Лампа сд LED-JC-VC 5.0W 12V G4 450Lm.jpg"/>
        <xdr:cNvPicPr>
          <a:picLocks noChangeAspect="1"/>
        </xdr:cNvPicPr>
      </xdr:nvPicPr>
      <xdr:blipFill>
        <a:blip xmlns:r="http://schemas.openxmlformats.org/officeDocument/2006/relationships" r:embed="rId40" cstate="print"/>
        <a:srcRect l="58667" t="35468" r="20267" b="10667"/>
        <a:stretch>
          <a:fillRect/>
        </a:stretch>
      </xdr:blipFill>
      <xdr:spPr bwMode="auto">
        <a:xfrm>
          <a:off x="1545431" y="124267912"/>
          <a:ext cx="714375" cy="1826419"/>
        </a:xfrm>
        <a:prstGeom prst="rect">
          <a:avLst/>
        </a:prstGeom>
        <a:noFill/>
        <a:ln w="9525">
          <a:noFill/>
          <a:miter lim="800000"/>
          <a:headEnd/>
          <a:tailEnd/>
        </a:ln>
      </xdr:spPr>
    </xdr:pic>
    <xdr:clientData/>
  </xdr:twoCellAnchor>
  <xdr:twoCellAnchor editAs="oneCell">
    <xdr:from>
      <xdr:col>1</xdr:col>
      <xdr:colOff>376237</xdr:colOff>
      <xdr:row>287</xdr:row>
      <xdr:rowOff>166687</xdr:rowOff>
    </xdr:from>
    <xdr:to>
      <xdr:col>1</xdr:col>
      <xdr:colOff>1062037</xdr:colOff>
      <xdr:row>291</xdr:row>
      <xdr:rowOff>4762</xdr:rowOff>
    </xdr:to>
    <xdr:pic>
      <xdr:nvPicPr>
        <xdr:cNvPr id="45" name="Рисунок 63" descr="Лампа сд LED-JCD-VC 3W 230V G9 270Lm.jpg"/>
        <xdr:cNvPicPr>
          <a:picLocks noChangeAspect="1"/>
        </xdr:cNvPicPr>
      </xdr:nvPicPr>
      <xdr:blipFill>
        <a:blip xmlns:r="http://schemas.openxmlformats.org/officeDocument/2006/relationships" r:embed="rId41" cstate="print"/>
        <a:srcRect l="57066" t="32800" r="14932" b="4533"/>
        <a:stretch>
          <a:fillRect/>
        </a:stretch>
      </xdr:blipFill>
      <xdr:spPr bwMode="auto">
        <a:xfrm>
          <a:off x="1459706" y="131695031"/>
          <a:ext cx="685800" cy="1540669"/>
        </a:xfrm>
        <a:prstGeom prst="rect">
          <a:avLst/>
        </a:prstGeom>
        <a:noFill/>
        <a:ln w="9525">
          <a:noFill/>
          <a:miter lim="800000"/>
          <a:headEnd/>
          <a:tailEnd/>
        </a:ln>
      </xdr:spPr>
    </xdr:pic>
    <xdr:clientData/>
  </xdr:twoCellAnchor>
  <xdr:twoCellAnchor editAs="oneCell">
    <xdr:from>
      <xdr:col>1</xdr:col>
      <xdr:colOff>52387</xdr:colOff>
      <xdr:row>316</xdr:row>
      <xdr:rowOff>300037</xdr:rowOff>
    </xdr:from>
    <xdr:to>
      <xdr:col>1</xdr:col>
      <xdr:colOff>1338262</xdr:colOff>
      <xdr:row>319</xdr:row>
      <xdr:rowOff>223837</xdr:rowOff>
    </xdr:to>
    <xdr:pic>
      <xdr:nvPicPr>
        <xdr:cNvPr id="46" name="Рисунок 64" descr="af9dd95a_b6e7_11e8_810f_00155dfa720e_a6c4aa5c_a2af_11e9_80c6_002590fa6001.png"/>
        <xdr:cNvPicPr>
          <a:picLocks noChangeAspect="1"/>
        </xdr:cNvPicPr>
      </xdr:nvPicPr>
      <xdr:blipFill>
        <a:blip xmlns:r="http://schemas.openxmlformats.org/officeDocument/2006/relationships" r:embed="rId42" cstate="print"/>
        <a:srcRect/>
        <a:stretch>
          <a:fillRect/>
        </a:stretch>
      </xdr:blipFill>
      <xdr:spPr bwMode="auto">
        <a:xfrm>
          <a:off x="1135856" y="145187193"/>
          <a:ext cx="1285875" cy="1281113"/>
        </a:xfrm>
        <a:prstGeom prst="rect">
          <a:avLst/>
        </a:prstGeom>
        <a:noFill/>
        <a:ln w="9525">
          <a:noFill/>
          <a:miter lim="800000"/>
          <a:headEnd/>
          <a:tailEnd/>
        </a:ln>
      </xdr:spPr>
    </xdr:pic>
    <xdr:clientData/>
  </xdr:twoCellAnchor>
  <xdr:twoCellAnchor editAs="oneCell">
    <xdr:from>
      <xdr:col>1</xdr:col>
      <xdr:colOff>61912</xdr:colOff>
      <xdr:row>327</xdr:row>
      <xdr:rowOff>357187</xdr:rowOff>
    </xdr:from>
    <xdr:to>
      <xdr:col>1</xdr:col>
      <xdr:colOff>1357312</xdr:colOff>
      <xdr:row>330</xdr:row>
      <xdr:rowOff>71437</xdr:rowOff>
    </xdr:to>
    <xdr:pic>
      <xdr:nvPicPr>
        <xdr:cNvPr id="47" name="Рисунок 56" descr="Лампа сд LED-GX70-VC 16W 230V 1280Lm.jpg"/>
        <xdr:cNvPicPr>
          <a:picLocks noChangeAspect="1"/>
        </xdr:cNvPicPr>
      </xdr:nvPicPr>
      <xdr:blipFill>
        <a:blip xmlns:r="http://schemas.openxmlformats.org/officeDocument/2006/relationships" r:embed="rId43" cstate="print"/>
        <a:srcRect l="12267" t="16000" r="10667" b="20267"/>
        <a:stretch>
          <a:fillRect/>
        </a:stretch>
      </xdr:blipFill>
      <xdr:spPr bwMode="auto">
        <a:xfrm>
          <a:off x="1145381" y="150078281"/>
          <a:ext cx="1295400" cy="1071562"/>
        </a:xfrm>
        <a:prstGeom prst="rect">
          <a:avLst/>
        </a:prstGeom>
        <a:noFill/>
        <a:ln w="9525">
          <a:noFill/>
          <a:miter lim="800000"/>
          <a:headEnd/>
          <a:tailEnd/>
        </a:ln>
      </xdr:spPr>
    </xdr:pic>
    <xdr:clientData/>
  </xdr:twoCellAnchor>
  <xdr:twoCellAnchor editAs="oneCell">
    <xdr:from>
      <xdr:col>1</xdr:col>
      <xdr:colOff>357187</xdr:colOff>
      <xdr:row>335</xdr:row>
      <xdr:rowOff>14287</xdr:rowOff>
    </xdr:from>
    <xdr:to>
      <xdr:col>1</xdr:col>
      <xdr:colOff>1014412</xdr:colOff>
      <xdr:row>335</xdr:row>
      <xdr:rowOff>1233487</xdr:rowOff>
    </xdr:to>
    <xdr:pic>
      <xdr:nvPicPr>
        <xdr:cNvPr id="48" name="Рисунок 57" descr="Лампа сд LED-HP-standard 40Вт 160-260В Е27 6500К 3200Лм.png"/>
        <xdr:cNvPicPr>
          <a:picLocks noChangeAspect="1"/>
        </xdr:cNvPicPr>
      </xdr:nvPicPr>
      <xdr:blipFill>
        <a:blip xmlns:r="http://schemas.openxmlformats.org/officeDocument/2006/relationships" r:embed="rId44" cstate="print"/>
        <a:srcRect l="24605" r="20836"/>
        <a:stretch>
          <a:fillRect/>
        </a:stretch>
      </xdr:blipFill>
      <xdr:spPr bwMode="auto">
        <a:xfrm>
          <a:off x="1440656" y="153795412"/>
          <a:ext cx="657225" cy="1219200"/>
        </a:xfrm>
        <a:prstGeom prst="rect">
          <a:avLst/>
        </a:prstGeom>
        <a:noFill/>
        <a:ln w="9525">
          <a:noFill/>
          <a:miter lim="800000"/>
          <a:headEnd/>
          <a:tailEnd/>
        </a:ln>
      </xdr:spPr>
    </xdr:pic>
    <xdr:clientData/>
  </xdr:twoCellAnchor>
  <xdr:twoCellAnchor editAs="oneCell">
    <xdr:from>
      <xdr:col>1</xdr:col>
      <xdr:colOff>52387</xdr:colOff>
      <xdr:row>363</xdr:row>
      <xdr:rowOff>280987</xdr:rowOff>
    </xdr:from>
    <xdr:to>
      <xdr:col>1</xdr:col>
      <xdr:colOff>1376362</xdr:colOff>
      <xdr:row>364</xdr:row>
      <xdr:rowOff>33337</xdr:rowOff>
    </xdr:to>
    <xdr:pic>
      <xdr:nvPicPr>
        <xdr:cNvPr id="49" name="Рисунок 59" descr="Лампа сд LED-T8R-М-std 10W 230V G13R 800Lm 600мм матовая поворотная.jpg"/>
        <xdr:cNvPicPr>
          <a:picLocks noChangeAspect="1"/>
        </xdr:cNvPicPr>
      </xdr:nvPicPr>
      <xdr:blipFill>
        <a:blip xmlns:r="http://schemas.openxmlformats.org/officeDocument/2006/relationships" r:embed="rId45" cstate="print"/>
        <a:srcRect l="4242" t="34242" r="7272" b="40303"/>
        <a:stretch>
          <a:fillRect/>
        </a:stretch>
      </xdr:blipFill>
      <xdr:spPr bwMode="auto">
        <a:xfrm>
          <a:off x="1135856" y="167932893"/>
          <a:ext cx="1323975" cy="383382"/>
        </a:xfrm>
        <a:prstGeom prst="rect">
          <a:avLst/>
        </a:prstGeom>
        <a:noFill/>
        <a:ln w="9525">
          <a:noFill/>
          <a:miter lim="800000"/>
          <a:headEnd/>
          <a:tailEnd/>
        </a:ln>
      </xdr:spPr>
    </xdr:pic>
    <xdr:clientData/>
  </xdr:twoCellAnchor>
  <xdr:twoCellAnchor editAs="oneCell">
    <xdr:from>
      <xdr:col>1</xdr:col>
      <xdr:colOff>242886</xdr:colOff>
      <xdr:row>387</xdr:row>
      <xdr:rowOff>35718</xdr:rowOff>
    </xdr:from>
    <xdr:to>
      <xdr:col>1</xdr:col>
      <xdr:colOff>1119186</xdr:colOff>
      <xdr:row>387</xdr:row>
      <xdr:rowOff>1083468</xdr:rowOff>
    </xdr:to>
    <xdr:pic>
      <xdr:nvPicPr>
        <xdr:cNvPr id="50" name="Рисунок 2"/>
        <xdr:cNvPicPr>
          <a:picLocks noChangeAspect="1"/>
        </xdr:cNvPicPr>
      </xdr:nvPicPr>
      <xdr:blipFill>
        <a:blip xmlns:r="http://schemas.openxmlformats.org/officeDocument/2006/relationships" r:embed="rId46" cstate="print"/>
        <a:srcRect l="18604" t="11861" r="19070" b="13255"/>
        <a:stretch>
          <a:fillRect/>
        </a:stretch>
      </xdr:blipFill>
      <xdr:spPr bwMode="auto">
        <a:xfrm>
          <a:off x="1326355" y="180201093"/>
          <a:ext cx="876300" cy="1047750"/>
        </a:xfrm>
        <a:prstGeom prst="rect">
          <a:avLst/>
        </a:prstGeom>
        <a:noFill/>
        <a:ln w="9525">
          <a:noFill/>
          <a:miter lim="800000"/>
          <a:headEnd/>
          <a:tailEnd/>
        </a:ln>
      </xdr:spPr>
    </xdr:pic>
    <xdr:clientData/>
  </xdr:twoCellAnchor>
  <xdr:twoCellAnchor editAs="oneCell">
    <xdr:from>
      <xdr:col>1</xdr:col>
      <xdr:colOff>157161</xdr:colOff>
      <xdr:row>388</xdr:row>
      <xdr:rowOff>35718</xdr:rowOff>
    </xdr:from>
    <xdr:to>
      <xdr:col>1</xdr:col>
      <xdr:colOff>1243011</xdr:colOff>
      <xdr:row>389</xdr:row>
      <xdr:rowOff>607218</xdr:rowOff>
    </xdr:to>
    <xdr:pic>
      <xdr:nvPicPr>
        <xdr:cNvPr id="51" name="Рисунок 3"/>
        <xdr:cNvPicPr>
          <a:picLocks noChangeAspect="1"/>
        </xdr:cNvPicPr>
      </xdr:nvPicPr>
      <xdr:blipFill>
        <a:blip xmlns:r="http://schemas.openxmlformats.org/officeDocument/2006/relationships" r:embed="rId47" cstate="print"/>
        <a:srcRect/>
        <a:stretch>
          <a:fillRect/>
        </a:stretch>
      </xdr:blipFill>
      <xdr:spPr bwMode="auto">
        <a:xfrm>
          <a:off x="1240630" y="181344093"/>
          <a:ext cx="1085850" cy="1071563"/>
        </a:xfrm>
        <a:prstGeom prst="rect">
          <a:avLst/>
        </a:prstGeom>
        <a:noFill/>
        <a:ln w="9525">
          <a:noFill/>
          <a:miter lim="800000"/>
          <a:headEnd/>
          <a:tailEnd/>
        </a:ln>
      </xdr:spPr>
    </xdr:pic>
    <xdr:clientData/>
  </xdr:twoCellAnchor>
  <xdr:twoCellAnchor editAs="oneCell">
    <xdr:from>
      <xdr:col>1</xdr:col>
      <xdr:colOff>223836</xdr:colOff>
      <xdr:row>390</xdr:row>
      <xdr:rowOff>7143</xdr:rowOff>
    </xdr:from>
    <xdr:to>
      <xdr:col>1</xdr:col>
      <xdr:colOff>1176336</xdr:colOff>
      <xdr:row>390</xdr:row>
      <xdr:rowOff>959643</xdr:rowOff>
    </xdr:to>
    <xdr:pic>
      <xdr:nvPicPr>
        <xdr:cNvPr id="52" name="Рисунок 4"/>
        <xdr:cNvPicPr>
          <a:picLocks noChangeAspect="1"/>
        </xdr:cNvPicPr>
      </xdr:nvPicPr>
      <xdr:blipFill>
        <a:blip xmlns:r="http://schemas.openxmlformats.org/officeDocument/2006/relationships" r:embed="rId48" cstate="print"/>
        <a:srcRect/>
        <a:stretch>
          <a:fillRect/>
        </a:stretch>
      </xdr:blipFill>
      <xdr:spPr bwMode="auto">
        <a:xfrm>
          <a:off x="1307305" y="182529956"/>
          <a:ext cx="952500" cy="952500"/>
        </a:xfrm>
        <a:prstGeom prst="rect">
          <a:avLst/>
        </a:prstGeom>
        <a:noFill/>
        <a:ln w="9525">
          <a:noFill/>
          <a:miter lim="800000"/>
          <a:headEnd/>
          <a:tailEnd/>
        </a:ln>
      </xdr:spPr>
    </xdr:pic>
    <xdr:clientData/>
  </xdr:twoCellAnchor>
  <xdr:twoCellAnchor editAs="oneCell">
    <xdr:from>
      <xdr:col>1</xdr:col>
      <xdr:colOff>404811</xdr:colOff>
      <xdr:row>391</xdr:row>
      <xdr:rowOff>45243</xdr:rowOff>
    </xdr:from>
    <xdr:to>
      <xdr:col>1</xdr:col>
      <xdr:colOff>938211</xdr:colOff>
      <xdr:row>391</xdr:row>
      <xdr:rowOff>1121568</xdr:rowOff>
    </xdr:to>
    <xdr:pic>
      <xdr:nvPicPr>
        <xdr:cNvPr id="53" name="Рисунок 5"/>
        <xdr:cNvPicPr>
          <a:picLocks noChangeAspect="1"/>
        </xdr:cNvPicPr>
      </xdr:nvPicPr>
      <xdr:blipFill>
        <a:blip xmlns:r="http://schemas.openxmlformats.org/officeDocument/2006/relationships" r:embed="rId49" cstate="print"/>
        <a:srcRect l="23022" r="26978"/>
        <a:stretch>
          <a:fillRect/>
        </a:stretch>
      </xdr:blipFill>
      <xdr:spPr bwMode="auto">
        <a:xfrm>
          <a:off x="1488280" y="183568181"/>
          <a:ext cx="533400" cy="1076325"/>
        </a:xfrm>
        <a:prstGeom prst="rect">
          <a:avLst/>
        </a:prstGeom>
        <a:noFill/>
        <a:ln w="9525">
          <a:noFill/>
          <a:miter lim="800000"/>
          <a:headEnd/>
          <a:tailEnd/>
        </a:ln>
      </xdr:spPr>
    </xdr:pic>
    <xdr:clientData/>
  </xdr:twoCellAnchor>
  <xdr:twoCellAnchor editAs="oneCell">
    <xdr:from>
      <xdr:col>1</xdr:col>
      <xdr:colOff>319086</xdr:colOff>
      <xdr:row>392</xdr:row>
      <xdr:rowOff>45243</xdr:rowOff>
    </xdr:from>
    <xdr:to>
      <xdr:col>1</xdr:col>
      <xdr:colOff>1119186</xdr:colOff>
      <xdr:row>392</xdr:row>
      <xdr:rowOff>1092993</xdr:rowOff>
    </xdr:to>
    <xdr:pic>
      <xdr:nvPicPr>
        <xdr:cNvPr id="54" name="Рисунок 6"/>
        <xdr:cNvPicPr>
          <a:picLocks noChangeAspect="1"/>
        </xdr:cNvPicPr>
      </xdr:nvPicPr>
      <xdr:blipFill>
        <a:blip xmlns:r="http://schemas.openxmlformats.org/officeDocument/2006/relationships" r:embed="rId50" cstate="print"/>
        <a:srcRect l="11687" r="12442"/>
        <a:stretch>
          <a:fillRect/>
        </a:stretch>
      </xdr:blipFill>
      <xdr:spPr bwMode="auto">
        <a:xfrm>
          <a:off x="1402555" y="184734993"/>
          <a:ext cx="800100" cy="1047750"/>
        </a:xfrm>
        <a:prstGeom prst="rect">
          <a:avLst/>
        </a:prstGeom>
        <a:noFill/>
        <a:ln w="9525">
          <a:noFill/>
          <a:miter lim="800000"/>
          <a:headEnd/>
          <a:tailEnd/>
        </a:ln>
      </xdr:spPr>
    </xdr:pic>
    <xdr:clientData/>
  </xdr:twoCellAnchor>
  <xdr:twoCellAnchor editAs="oneCell">
    <xdr:from>
      <xdr:col>1</xdr:col>
      <xdr:colOff>147636</xdr:colOff>
      <xdr:row>393</xdr:row>
      <xdr:rowOff>45243</xdr:rowOff>
    </xdr:from>
    <xdr:to>
      <xdr:col>1</xdr:col>
      <xdr:colOff>1166811</xdr:colOff>
      <xdr:row>393</xdr:row>
      <xdr:rowOff>1064418</xdr:rowOff>
    </xdr:to>
    <xdr:pic>
      <xdr:nvPicPr>
        <xdr:cNvPr id="55" name="Рисунок 7"/>
        <xdr:cNvPicPr>
          <a:picLocks noChangeAspect="1"/>
        </xdr:cNvPicPr>
      </xdr:nvPicPr>
      <xdr:blipFill>
        <a:blip xmlns:r="http://schemas.openxmlformats.org/officeDocument/2006/relationships" r:embed="rId51" cstate="print"/>
        <a:srcRect/>
        <a:stretch>
          <a:fillRect/>
        </a:stretch>
      </xdr:blipFill>
      <xdr:spPr bwMode="auto">
        <a:xfrm>
          <a:off x="1231105" y="185901806"/>
          <a:ext cx="1019175" cy="1019175"/>
        </a:xfrm>
        <a:prstGeom prst="rect">
          <a:avLst/>
        </a:prstGeom>
        <a:noFill/>
        <a:ln w="9525">
          <a:noFill/>
          <a:miter lim="800000"/>
          <a:headEnd/>
          <a:tailEnd/>
        </a:ln>
      </xdr:spPr>
    </xdr:pic>
    <xdr:clientData/>
  </xdr:twoCellAnchor>
  <xdr:twoCellAnchor editAs="oneCell">
    <xdr:from>
      <xdr:col>1</xdr:col>
      <xdr:colOff>71436</xdr:colOff>
      <xdr:row>396</xdr:row>
      <xdr:rowOff>45243</xdr:rowOff>
    </xdr:from>
    <xdr:to>
      <xdr:col>1</xdr:col>
      <xdr:colOff>1309686</xdr:colOff>
      <xdr:row>396</xdr:row>
      <xdr:rowOff>683418</xdr:rowOff>
    </xdr:to>
    <xdr:pic>
      <xdr:nvPicPr>
        <xdr:cNvPr id="56" name="Рисунок 8"/>
        <xdr:cNvPicPr>
          <a:picLocks noChangeAspect="1"/>
        </xdr:cNvPicPr>
      </xdr:nvPicPr>
      <xdr:blipFill>
        <a:blip xmlns:r="http://schemas.openxmlformats.org/officeDocument/2006/relationships" r:embed="rId52" cstate="print"/>
        <a:srcRect t="20833" b="27325"/>
        <a:stretch>
          <a:fillRect/>
        </a:stretch>
      </xdr:blipFill>
      <xdr:spPr bwMode="auto">
        <a:xfrm>
          <a:off x="1154905" y="187806806"/>
          <a:ext cx="1238250" cy="638175"/>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19050</xdr:colOff>
      <xdr:row>4</xdr:row>
      <xdr:rowOff>9525</xdr:rowOff>
    </xdr:from>
    <xdr:to>
      <xdr:col>1</xdr:col>
      <xdr:colOff>1343025</xdr:colOff>
      <xdr:row>7</xdr:row>
      <xdr:rowOff>342900</xdr:rowOff>
    </xdr:to>
    <xdr:pic>
      <xdr:nvPicPr>
        <xdr:cNvPr id="2880318" name="Рисунок 1"/>
        <xdr:cNvPicPr>
          <a:picLocks noChangeAspect="1"/>
        </xdr:cNvPicPr>
      </xdr:nvPicPr>
      <xdr:blipFill>
        <a:blip xmlns:r="http://schemas.openxmlformats.org/officeDocument/2006/relationships" r:embed="rId1" cstate="print"/>
        <a:srcRect/>
        <a:stretch>
          <a:fillRect/>
        </a:stretch>
      </xdr:blipFill>
      <xdr:spPr bwMode="auto">
        <a:xfrm>
          <a:off x="1200150" y="1514475"/>
          <a:ext cx="1323975" cy="1323975"/>
        </a:xfrm>
        <a:prstGeom prst="rect">
          <a:avLst/>
        </a:prstGeom>
        <a:noFill/>
        <a:ln w="9525">
          <a:noFill/>
          <a:miter lim="800000"/>
          <a:headEnd/>
          <a:tailEnd/>
        </a:ln>
      </xdr:spPr>
    </xdr:pic>
    <xdr:clientData/>
  </xdr:twoCellAnchor>
  <xdr:twoCellAnchor editAs="oneCell">
    <xdr:from>
      <xdr:col>1</xdr:col>
      <xdr:colOff>123825</xdr:colOff>
      <xdr:row>7</xdr:row>
      <xdr:rowOff>371475</xdr:rowOff>
    </xdr:from>
    <xdr:to>
      <xdr:col>1</xdr:col>
      <xdr:colOff>1524000</xdr:colOff>
      <xdr:row>11</xdr:row>
      <xdr:rowOff>247650</xdr:rowOff>
    </xdr:to>
    <xdr:pic>
      <xdr:nvPicPr>
        <xdr:cNvPr id="2880319" name="Рисунок 2"/>
        <xdr:cNvPicPr>
          <a:picLocks noChangeAspect="1"/>
        </xdr:cNvPicPr>
      </xdr:nvPicPr>
      <xdr:blipFill>
        <a:blip xmlns:r="http://schemas.openxmlformats.org/officeDocument/2006/relationships" r:embed="rId2" cstate="print"/>
        <a:srcRect/>
        <a:stretch>
          <a:fillRect/>
        </a:stretch>
      </xdr:blipFill>
      <xdr:spPr bwMode="auto">
        <a:xfrm>
          <a:off x="1304925" y="2867025"/>
          <a:ext cx="1400175" cy="1400175"/>
        </a:xfrm>
        <a:prstGeom prst="rect">
          <a:avLst/>
        </a:prstGeom>
        <a:noFill/>
        <a:ln w="9525">
          <a:noFill/>
          <a:miter lim="800000"/>
          <a:headEnd/>
          <a:tailEnd/>
        </a:ln>
      </xdr:spPr>
    </xdr:pic>
    <xdr:clientData/>
  </xdr:twoCellAnchor>
  <xdr:twoCellAnchor editAs="oneCell">
    <xdr:from>
      <xdr:col>1</xdr:col>
      <xdr:colOff>304800</xdr:colOff>
      <xdr:row>14</xdr:row>
      <xdr:rowOff>57150</xdr:rowOff>
    </xdr:from>
    <xdr:to>
      <xdr:col>1</xdr:col>
      <xdr:colOff>1257300</xdr:colOff>
      <xdr:row>14</xdr:row>
      <xdr:rowOff>1009650</xdr:rowOff>
    </xdr:to>
    <xdr:pic>
      <xdr:nvPicPr>
        <xdr:cNvPr id="2880320" name="Рисунок 3"/>
        <xdr:cNvPicPr>
          <a:picLocks noChangeAspect="1"/>
        </xdr:cNvPicPr>
      </xdr:nvPicPr>
      <xdr:blipFill>
        <a:blip xmlns:r="http://schemas.openxmlformats.org/officeDocument/2006/relationships" r:embed="rId3" cstate="print"/>
        <a:srcRect/>
        <a:stretch>
          <a:fillRect/>
        </a:stretch>
      </xdr:blipFill>
      <xdr:spPr bwMode="auto">
        <a:xfrm>
          <a:off x="1485900" y="5648325"/>
          <a:ext cx="952500" cy="952500"/>
        </a:xfrm>
        <a:prstGeom prst="rect">
          <a:avLst/>
        </a:prstGeom>
        <a:noFill/>
        <a:ln w="9525">
          <a:noFill/>
          <a:miter lim="800000"/>
          <a:headEnd/>
          <a:tailEnd/>
        </a:ln>
      </xdr:spPr>
    </xdr:pic>
    <xdr:clientData/>
  </xdr:twoCellAnchor>
  <xdr:twoCellAnchor editAs="oneCell">
    <xdr:from>
      <xdr:col>1</xdr:col>
      <xdr:colOff>295275</xdr:colOff>
      <xdr:row>15</xdr:row>
      <xdr:rowOff>19050</xdr:rowOff>
    </xdr:from>
    <xdr:to>
      <xdr:col>1</xdr:col>
      <xdr:colOff>1228725</xdr:colOff>
      <xdr:row>15</xdr:row>
      <xdr:rowOff>952500</xdr:rowOff>
    </xdr:to>
    <xdr:pic>
      <xdr:nvPicPr>
        <xdr:cNvPr id="2880321" name="Рисунок 4"/>
        <xdr:cNvPicPr>
          <a:picLocks noChangeAspect="1"/>
        </xdr:cNvPicPr>
      </xdr:nvPicPr>
      <xdr:blipFill>
        <a:blip xmlns:r="http://schemas.openxmlformats.org/officeDocument/2006/relationships" r:embed="rId4" cstate="print"/>
        <a:srcRect/>
        <a:stretch>
          <a:fillRect/>
        </a:stretch>
      </xdr:blipFill>
      <xdr:spPr bwMode="auto">
        <a:xfrm>
          <a:off x="1476375" y="6629400"/>
          <a:ext cx="933450" cy="933450"/>
        </a:xfrm>
        <a:prstGeom prst="rect">
          <a:avLst/>
        </a:prstGeom>
        <a:noFill/>
        <a:ln w="9525">
          <a:noFill/>
          <a:miter lim="800000"/>
          <a:headEnd/>
          <a:tailEnd/>
        </a:ln>
      </xdr:spPr>
    </xdr:pic>
    <xdr:clientData/>
  </xdr:twoCellAnchor>
  <xdr:twoCellAnchor editAs="oneCell">
    <xdr:from>
      <xdr:col>1</xdr:col>
      <xdr:colOff>247650</xdr:colOff>
      <xdr:row>18</xdr:row>
      <xdr:rowOff>123825</xdr:rowOff>
    </xdr:from>
    <xdr:to>
      <xdr:col>1</xdr:col>
      <xdr:colOff>1190625</xdr:colOff>
      <xdr:row>21</xdr:row>
      <xdr:rowOff>38100</xdr:rowOff>
    </xdr:to>
    <xdr:pic>
      <xdr:nvPicPr>
        <xdr:cNvPr id="2880322" name="Рисунок 5"/>
        <xdr:cNvPicPr>
          <a:picLocks noChangeAspect="1"/>
        </xdr:cNvPicPr>
      </xdr:nvPicPr>
      <xdr:blipFill>
        <a:blip xmlns:r="http://schemas.openxmlformats.org/officeDocument/2006/relationships" r:embed="rId5" cstate="print"/>
        <a:srcRect/>
        <a:stretch>
          <a:fillRect/>
        </a:stretch>
      </xdr:blipFill>
      <xdr:spPr bwMode="auto">
        <a:xfrm>
          <a:off x="1428750" y="8486775"/>
          <a:ext cx="942975" cy="942975"/>
        </a:xfrm>
        <a:prstGeom prst="rect">
          <a:avLst/>
        </a:prstGeom>
        <a:noFill/>
        <a:ln w="9525">
          <a:noFill/>
          <a:miter lim="800000"/>
          <a:headEnd/>
          <a:tailEnd/>
        </a:ln>
      </xdr:spPr>
    </xdr:pic>
    <xdr:clientData/>
  </xdr:twoCellAnchor>
  <xdr:twoCellAnchor editAs="oneCell">
    <xdr:from>
      <xdr:col>1</xdr:col>
      <xdr:colOff>342900</xdr:colOff>
      <xdr:row>22</xdr:row>
      <xdr:rowOff>9525</xdr:rowOff>
    </xdr:from>
    <xdr:to>
      <xdr:col>1</xdr:col>
      <xdr:colOff>1076325</xdr:colOff>
      <xdr:row>22</xdr:row>
      <xdr:rowOff>742950</xdr:rowOff>
    </xdr:to>
    <xdr:pic>
      <xdr:nvPicPr>
        <xdr:cNvPr id="2880323" name="Рисунок 6"/>
        <xdr:cNvPicPr>
          <a:picLocks noChangeAspect="1"/>
        </xdr:cNvPicPr>
      </xdr:nvPicPr>
      <xdr:blipFill>
        <a:blip xmlns:r="http://schemas.openxmlformats.org/officeDocument/2006/relationships" r:embed="rId6" cstate="print"/>
        <a:srcRect/>
        <a:stretch>
          <a:fillRect/>
        </a:stretch>
      </xdr:blipFill>
      <xdr:spPr bwMode="auto">
        <a:xfrm>
          <a:off x="1524000" y="9782175"/>
          <a:ext cx="733425" cy="733425"/>
        </a:xfrm>
        <a:prstGeom prst="rect">
          <a:avLst/>
        </a:prstGeom>
        <a:noFill/>
        <a:ln w="9525">
          <a:noFill/>
          <a:miter lim="800000"/>
          <a:headEnd/>
          <a:tailEnd/>
        </a:ln>
      </xdr:spPr>
    </xdr:pic>
    <xdr:clientData/>
  </xdr:twoCellAnchor>
  <xdr:twoCellAnchor editAs="oneCell">
    <xdr:from>
      <xdr:col>1</xdr:col>
      <xdr:colOff>123825</xdr:colOff>
      <xdr:row>23</xdr:row>
      <xdr:rowOff>9525</xdr:rowOff>
    </xdr:from>
    <xdr:to>
      <xdr:col>1</xdr:col>
      <xdr:colOff>1276350</xdr:colOff>
      <xdr:row>24</xdr:row>
      <xdr:rowOff>266700</xdr:rowOff>
    </xdr:to>
    <xdr:pic>
      <xdr:nvPicPr>
        <xdr:cNvPr id="2880324" name="Рисунок 7"/>
        <xdr:cNvPicPr>
          <a:picLocks noChangeAspect="1"/>
        </xdr:cNvPicPr>
      </xdr:nvPicPr>
      <xdr:blipFill>
        <a:blip xmlns:r="http://schemas.openxmlformats.org/officeDocument/2006/relationships" r:embed="rId7" cstate="print"/>
        <a:srcRect t="21700" b="21698"/>
        <a:stretch>
          <a:fillRect/>
        </a:stretch>
      </xdr:blipFill>
      <xdr:spPr bwMode="auto">
        <a:xfrm>
          <a:off x="1304925" y="10544175"/>
          <a:ext cx="1152525" cy="666750"/>
        </a:xfrm>
        <a:prstGeom prst="rect">
          <a:avLst/>
        </a:prstGeom>
        <a:noFill/>
        <a:ln w="9525">
          <a:noFill/>
          <a:miter lim="800000"/>
          <a:headEnd/>
          <a:tailEnd/>
        </a:ln>
      </xdr:spPr>
    </xdr:pic>
    <xdr:clientData/>
  </xdr:twoCellAnchor>
  <xdr:twoCellAnchor editAs="oneCell">
    <xdr:from>
      <xdr:col>1</xdr:col>
      <xdr:colOff>200025</xdr:colOff>
      <xdr:row>25</xdr:row>
      <xdr:rowOff>47625</xdr:rowOff>
    </xdr:from>
    <xdr:to>
      <xdr:col>1</xdr:col>
      <xdr:colOff>1219200</xdr:colOff>
      <xdr:row>28</xdr:row>
      <xdr:rowOff>38100</xdr:rowOff>
    </xdr:to>
    <xdr:pic>
      <xdr:nvPicPr>
        <xdr:cNvPr id="2880325" name="Рисунок 8"/>
        <xdr:cNvPicPr>
          <a:picLocks noChangeAspect="1"/>
        </xdr:cNvPicPr>
      </xdr:nvPicPr>
      <xdr:blipFill>
        <a:blip xmlns:r="http://schemas.openxmlformats.org/officeDocument/2006/relationships" r:embed="rId8" cstate="print"/>
        <a:srcRect/>
        <a:stretch>
          <a:fillRect/>
        </a:stretch>
      </xdr:blipFill>
      <xdr:spPr bwMode="auto">
        <a:xfrm>
          <a:off x="1381125" y="11306175"/>
          <a:ext cx="1019175" cy="1000125"/>
        </a:xfrm>
        <a:prstGeom prst="rect">
          <a:avLst/>
        </a:prstGeom>
        <a:noFill/>
        <a:ln w="9525">
          <a:noFill/>
          <a:miter lim="800000"/>
          <a:headEnd/>
          <a:tailEnd/>
        </a:ln>
      </xdr:spPr>
    </xdr:pic>
    <xdr:clientData/>
  </xdr:twoCellAnchor>
  <xdr:twoCellAnchor editAs="oneCell">
    <xdr:from>
      <xdr:col>1</xdr:col>
      <xdr:colOff>171450</xdr:colOff>
      <xdr:row>28</xdr:row>
      <xdr:rowOff>66675</xdr:rowOff>
    </xdr:from>
    <xdr:to>
      <xdr:col>1</xdr:col>
      <xdr:colOff>1266825</xdr:colOff>
      <xdr:row>31</xdr:row>
      <xdr:rowOff>142875</xdr:rowOff>
    </xdr:to>
    <xdr:pic>
      <xdr:nvPicPr>
        <xdr:cNvPr id="2880326" name="Рисунок 9"/>
        <xdr:cNvPicPr>
          <a:picLocks noChangeAspect="1"/>
        </xdr:cNvPicPr>
      </xdr:nvPicPr>
      <xdr:blipFill>
        <a:blip xmlns:r="http://schemas.openxmlformats.org/officeDocument/2006/relationships" r:embed="rId9" cstate="print"/>
        <a:srcRect/>
        <a:stretch>
          <a:fillRect/>
        </a:stretch>
      </xdr:blipFill>
      <xdr:spPr bwMode="auto">
        <a:xfrm>
          <a:off x="1352550" y="12334875"/>
          <a:ext cx="1095375" cy="1085850"/>
        </a:xfrm>
        <a:prstGeom prst="rect">
          <a:avLst/>
        </a:prstGeom>
        <a:noFill/>
        <a:ln w="9525">
          <a:noFill/>
          <a:miter lim="800000"/>
          <a:headEnd/>
          <a:tailEnd/>
        </a:ln>
      </xdr:spPr>
    </xdr:pic>
    <xdr:clientData/>
  </xdr:twoCellAnchor>
  <xdr:twoCellAnchor editAs="oneCell">
    <xdr:from>
      <xdr:col>1</xdr:col>
      <xdr:colOff>409575</xdr:colOff>
      <xdr:row>33</xdr:row>
      <xdr:rowOff>76200</xdr:rowOff>
    </xdr:from>
    <xdr:to>
      <xdr:col>1</xdr:col>
      <xdr:colOff>1152525</xdr:colOff>
      <xdr:row>33</xdr:row>
      <xdr:rowOff>819150</xdr:rowOff>
    </xdr:to>
    <xdr:pic>
      <xdr:nvPicPr>
        <xdr:cNvPr id="2880327" name="Рисунок 10"/>
        <xdr:cNvPicPr>
          <a:picLocks noChangeAspect="1"/>
        </xdr:cNvPicPr>
      </xdr:nvPicPr>
      <xdr:blipFill>
        <a:blip xmlns:r="http://schemas.openxmlformats.org/officeDocument/2006/relationships" r:embed="rId10" cstate="print"/>
        <a:srcRect/>
        <a:stretch>
          <a:fillRect/>
        </a:stretch>
      </xdr:blipFill>
      <xdr:spPr bwMode="auto">
        <a:xfrm>
          <a:off x="1590675" y="14544675"/>
          <a:ext cx="742950" cy="742950"/>
        </a:xfrm>
        <a:prstGeom prst="rect">
          <a:avLst/>
        </a:prstGeom>
        <a:noFill/>
        <a:ln w="9525">
          <a:noFill/>
          <a:miter lim="800000"/>
          <a:headEnd/>
          <a:tailEnd/>
        </a:ln>
      </xdr:spPr>
    </xdr:pic>
    <xdr:clientData/>
  </xdr:twoCellAnchor>
  <xdr:twoCellAnchor editAs="oneCell">
    <xdr:from>
      <xdr:col>1</xdr:col>
      <xdr:colOff>400050</xdr:colOff>
      <xdr:row>34</xdr:row>
      <xdr:rowOff>47625</xdr:rowOff>
    </xdr:from>
    <xdr:to>
      <xdr:col>1</xdr:col>
      <xdr:colOff>1133475</xdr:colOff>
      <xdr:row>34</xdr:row>
      <xdr:rowOff>781050</xdr:rowOff>
    </xdr:to>
    <xdr:pic>
      <xdr:nvPicPr>
        <xdr:cNvPr id="2880328" name="Рисунок 11"/>
        <xdr:cNvPicPr>
          <a:picLocks noChangeAspect="1"/>
        </xdr:cNvPicPr>
      </xdr:nvPicPr>
      <xdr:blipFill>
        <a:blip xmlns:r="http://schemas.openxmlformats.org/officeDocument/2006/relationships" r:embed="rId11" cstate="print"/>
        <a:srcRect/>
        <a:stretch>
          <a:fillRect/>
        </a:stretch>
      </xdr:blipFill>
      <xdr:spPr bwMode="auto">
        <a:xfrm>
          <a:off x="1581150" y="15382875"/>
          <a:ext cx="733425" cy="733425"/>
        </a:xfrm>
        <a:prstGeom prst="rect">
          <a:avLst/>
        </a:prstGeom>
        <a:noFill/>
        <a:ln w="9525">
          <a:noFill/>
          <a:miter lim="800000"/>
          <a:headEnd/>
          <a:tailEnd/>
        </a:ln>
      </xdr:spPr>
    </xdr:pic>
    <xdr:clientData/>
  </xdr:twoCellAnchor>
  <xdr:twoCellAnchor editAs="oneCell">
    <xdr:from>
      <xdr:col>1</xdr:col>
      <xdr:colOff>409575</xdr:colOff>
      <xdr:row>37</xdr:row>
      <xdr:rowOff>28575</xdr:rowOff>
    </xdr:from>
    <xdr:to>
      <xdr:col>1</xdr:col>
      <xdr:colOff>1228725</xdr:colOff>
      <xdr:row>38</xdr:row>
      <xdr:rowOff>419100</xdr:rowOff>
    </xdr:to>
    <xdr:pic>
      <xdr:nvPicPr>
        <xdr:cNvPr id="2880329" name="Рисунок 12"/>
        <xdr:cNvPicPr>
          <a:picLocks noChangeAspect="1"/>
        </xdr:cNvPicPr>
      </xdr:nvPicPr>
      <xdr:blipFill>
        <a:blip xmlns:r="http://schemas.openxmlformats.org/officeDocument/2006/relationships" r:embed="rId12" cstate="print"/>
        <a:srcRect/>
        <a:stretch>
          <a:fillRect/>
        </a:stretch>
      </xdr:blipFill>
      <xdr:spPr bwMode="auto">
        <a:xfrm>
          <a:off x="1590675" y="16935450"/>
          <a:ext cx="819150" cy="866775"/>
        </a:xfrm>
        <a:prstGeom prst="rect">
          <a:avLst/>
        </a:prstGeom>
        <a:noFill/>
        <a:ln w="9525">
          <a:noFill/>
          <a:miter lim="800000"/>
          <a:headEnd/>
          <a:tailEnd/>
        </a:ln>
      </xdr:spPr>
    </xdr:pic>
    <xdr:clientData/>
  </xdr:twoCellAnchor>
  <xdr:twoCellAnchor editAs="oneCell">
    <xdr:from>
      <xdr:col>1</xdr:col>
      <xdr:colOff>228600</xdr:colOff>
      <xdr:row>39</xdr:row>
      <xdr:rowOff>133350</xdr:rowOff>
    </xdr:from>
    <xdr:to>
      <xdr:col>1</xdr:col>
      <xdr:colOff>1362075</xdr:colOff>
      <xdr:row>42</xdr:row>
      <xdr:rowOff>123825</xdr:rowOff>
    </xdr:to>
    <xdr:pic>
      <xdr:nvPicPr>
        <xdr:cNvPr id="2880330" name="Рисунок 13"/>
        <xdr:cNvPicPr>
          <a:picLocks noChangeAspect="1"/>
        </xdr:cNvPicPr>
      </xdr:nvPicPr>
      <xdr:blipFill>
        <a:blip xmlns:r="http://schemas.openxmlformats.org/officeDocument/2006/relationships" r:embed="rId13" cstate="print"/>
        <a:srcRect/>
        <a:stretch>
          <a:fillRect/>
        </a:stretch>
      </xdr:blipFill>
      <xdr:spPr bwMode="auto">
        <a:xfrm>
          <a:off x="1409700" y="17954625"/>
          <a:ext cx="1133475" cy="1133475"/>
        </a:xfrm>
        <a:prstGeom prst="rect">
          <a:avLst/>
        </a:prstGeom>
        <a:noFill/>
        <a:ln w="9525">
          <a:noFill/>
          <a:miter lim="800000"/>
          <a:headEnd/>
          <a:tailEnd/>
        </a:ln>
      </xdr:spPr>
    </xdr:pic>
    <xdr:clientData/>
  </xdr:twoCellAnchor>
  <xdr:twoCellAnchor editAs="oneCell">
    <xdr:from>
      <xdr:col>1</xdr:col>
      <xdr:colOff>95250</xdr:colOff>
      <xdr:row>45</xdr:row>
      <xdr:rowOff>57150</xdr:rowOff>
    </xdr:from>
    <xdr:to>
      <xdr:col>1</xdr:col>
      <xdr:colOff>1219200</xdr:colOff>
      <xdr:row>48</xdr:row>
      <xdr:rowOff>152400</xdr:rowOff>
    </xdr:to>
    <xdr:pic>
      <xdr:nvPicPr>
        <xdr:cNvPr id="2880331" name="Рисунок 14"/>
        <xdr:cNvPicPr>
          <a:picLocks noChangeAspect="1"/>
        </xdr:cNvPicPr>
      </xdr:nvPicPr>
      <xdr:blipFill>
        <a:blip xmlns:r="http://schemas.openxmlformats.org/officeDocument/2006/relationships" r:embed="rId14" cstate="print"/>
        <a:srcRect/>
        <a:stretch>
          <a:fillRect/>
        </a:stretch>
      </xdr:blipFill>
      <xdr:spPr bwMode="auto">
        <a:xfrm>
          <a:off x="1276350" y="20173950"/>
          <a:ext cx="1123950" cy="1104900"/>
        </a:xfrm>
        <a:prstGeom prst="rect">
          <a:avLst/>
        </a:prstGeom>
        <a:noFill/>
        <a:ln w="9525">
          <a:noFill/>
          <a:miter lim="800000"/>
          <a:headEnd/>
          <a:tailEnd/>
        </a:ln>
      </xdr:spPr>
    </xdr:pic>
    <xdr:clientData/>
  </xdr:twoCellAnchor>
  <xdr:twoCellAnchor editAs="oneCell">
    <xdr:from>
      <xdr:col>1</xdr:col>
      <xdr:colOff>209550</xdr:colOff>
      <xdr:row>49</xdr:row>
      <xdr:rowOff>9525</xdr:rowOff>
    </xdr:from>
    <xdr:to>
      <xdr:col>1</xdr:col>
      <xdr:colOff>1190625</xdr:colOff>
      <xdr:row>49</xdr:row>
      <xdr:rowOff>1000125</xdr:rowOff>
    </xdr:to>
    <xdr:pic>
      <xdr:nvPicPr>
        <xdr:cNvPr id="2880332" name="Рисунок 15"/>
        <xdr:cNvPicPr>
          <a:picLocks noChangeAspect="1"/>
        </xdr:cNvPicPr>
      </xdr:nvPicPr>
      <xdr:blipFill>
        <a:blip xmlns:r="http://schemas.openxmlformats.org/officeDocument/2006/relationships" r:embed="rId15" cstate="print"/>
        <a:srcRect/>
        <a:stretch>
          <a:fillRect/>
        </a:stretch>
      </xdr:blipFill>
      <xdr:spPr bwMode="auto">
        <a:xfrm>
          <a:off x="1390650" y="21516975"/>
          <a:ext cx="981075" cy="990600"/>
        </a:xfrm>
        <a:prstGeom prst="rect">
          <a:avLst/>
        </a:prstGeom>
        <a:noFill/>
        <a:ln w="9525">
          <a:noFill/>
          <a:miter lim="800000"/>
          <a:headEnd/>
          <a:tailEnd/>
        </a:ln>
      </xdr:spPr>
    </xdr:pic>
    <xdr:clientData/>
  </xdr:twoCellAnchor>
  <xdr:twoCellAnchor editAs="oneCell">
    <xdr:from>
      <xdr:col>1</xdr:col>
      <xdr:colOff>85725</xdr:colOff>
      <xdr:row>50</xdr:row>
      <xdr:rowOff>314325</xdr:rowOff>
    </xdr:from>
    <xdr:to>
      <xdr:col>1</xdr:col>
      <xdr:colOff>1495425</xdr:colOff>
      <xdr:row>52</xdr:row>
      <xdr:rowOff>285750</xdr:rowOff>
    </xdr:to>
    <xdr:pic>
      <xdr:nvPicPr>
        <xdr:cNvPr id="2880333" name="Рисунок 16"/>
        <xdr:cNvPicPr>
          <a:picLocks noChangeAspect="1"/>
        </xdr:cNvPicPr>
      </xdr:nvPicPr>
      <xdr:blipFill>
        <a:blip xmlns:r="http://schemas.openxmlformats.org/officeDocument/2006/relationships" r:embed="rId16" cstate="print"/>
        <a:srcRect t="27779" b="28641"/>
        <a:stretch>
          <a:fillRect/>
        </a:stretch>
      </xdr:blipFill>
      <xdr:spPr bwMode="auto">
        <a:xfrm>
          <a:off x="1266825" y="22907625"/>
          <a:ext cx="1409700" cy="600075"/>
        </a:xfrm>
        <a:prstGeom prst="rect">
          <a:avLst/>
        </a:prstGeom>
        <a:noFill/>
        <a:ln w="9525">
          <a:noFill/>
          <a:miter lim="800000"/>
          <a:headEnd/>
          <a:tailEnd/>
        </a:ln>
      </xdr:spPr>
    </xdr:pic>
    <xdr:clientData/>
  </xdr:twoCellAnchor>
  <xdr:twoCellAnchor editAs="oneCell">
    <xdr:from>
      <xdr:col>1</xdr:col>
      <xdr:colOff>104775</xdr:colOff>
      <xdr:row>55</xdr:row>
      <xdr:rowOff>152400</xdr:rowOff>
    </xdr:from>
    <xdr:to>
      <xdr:col>1</xdr:col>
      <xdr:colOff>1304925</xdr:colOff>
      <xdr:row>57</xdr:row>
      <xdr:rowOff>266700</xdr:rowOff>
    </xdr:to>
    <xdr:pic>
      <xdr:nvPicPr>
        <xdr:cNvPr id="2880334" name="Рисунок 17"/>
        <xdr:cNvPicPr>
          <a:picLocks noChangeAspect="1"/>
        </xdr:cNvPicPr>
      </xdr:nvPicPr>
      <xdr:blipFill>
        <a:blip xmlns:r="http://schemas.openxmlformats.org/officeDocument/2006/relationships" r:embed="rId17" cstate="print"/>
        <a:srcRect/>
        <a:stretch>
          <a:fillRect/>
        </a:stretch>
      </xdr:blipFill>
      <xdr:spPr bwMode="auto">
        <a:xfrm>
          <a:off x="1285875" y="24450675"/>
          <a:ext cx="1200150" cy="809625"/>
        </a:xfrm>
        <a:prstGeom prst="rect">
          <a:avLst/>
        </a:prstGeom>
        <a:noFill/>
        <a:ln w="9525">
          <a:noFill/>
          <a:miter lim="800000"/>
          <a:headEnd/>
          <a:tailEnd/>
        </a:ln>
      </xdr:spPr>
    </xdr:pic>
    <xdr:clientData/>
  </xdr:twoCellAnchor>
  <xdr:twoCellAnchor editAs="oneCell">
    <xdr:from>
      <xdr:col>1</xdr:col>
      <xdr:colOff>361950</xdr:colOff>
      <xdr:row>62</xdr:row>
      <xdr:rowOff>57150</xdr:rowOff>
    </xdr:from>
    <xdr:to>
      <xdr:col>1</xdr:col>
      <xdr:colOff>1238250</xdr:colOff>
      <xdr:row>62</xdr:row>
      <xdr:rowOff>800100</xdr:rowOff>
    </xdr:to>
    <xdr:pic>
      <xdr:nvPicPr>
        <xdr:cNvPr id="2880335" name="Рисунок 19"/>
        <xdr:cNvPicPr>
          <a:picLocks noChangeAspect="1"/>
        </xdr:cNvPicPr>
      </xdr:nvPicPr>
      <xdr:blipFill>
        <a:blip xmlns:r="http://schemas.openxmlformats.org/officeDocument/2006/relationships" r:embed="rId18" cstate="print"/>
        <a:srcRect t="7500" b="7500"/>
        <a:stretch>
          <a:fillRect/>
        </a:stretch>
      </xdr:blipFill>
      <xdr:spPr bwMode="auto">
        <a:xfrm>
          <a:off x="1543050" y="27241500"/>
          <a:ext cx="876300" cy="742950"/>
        </a:xfrm>
        <a:prstGeom prst="rect">
          <a:avLst/>
        </a:prstGeom>
        <a:noFill/>
        <a:ln w="9525">
          <a:noFill/>
          <a:miter lim="800000"/>
          <a:headEnd/>
          <a:tailEnd/>
        </a:ln>
      </xdr:spPr>
    </xdr:pic>
    <xdr:clientData/>
  </xdr:twoCellAnchor>
  <xdr:twoCellAnchor editAs="oneCell">
    <xdr:from>
      <xdr:col>1</xdr:col>
      <xdr:colOff>400050</xdr:colOff>
      <xdr:row>63</xdr:row>
      <xdr:rowOff>47625</xdr:rowOff>
    </xdr:from>
    <xdr:to>
      <xdr:col>1</xdr:col>
      <xdr:colOff>1162050</xdr:colOff>
      <xdr:row>63</xdr:row>
      <xdr:rowOff>809625</xdr:rowOff>
    </xdr:to>
    <xdr:pic>
      <xdr:nvPicPr>
        <xdr:cNvPr id="2880336" name="Рисунок 20"/>
        <xdr:cNvPicPr>
          <a:picLocks noChangeAspect="1"/>
        </xdr:cNvPicPr>
      </xdr:nvPicPr>
      <xdr:blipFill>
        <a:blip xmlns:r="http://schemas.openxmlformats.org/officeDocument/2006/relationships" r:embed="rId19" cstate="print"/>
        <a:srcRect/>
        <a:stretch>
          <a:fillRect/>
        </a:stretch>
      </xdr:blipFill>
      <xdr:spPr bwMode="auto">
        <a:xfrm>
          <a:off x="1581150" y="28098750"/>
          <a:ext cx="762000" cy="762000"/>
        </a:xfrm>
        <a:prstGeom prst="rect">
          <a:avLst/>
        </a:prstGeom>
        <a:noFill/>
        <a:ln w="9525">
          <a:noFill/>
          <a:miter lim="800000"/>
          <a:headEnd/>
          <a:tailEnd/>
        </a:ln>
      </xdr:spPr>
    </xdr:pic>
    <xdr:clientData/>
  </xdr:twoCellAnchor>
  <xdr:twoCellAnchor editAs="oneCell">
    <xdr:from>
      <xdr:col>1</xdr:col>
      <xdr:colOff>142875</xdr:colOff>
      <xdr:row>67</xdr:row>
      <xdr:rowOff>304800</xdr:rowOff>
    </xdr:from>
    <xdr:to>
      <xdr:col>1</xdr:col>
      <xdr:colOff>1514475</xdr:colOff>
      <xdr:row>69</xdr:row>
      <xdr:rowOff>333375</xdr:rowOff>
    </xdr:to>
    <xdr:pic>
      <xdr:nvPicPr>
        <xdr:cNvPr id="2880337" name="Рисунок 21"/>
        <xdr:cNvPicPr>
          <a:picLocks noChangeAspect="1"/>
        </xdr:cNvPicPr>
      </xdr:nvPicPr>
      <xdr:blipFill>
        <a:blip xmlns:r="http://schemas.openxmlformats.org/officeDocument/2006/relationships" r:embed="rId20" cstate="print"/>
        <a:srcRect l="7816" t="22989" r="5287" b="27126"/>
        <a:stretch>
          <a:fillRect/>
        </a:stretch>
      </xdr:blipFill>
      <xdr:spPr bwMode="auto">
        <a:xfrm>
          <a:off x="1323975" y="31184850"/>
          <a:ext cx="1371600" cy="790575"/>
        </a:xfrm>
        <a:prstGeom prst="rect">
          <a:avLst/>
        </a:prstGeom>
        <a:noFill/>
        <a:ln w="9525">
          <a:noFill/>
          <a:miter lim="800000"/>
          <a:headEnd/>
          <a:tailEnd/>
        </a:ln>
      </xdr:spPr>
    </xdr:pic>
    <xdr:clientData/>
  </xdr:twoCellAnchor>
  <xdr:twoCellAnchor editAs="oneCell">
    <xdr:from>
      <xdr:col>1</xdr:col>
      <xdr:colOff>114300</xdr:colOff>
      <xdr:row>85</xdr:row>
      <xdr:rowOff>114300</xdr:rowOff>
    </xdr:from>
    <xdr:to>
      <xdr:col>1</xdr:col>
      <xdr:colOff>1504950</xdr:colOff>
      <xdr:row>86</xdr:row>
      <xdr:rowOff>571500</xdr:rowOff>
    </xdr:to>
    <xdr:pic>
      <xdr:nvPicPr>
        <xdr:cNvPr id="2880338" name="Рисунок 23"/>
        <xdr:cNvPicPr>
          <a:picLocks noChangeAspect="1"/>
        </xdr:cNvPicPr>
      </xdr:nvPicPr>
      <xdr:blipFill>
        <a:blip xmlns:r="http://schemas.openxmlformats.org/officeDocument/2006/relationships" r:embed="rId21" cstate="print"/>
        <a:srcRect t="14941" b="16322"/>
        <a:stretch>
          <a:fillRect/>
        </a:stretch>
      </xdr:blipFill>
      <xdr:spPr bwMode="auto">
        <a:xfrm>
          <a:off x="1295400" y="38538150"/>
          <a:ext cx="1390650" cy="952500"/>
        </a:xfrm>
        <a:prstGeom prst="rect">
          <a:avLst/>
        </a:prstGeom>
        <a:noFill/>
        <a:ln w="9525">
          <a:noFill/>
          <a:miter lim="800000"/>
          <a:headEnd/>
          <a:tailEnd/>
        </a:ln>
      </xdr:spPr>
    </xdr:pic>
    <xdr:clientData/>
  </xdr:twoCellAnchor>
  <xdr:twoCellAnchor editAs="oneCell">
    <xdr:from>
      <xdr:col>1</xdr:col>
      <xdr:colOff>123825</xdr:colOff>
      <xdr:row>90</xdr:row>
      <xdr:rowOff>66675</xdr:rowOff>
    </xdr:from>
    <xdr:to>
      <xdr:col>1</xdr:col>
      <xdr:colOff>1485900</xdr:colOff>
      <xdr:row>91</xdr:row>
      <xdr:rowOff>590550</xdr:rowOff>
    </xdr:to>
    <xdr:pic>
      <xdr:nvPicPr>
        <xdr:cNvPr id="2880339" name="Рисунок 1"/>
        <xdr:cNvPicPr>
          <a:picLocks noChangeAspect="1"/>
        </xdr:cNvPicPr>
      </xdr:nvPicPr>
      <xdr:blipFill>
        <a:blip xmlns:r="http://schemas.openxmlformats.org/officeDocument/2006/relationships" r:embed="rId22" cstate="print"/>
        <a:srcRect t="16463" b="15488"/>
        <a:stretch>
          <a:fillRect/>
        </a:stretch>
      </xdr:blipFill>
      <xdr:spPr bwMode="auto">
        <a:xfrm>
          <a:off x="1304925" y="41538525"/>
          <a:ext cx="1362075" cy="923925"/>
        </a:xfrm>
        <a:prstGeom prst="rect">
          <a:avLst/>
        </a:prstGeom>
        <a:noFill/>
        <a:ln w="9525">
          <a:noFill/>
          <a:miter lim="800000"/>
          <a:headEnd/>
          <a:tailEnd/>
        </a:ln>
      </xdr:spPr>
    </xdr:pic>
    <xdr:clientData/>
  </xdr:twoCellAnchor>
  <xdr:twoCellAnchor editAs="oneCell">
    <xdr:from>
      <xdr:col>1</xdr:col>
      <xdr:colOff>314325</xdr:colOff>
      <xdr:row>101</xdr:row>
      <xdr:rowOff>38100</xdr:rowOff>
    </xdr:from>
    <xdr:to>
      <xdr:col>1</xdr:col>
      <xdr:colOff>1381125</xdr:colOff>
      <xdr:row>102</xdr:row>
      <xdr:rowOff>476250</xdr:rowOff>
    </xdr:to>
    <xdr:pic>
      <xdr:nvPicPr>
        <xdr:cNvPr id="2880340" name="Рисунок 26" descr="4690612016559-1000x800.jpg"/>
        <xdr:cNvPicPr>
          <a:picLocks noChangeAspect="1"/>
        </xdr:cNvPicPr>
      </xdr:nvPicPr>
      <xdr:blipFill>
        <a:blip xmlns:r="http://schemas.openxmlformats.org/officeDocument/2006/relationships" r:embed="rId23" cstate="print"/>
        <a:srcRect l="10667" t="5067" r="12000" b="17332"/>
        <a:stretch>
          <a:fillRect/>
        </a:stretch>
      </xdr:blipFill>
      <xdr:spPr bwMode="auto">
        <a:xfrm>
          <a:off x="1495425" y="47586900"/>
          <a:ext cx="1066800" cy="1066800"/>
        </a:xfrm>
        <a:prstGeom prst="rect">
          <a:avLst/>
        </a:prstGeom>
        <a:noFill/>
        <a:ln w="9525">
          <a:noFill/>
          <a:miter lim="800000"/>
          <a:headEnd/>
          <a:tailEnd/>
        </a:ln>
      </xdr:spPr>
    </xdr:pic>
    <xdr:clientData/>
  </xdr:twoCellAnchor>
  <xdr:twoCellAnchor editAs="oneCell">
    <xdr:from>
      <xdr:col>1</xdr:col>
      <xdr:colOff>219075</xdr:colOff>
      <xdr:row>103</xdr:row>
      <xdr:rowOff>66675</xdr:rowOff>
    </xdr:from>
    <xdr:to>
      <xdr:col>1</xdr:col>
      <xdr:colOff>1343025</xdr:colOff>
      <xdr:row>103</xdr:row>
      <xdr:rowOff>914400</xdr:rowOff>
    </xdr:to>
    <xdr:pic>
      <xdr:nvPicPr>
        <xdr:cNvPr id="2880341" name="Рисунок 28" descr="Патрон-переходник   длинный  LLT.png"/>
        <xdr:cNvPicPr>
          <a:picLocks noChangeAspect="1"/>
        </xdr:cNvPicPr>
      </xdr:nvPicPr>
      <xdr:blipFill>
        <a:blip xmlns:r="http://schemas.openxmlformats.org/officeDocument/2006/relationships" r:embed="rId24" cstate="print"/>
        <a:srcRect l="7468" t="17336" r="9322" b="19991"/>
        <a:stretch>
          <a:fillRect/>
        </a:stretch>
      </xdr:blipFill>
      <xdr:spPr bwMode="auto">
        <a:xfrm>
          <a:off x="1400175" y="48844200"/>
          <a:ext cx="1123950" cy="847725"/>
        </a:xfrm>
        <a:prstGeom prst="rect">
          <a:avLst/>
        </a:prstGeom>
        <a:noFill/>
        <a:ln w="9525">
          <a:noFill/>
          <a:miter lim="800000"/>
          <a:headEnd/>
          <a:tailEnd/>
        </a:ln>
      </xdr:spPr>
    </xdr:pic>
    <xdr:clientData/>
  </xdr:twoCellAnchor>
  <xdr:twoCellAnchor editAs="oneCell">
    <xdr:from>
      <xdr:col>1</xdr:col>
      <xdr:colOff>276225</xdr:colOff>
      <xdr:row>105</xdr:row>
      <xdr:rowOff>9525</xdr:rowOff>
    </xdr:from>
    <xdr:to>
      <xdr:col>1</xdr:col>
      <xdr:colOff>1323975</xdr:colOff>
      <xdr:row>105</xdr:row>
      <xdr:rowOff>904875</xdr:rowOff>
    </xdr:to>
    <xdr:pic>
      <xdr:nvPicPr>
        <xdr:cNvPr id="2880342" name="Рисунок 29" descr="Патрон-переходник   короткий  LLT.jpg"/>
        <xdr:cNvPicPr>
          <a:picLocks noChangeAspect="1"/>
        </xdr:cNvPicPr>
      </xdr:nvPicPr>
      <xdr:blipFill>
        <a:blip xmlns:r="http://schemas.openxmlformats.org/officeDocument/2006/relationships" r:embed="rId25" cstate="print"/>
        <a:srcRect t="7083" b="7916"/>
        <a:stretch>
          <a:fillRect/>
        </a:stretch>
      </xdr:blipFill>
      <xdr:spPr bwMode="auto">
        <a:xfrm>
          <a:off x="1457325" y="50787300"/>
          <a:ext cx="1047750" cy="895350"/>
        </a:xfrm>
        <a:prstGeom prst="rect">
          <a:avLst/>
        </a:prstGeom>
        <a:noFill/>
        <a:ln w="9525">
          <a:noFill/>
          <a:miter lim="800000"/>
          <a:headEnd/>
          <a:tailEnd/>
        </a:ln>
      </xdr:spPr>
    </xdr:pic>
    <xdr:clientData/>
  </xdr:twoCellAnchor>
  <xdr:twoCellAnchor editAs="oneCell">
    <xdr:from>
      <xdr:col>1</xdr:col>
      <xdr:colOff>314325</xdr:colOff>
      <xdr:row>104</xdr:row>
      <xdr:rowOff>28575</xdr:rowOff>
    </xdr:from>
    <xdr:to>
      <xdr:col>1</xdr:col>
      <xdr:colOff>1438275</xdr:colOff>
      <xdr:row>104</xdr:row>
      <xdr:rowOff>952500</xdr:rowOff>
    </xdr:to>
    <xdr:pic>
      <xdr:nvPicPr>
        <xdr:cNvPr id="2880343" name="Рисунок 30" descr="Патрон-переходник.jpg"/>
        <xdr:cNvPicPr>
          <a:picLocks noChangeAspect="1"/>
        </xdr:cNvPicPr>
      </xdr:nvPicPr>
      <xdr:blipFill>
        <a:blip xmlns:r="http://schemas.openxmlformats.org/officeDocument/2006/relationships" r:embed="rId26" cstate="print"/>
        <a:srcRect l="584" t="10184" r="751" b="7950"/>
        <a:stretch>
          <a:fillRect/>
        </a:stretch>
      </xdr:blipFill>
      <xdr:spPr bwMode="auto">
        <a:xfrm>
          <a:off x="1495425" y="49787175"/>
          <a:ext cx="1123950" cy="923925"/>
        </a:xfrm>
        <a:prstGeom prst="rect">
          <a:avLst/>
        </a:prstGeom>
        <a:noFill/>
        <a:ln w="9525">
          <a:noFill/>
          <a:miter lim="800000"/>
          <a:headEnd/>
          <a:tailEnd/>
        </a:ln>
      </xdr:spPr>
    </xdr:pic>
    <xdr:clientData/>
  </xdr:twoCellAnchor>
  <xdr:twoCellAnchor editAs="oneCell">
    <xdr:from>
      <xdr:col>1</xdr:col>
      <xdr:colOff>381000</xdr:colOff>
      <xdr:row>13</xdr:row>
      <xdr:rowOff>28575</xdr:rowOff>
    </xdr:from>
    <xdr:to>
      <xdr:col>1</xdr:col>
      <xdr:colOff>1171575</xdr:colOff>
      <xdr:row>13</xdr:row>
      <xdr:rowOff>800100</xdr:rowOff>
    </xdr:to>
    <xdr:pic>
      <xdr:nvPicPr>
        <xdr:cNvPr id="2880344" name="Рисунок 32" descr="a5c02452_36fa_11e8_8108_00155dfa720e_15955661_79ad_11e8_810d_00155dfa720e.jpg"/>
        <xdr:cNvPicPr>
          <a:picLocks noChangeAspect="1"/>
        </xdr:cNvPicPr>
      </xdr:nvPicPr>
      <xdr:blipFill>
        <a:blip xmlns:r="http://schemas.openxmlformats.org/officeDocument/2006/relationships" r:embed="rId27" cstate="print"/>
        <a:srcRect l="19733" t="19733" r="19200" b="20267"/>
        <a:stretch>
          <a:fillRect/>
        </a:stretch>
      </xdr:blipFill>
      <xdr:spPr bwMode="auto">
        <a:xfrm>
          <a:off x="1562100" y="4810125"/>
          <a:ext cx="790575" cy="771525"/>
        </a:xfrm>
        <a:prstGeom prst="rect">
          <a:avLst/>
        </a:prstGeom>
        <a:noFill/>
        <a:ln w="9525">
          <a:noFill/>
          <a:miter lim="800000"/>
          <a:headEnd/>
          <a:tailEnd/>
        </a:ln>
      </xdr:spPr>
    </xdr:pic>
    <xdr:clientData/>
  </xdr:twoCellAnchor>
  <xdr:twoCellAnchor editAs="oneCell">
    <xdr:from>
      <xdr:col>1</xdr:col>
      <xdr:colOff>381000</xdr:colOff>
      <xdr:row>32</xdr:row>
      <xdr:rowOff>38100</xdr:rowOff>
    </xdr:from>
    <xdr:to>
      <xdr:col>1</xdr:col>
      <xdr:colOff>1181100</xdr:colOff>
      <xdr:row>33</xdr:row>
      <xdr:rowOff>0</xdr:rowOff>
    </xdr:to>
    <xdr:pic>
      <xdr:nvPicPr>
        <xdr:cNvPr id="2880345" name="Рисунок 33" descr="c54cb79e_36f8_11e8_8108_00155dfa720e_c44141bd_79ac_11e8_810d_00155dfa720e.jpg"/>
        <xdr:cNvPicPr>
          <a:picLocks noChangeAspect="1"/>
        </xdr:cNvPicPr>
      </xdr:nvPicPr>
      <xdr:blipFill>
        <a:blip xmlns:r="http://schemas.openxmlformats.org/officeDocument/2006/relationships" r:embed="rId28" cstate="print"/>
        <a:srcRect l="21867" t="22667" r="22400" b="23199"/>
        <a:stretch>
          <a:fillRect/>
        </a:stretch>
      </xdr:blipFill>
      <xdr:spPr bwMode="auto">
        <a:xfrm>
          <a:off x="1562100" y="13696950"/>
          <a:ext cx="800100" cy="771525"/>
        </a:xfrm>
        <a:prstGeom prst="rect">
          <a:avLst/>
        </a:prstGeom>
        <a:noFill/>
        <a:ln w="9525">
          <a:noFill/>
          <a:miter lim="800000"/>
          <a:headEnd/>
          <a:tailEnd/>
        </a:ln>
      </xdr:spPr>
    </xdr:pic>
    <xdr:clientData/>
  </xdr:twoCellAnchor>
  <xdr:twoCellAnchor editAs="oneCell">
    <xdr:from>
      <xdr:col>1</xdr:col>
      <xdr:colOff>342900</xdr:colOff>
      <xdr:row>61</xdr:row>
      <xdr:rowOff>28575</xdr:rowOff>
    </xdr:from>
    <xdr:to>
      <xdr:col>1</xdr:col>
      <xdr:colOff>1171575</xdr:colOff>
      <xdr:row>61</xdr:row>
      <xdr:rowOff>847725</xdr:rowOff>
    </xdr:to>
    <xdr:pic>
      <xdr:nvPicPr>
        <xdr:cNvPr id="2880346" name="Рисунок 35" descr="914ab432_36fb_11e8_8108_00155dfa720e_2dbc900f_79ad_11e8_810d_00155dfa720e.jpg"/>
        <xdr:cNvPicPr>
          <a:picLocks noChangeAspect="1"/>
        </xdr:cNvPicPr>
      </xdr:nvPicPr>
      <xdr:blipFill>
        <a:blip xmlns:r="http://schemas.openxmlformats.org/officeDocument/2006/relationships" r:embed="rId29" cstate="print"/>
        <a:srcRect l="18933" t="19200" r="20000" b="20267"/>
        <a:stretch>
          <a:fillRect/>
        </a:stretch>
      </xdr:blipFill>
      <xdr:spPr bwMode="auto">
        <a:xfrm>
          <a:off x="1524000" y="26327100"/>
          <a:ext cx="828675" cy="819150"/>
        </a:xfrm>
        <a:prstGeom prst="rect">
          <a:avLst/>
        </a:prstGeom>
        <a:noFill/>
        <a:ln w="9525">
          <a:noFill/>
          <a:miter lim="800000"/>
          <a:headEnd/>
          <a:tailEnd/>
        </a:ln>
      </xdr:spPr>
    </xdr:pic>
    <xdr:clientData/>
  </xdr:twoCellAnchor>
  <xdr:twoCellAnchor editAs="oneCell">
    <xdr:from>
      <xdr:col>1</xdr:col>
      <xdr:colOff>390525</xdr:colOff>
      <xdr:row>66</xdr:row>
      <xdr:rowOff>9525</xdr:rowOff>
    </xdr:from>
    <xdr:to>
      <xdr:col>1</xdr:col>
      <xdr:colOff>1304925</xdr:colOff>
      <xdr:row>66</xdr:row>
      <xdr:rowOff>1152525</xdr:rowOff>
    </xdr:to>
    <xdr:pic>
      <xdr:nvPicPr>
        <xdr:cNvPr id="2880347" name="Рисунок 36" descr="Удлинитель 2G-2-SMART 2-х местн с зк 10A 2м 8322 IN HOME.png"/>
        <xdr:cNvPicPr>
          <a:picLocks noChangeAspect="1"/>
        </xdr:cNvPicPr>
      </xdr:nvPicPr>
      <xdr:blipFill>
        <a:blip xmlns:r="http://schemas.openxmlformats.org/officeDocument/2006/relationships" r:embed="rId30" cstate="print"/>
        <a:srcRect l="21069" t="15469" r="23457" b="14923"/>
        <a:stretch>
          <a:fillRect/>
        </a:stretch>
      </xdr:blipFill>
      <xdr:spPr bwMode="auto">
        <a:xfrm>
          <a:off x="1571625" y="29670375"/>
          <a:ext cx="914400" cy="1143000"/>
        </a:xfrm>
        <a:prstGeom prst="rect">
          <a:avLst/>
        </a:prstGeom>
        <a:noFill/>
        <a:ln w="9525">
          <a:noFill/>
          <a:miter lim="800000"/>
          <a:headEnd/>
          <a:tailEnd/>
        </a:ln>
      </xdr:spPr>
    </xdr:pic>
    <xdr:clientData/>
  </xdr:twoCellAnchor>
  <xdr:twoCellAnchor editAs="oneCell">
    <xdr:from>
      <xdr:col>1</xdr:col>
      <xdr:colOff>123825</xdr:colOff>
      <xdr:row>71</xdr:row>
      <xdr:rowOff>28575</xdr:rowOff>
    </xdr:from>
    <xdr:to>
      <xdr:col>1</xdr:col>
      <xdr:colOff>1466850</xdr:colOff>
      <xdr:row>72</xdr:row>
      <xdr:rowOff>295275</xdr:rowOff>
    </xdr:to>
    <xdr:pic>
      <xdr:nvPicPr>
        <xdr:cNvPr id="2880348" name="Рисунок 37" descr="0f571a74_c58a_11e6_80fd_00155dfa720e_dca5d01c_4123_11e7_8106_00155dfa720e.jpg"/>
        <xdr:cNvPicPr>
          <a:picLocks noChangeAspect="1"/>
        </xdr:cNvPicPr>
      </xdr:nvPicPr>
      <xdr:blipFill>
        <a:blip xmlns:r="http://schemas.openxmlformats.org/officeDocument/2006/relationships" r:embed="rId31" cstate="print"/>
        <a:srcRect t="21867" b="29868"/>
        <a:stretch>
          <a:fillRect/>
        </a:stretch>
      </xdr:blipFill>
      <xdr:spPr bwMode="auto">
        <a:xfrm>
          <a:off x="1304925" y="32432625"/>
          <a:ext cx="1343025" cy="647700"/>
        </a:xfrm>
        <a:prstGeom prst="rect">
          <a:avLst/>
        </a:prstGeom>
        <a:noFill/>
        <a:ln w="9525">
          <a:noFill/>
          <a:miter lim="800000"/>
          <a:headEnd/>
          <a:tailEnd/>
        </a:ln>
      </xdr:spPr>
    </xdr:pic>
    <xdr:clientData/>
  </xdr:twoCellAnchor>
  <xdr:twoCellAnchor editAs="oneCell">
    <xdr:from>
      <xdr:col>1</xdr:col>
      <xdr:colOff>190500</xdr:colOff>
      <xdr:row>73</xdr:row>
      <xdr:rowOff>285750</xdr:rowOff>
    </xdr:from>
    <xdr:to>
      <xdr:col>1</xdr:col>
      <xdr:colOff>1323975</xdr:colOff>
      <xdr:row>76</xdr:row>
      <xdr:rowOff>142875</xdr:rowOff>
    </xdr:to>
    <xdr:pic>
      <xdr:nvPicPr>
        <xdr:cNvPr id="2880349" name="Рисунок 22"/>
        <xdr:cNvPicPr>
          <a:picLocks noChangeAspect="1"/>
        </xdr:cNvPicPr>
      </xdr:nvPicPr>
      <xdr:blipFill>
        <a:blip xmlns:r="http://schemas.openxmlformats.org/officeDocument/2006/relationships" r:embed="rId32" cstate="print"/>
        <a:srcRect l="15199" t="6000" r="15601" b="9599"/>
        <a:stretch>
          <a:fillRect/>
        </a:stretch>
      </xdr:blipFill>
      <xdr:spPr bwMode="auto">
        <a:xfrm>
          <a:off x="1371600" y="33451800"/>
          <a:ext cx="1133475" cy="1381125"/>
        </a:xfrm>
        <a:prstGeom prst="rect">
          <a:avLst/>
        </a:prstGeom>
        <a:noFill/>
        <a:ln w="9525">
          <a:noFill/>
          <a:miter lim="800000"/>
          <a:headEnd/>
          <a:tailEnd/>
        </a:ln>
      </xdr:spPr>
    </xdr:pic>
    <xdr:clientData/>
  </xdr:twoCellAnchor>
  <xdr:twoCellAnchor editAs="oneCell">
    <xdr:from>
      <xdr:col>1</xdr:col>
      <xdr:colOff>104775</xdr:colOff>
      <xdr:row>80</xdr:row>
      <xdr:rowOff>228600</xdr:rowOff>
    </xdr:from>
    <xdr:to>
      <xdr:col>1</xdr:col>
      <xdr:colOff>1419225</xdr:colOff>
      <xdr:row>82</xdr:row>
      <xdr:rowOff>200025</xdr:rowOff>
    </xdr:to>
    <xdr:pic>
      <xdr:nvPicPr>
        <xdr:cNvPr id="2880350" name="Рисунок 41" descr="d44373da_5543_11e0_8753_005e7f026601_0f95b870_ef44_11e5_80f6_00155dfa720e.jpg"/>
        <xdr:cNvPicPr>
          <a:picLocks noChangeAspect="1"/>
        </xdr:cNvPicPr>
      </xdr:nvPicPr>
      <xdr:blipFill>
        <a:blip xmlns:r="http://schemas.openxmlformats.org/officeDocument/2006/relationships" r:embed="rId33" cstate="print"/>
        <a:srcRect t="17867" b="26134"/>
        <a:stretch>
          <a:fillRect/>
        </a:stretch>
      </xdr:blipFill>
      <xdr:spPr bwMode="auto">
        <a:xfrm>
          <a:off x="1285875" y="36737925"/>
          <a:ext cx="1314450" cy="733425"/>
        </a:xfrm>
        <a:prstGeom prst="rect">
          <a:avLst/>
        </a:prstGeom>
        <a:noFill/>
        <a:ln w="9525">
          <a:noFill/>
          <a:miter lim="800000"/>
          <a:headEnd/>
          <a:tailEnd/>
        </a:ln>
      </xdr:spPr>
    </xdr:pic>
    <xdr:clientData/>
  </xdr:twoCellAnchor>
  <xdr:twoCellAnchor editAs="oneCell">
    <xdr:from>
      <xdr:col>1</xdr:col>
      <xdr:colOff>85725</xdr:colOff>
      <xdr:row>77</xdr:row>
      <xdr:rowOff>47625</xdr:rowOff>
    </xdr:from>
    <xdr:to>
      <xdr:col>1</xdr:col>
      <xdr:colOff>1514475</xdr:colOff>
      <xdr:row>79</xdr:row>
      <xdr:rowOff>238125</xdr:rowOff>
    </xdr:to>
    <xdr:pic>
      <xdr:nvPicPr>
        <xdr:cNvPr id="2880351" name="Рисунок 42" descr="d44373d6_5543_11e0_8753_005e7f026601_c73f3d06_ec3f_11e5_80f6_00155dfa720e.jpg"/>
        <xdr:cNvPicPr>
          <a:picLocks noChangeAspect="1"/>
        </xdr:cNvPicPr>
      </xdr:nvPicPr>
      <xdr:blipFill>
        <a:blip xmlns:r="http://schemas.openxmlformats.org/officeDocument/2006/relationships" r:embed="rId34" cstate="print"/>
        <a:srcRect t="10667" b="22400"/>
        <a:stretch>
          <a:fillRect/>
        </a:stretch>
      </xdr:blipFill>
      <xdr:spPr bwMode="auto">
        <a:xfrm>
          <a:off x="1266825" y="35309175"/>
          <a:ext cx="1428750" cy="952500"/>
        </a:xfrm>
        <a:prstGeom prst="rect">
          <a:avLst/>
        </a:prstGeom>
        <a:noFill/>
        <a:ln w="9525">
          <a:noFill/>
          <a:miter lim="800000"/>
          <a:headEnd/>
          <a:tailEnd/>
        </a:ln>
      </xdr:spPr>
    </xdr:pic>
    <xdr:clientData/>
  </xdr:twoCellAnchor>
  <xdr:twoCellAnchor editAs="oneCell">
    <xdr:from>
      <xdr:col>1</xdr:col>
      <xdr:colOff>295275</xdr:colOff>
      <xdr:row>87</xdr:row>
      <xdr:rowOff>28575</xdr:rowOff>
    </xdr:from>
    <xdr:to>
      <xdr:col>1</xdr:col>
      <xdr:colOff>1419225</xdr:colOff>
      <xdr:row>87</xdr:row>
      <xdr:rowOff>1152525</xdr:rowOff>
    </xdr:to>
    <xdr:pic>
      <xdr:nvPicPr>
        <xdr:cNvPr id="2880352" name="Рисунок 43" descr="Тройник R-3N 3 местн. 10А белый 4372 IN HOME.jpg"/>
        <xdr:cNvPicPr>
          <a:picLocks noChangeAspect="1"/>
        </xdr:cNvPicPr>
      </xdr:nvPicPr>
      <xdr:blipFill>
        <a:blip xmlns:r="http://schemas.openxmlformats.org/officeDocument/2006/relationships" r:embed="rId35" cstate="print"/>
        <a:srcRect/>
        <a:stretch>
          <a:fillRect/>
        </a:stretch>
      </xdr:blipFill>
      <xdr:spPr bwMode="auto">
        <a:xfrm>
          <a:off x="1476375" y="39595425"/>
          <a:ext cx="1123950" cy="1123950"/>
        </a:xfrm>
        <a:prstGeom prst="rect">
          <a:avLst/>
        </a:prstGeom>
        <a:noFill/>
        <a:ln w="9525">
          <a:noFill/>
          <a:miter lim="800000"/>
          <a:headEnd/>
          <a:tailEnd/>
        </a:ln>
      </xdr:spPr>
    </xdr:pic>
    <xdr:clientData/>
  </xdr:twoCellAnchor>
  <xdr:twoCellAnchor editAs="oneCell">
    <xdr:from>
      <xdr:col>1</xdr:col>
      <xdr:colOff>190500</xdr:colOff>
      <xdr:row>94</xdr:row>
      <xdr:rowOff>47625</xdr:rowOff>
    </xdr:from>
    <xdr:to>
      <xdr:col>1</xdr:col>
      <xdr:colOff>1438275</xdr:colOff>
      <xdr:row>95</xdr:row>
      <xdr:rowOff>457200</xdr:rowOff>
    </xdr:to>
    <xdr:pic>
      <xdr:nvPicPr>
        <xdr:cNvPr id="2880353" name="Рисунок 45" descr="ВИЛКА ПРЯМАЯ 10А БЕЛАЯ 4142.png"/>
        <xdr:cNvPicPr>
          <a:picLocks noChangeAspect="1"/>
        </xdr:cNvPicPr>
      </xdr:nvPicPr>
      <xdr:blipFill>
        <a:blip xmlns:r="http://schemas.openxmlformats.org/officeDocument/2006/relationships" r:embed="rId36" cstate="print"/>
        <a:srcRect l="7222" t="12778" b="13333"/>
        <a:stretch>
          <a:fillRect/>
        </a:stretch>
      </xdr:blipFill>
      <xdr:spPr bwMode="auto">
        <a:xfrm>
          <a:off x="1371600" y="43662600"/>
          <a:ext cx="1247775" cy="990600"/>
        </a:xfrm>
        <a:prstGeom prst="rect">
          <a:avLst/>
        </a:prstGeom>
        <a:noFill/>
        <a:ln w="9525">
          <a:noFill/>
          <a:miter lim="800000"/>
          <a:headEnd/>
          <a:tailEnd/>
        </a:ln>
      </xdr:spPr>
    </xdr:pic>
    <xdr:clientData/>
  </xdr:twoCellAnchor>
  <xdr:twoCellAnchor editAs="oneCell">
    <xdr:from>
      <xdr:col>1</xdr:col>
      <xdr:colOff>180975</xdr:colOff>
      <xdr:row>96</xdr:row>
      <xdr:rowOff>28575</xdr:rowOff>
    </xdr:from>
    <xdr:to>
      <xdr:col>1</xdr:col>
      <xdr:colOff>1323975</xdr:colOff>
      <xdr:row>97</xdr:row>
      <xdr:rowOff>485775</xdr:rowOff>
    </xdr:to>
    <xdr:pic>
      <xdr:nvPicPr>
        <xdr:cNvPr id="2880354" name="Рисунок 46" descr="Вилка прямая с зк 16А черная 4240.png"/>
        <xdr:cNvPicPr>
          <a:picLocks noChangeAspect="1"/>
        </xdr:cNvPicPr>
      </xdr:nvPicPr>
      <xdr:blipFill>
        <a:blip xmlns:r="http://schemas.openxmlformats.org/officeDocument/2006/relationships" r:embed="rId37" cstate="print"/>
        <a:srcRect b="14384"/>
        <a:stretch>
          <a:fillRect/>
        </a:stretch>
      </xdr:blipFill>
      <xdr:spPr bwMode="auto">
        <a:xfrm>
          <a:off x="1362075" y="44748450"/>
          <a:ext cx="1143000" cy="971550"/>
        </a:xfrm>
        <a:prstGeom prst="rect">
          <a:avLst/>
        </a:prstGeom>
        <a:noFill/>
        <a:ln w="9525">
          <a:noFill/>
          <a:miter lim="800000"/>
          <a:headEnd/>
          <a:tailEnd/>
        </a:ln>
      </xdr:spPr>
    </xdr:pic>
    <xdr:clientData/>
  </xdr:twoCellAnchor>
  <xdr:twoCellAnchor editAs="oneCell">
    <xdr:from>
      <xdr:col>1</xdr:col>
      <xdr:colOff>266700</xdr:colOff>
      <xdr:row>92</xdr:row>
      <xdr:rowOff>38100</xdr:rowOff>
    </xdr:from>
    <xdr:to>
      <xdr:col>1</xdr:col>
      <xdr:colOff>1266825</xdr:colOff>
      <xdr:row>93</xdr:row>
      <xdr:rowOff>466725</xdr:rowOff>
    </xdr:to>
    <xdr:pic>
      <xdr:nvPicPr>
        <xdr:cNvPr id="2880355" name="Рисунок 47" descr="ВИЛКА КОСАЯ С ЗК 4152 ВИЛКА УГЛОВАЯ С ЗК 16А БЕЛАЯ 4110.png"/>
        <xdr:cNvPicPr>
          <a:picLocks noChangeAspect="1"/>
        </xdr:cNvPicPr>
      </xdr:nvPicPr>
      <xdr:blipFill>
        <a:blip xmlns:r="http://schemas.openxmlformats.org/officeDocument/2006/relationships" r:embed="rId38" cstate="print"/>
        <a:srcRect/>
        <a:stretch>
          <a:fillRect/>
        </a:stretch>
      </xdr:blipFill>
      <xdr:spPr bwMode="auto">
        <a:xfrm>
          <a:off x="1447800" y="42548175"/>
          <a:ext cx="1000125" cy="1000125"/>
        </a:xfrm>
        <a:prstGeom prst="rect">
          <a:avLst/>
        </a:prstGeom>
        <a:noFill/>
        <a:ln w="9525">
          <a:noFill/>
          <a:miter lim="800000"/>
          <a:headEnd/>
          <a:tailEnd/>
        </a:ln>
      </xdr:spPr>
    </xdr:pic>
    <xdr:clientData/>
  </xdr:twoCellAnchor>
  <xdr:twoCellAnchor editAs="oneCell">
    <xdr:from>
      <xdr:col>1</xdr:col>
      <xdr:colOff>219075</xdr:colOff>
      <xdr:row>98</xdr:row>
      <xdr:rowOff>28575</xdr:rowOff>
    </xdr:from>
    <xdr:to>
      <xdr:col>1</xdr:col>
      <xdr:colOff>1409700</xdr:colOff>
      <xdr:row>98</xdr:row>
      <xdr:rowOff>952500</xdr:rowOff>
    </xdr:to>
    <xdr:pic>
      <xdr:nvPicPr>
        <xdr:cNvPr id="2880356" name="Рисунок 48" descr="Вилка угловая с зк каучук 16А IP44 черная 9220.jpg"/>
        <xdr:cNvPicPr>
          <a:picLocks noChangeAspect="1"/>
        </xdr:cNvPicPr>
      </xdr:nvPicPr>
      <xdr:blipFill>
        <a:blip xmlns:r="http://schemas.openxmlformats.org/officeDocument/2006/relationships" r:embed="rId39" cstate="print"/>
        <a:srcRect l="20000" t="25200" r="22200" b="30000"/>
        <a:stretch>
          <a:fillRect/>
        </a:stretch>
      </xdr:blipFill>
      <xdr:spPr bwMode="auto">
        <a:xfrm>
          <a:off x="1400175" y="45796200"/>
          <a:ext cx="1190625" cy="923925"/>
        </a:xfrm>
        <a:prstGeom prst="rect">
          <a:avLst/>
        </a:prstGeom>
        <a:noFill/>
        <a:ln w="9525">
          <a:noFill/>
          <a:miter lim="800000"/>
          <a:headEnd/>
          <a:tailEnd/>
        </a:ln>
      </xdr:spPr>
    </xdr:pic>
    <xdr:clientData/>
  </xdr:twoCellAnchor>
  <xdr:twoCellAnchor editAs="oneCell">
    <xdr:from>
      <xdr:col>1</xdr:col>
      <xdr:colOff>66675</xdr:colOff>
      <xdr:row>108</xdr:row>
      <xdr:rowOff>66675</xdr:rowOff>
    </xdr:from>
    <xdr:to>
      <xdr:col>1</xdr:col>
      <xdr:colOff>1524000</xdr:colOff>
      <xdr:row>110</xdr:row>
      <xdr:rowOff>381000</xdr:rowOff>
    </xdr:to>
    <xdr:pic>
      <xdr:nvPicPr>
        <xdr:cNvPr id="2880357" name="Рисунок 50" descr="plc-c-3.6x200.jpg"/>
        <xdr:cNvPicPr>
          <a:picLocks noChangeAspect="1"/>
        </xdr:cNvPicPr>
      </xdr:nvPicPr>
      <xdr:blipFill>
        <a:blip xmlns:r="http://schemas.openxmlformats.org/officeDocument/2006/relationships" r:embed="rId40" cstate="print"/>
        <a:srcRect t="16667" r="3333"/>
        <a:stretch>
          <a:fillRect/>
        </a:stretch>
      </xdr:blipFill>
      <xdr:spPr bwMode="auto">
        <a:xfrm>
          <a:off x="1247775" y="52520850"/>
          <a:ext cx="1457325" cy="1257300"/>
        </a:xfrm>
        <a:prstGeom prst="rect">
          <a:avLst/>
        </a:prstGeom>
        <a:noFill/>
        <a:ln w="9525">
          <a:noFill/>
          <a:miter lim="800000"/>
          <a:headEnd/>
          <a:tailEnd/>
        </a:ln>
      </xdr:spPr>
    </xdr:pic>
    <xdr:clientData/>
  </xdr:twoCellAnchor>
  <xdr:twoCellAnchor editAs="oneCell">
    <xdr:from>
      <xdr:col>1</xdr:col>
      <xdr:colOff>190500</xdr:colOff>
      <xdr:row>113</xdr:row>
      <xdr:rowOff>28575</xdr:rowOff>
    </xdr:from>
    <xdr:to>
      <xdr:col>1</xdr:col>
      <xdr:colOff>1228725</xdr:colOff>
      <xdr:row>114</xdr:row>
      <xdr:rowOff>304800</xdr:rowOff>
    </xdr:to>
    <xdr:pic>
      <xdr:nvPicPr>
        <xdr:cNvPr id="2880358" name="Рисунок 53" descr="Штепсельное гнездо 10А белое 4152.jpg"/>
        <xdr:cNvPicPr>
          <a:picLocks noChangeAspect="1"/>
        </xdr:cNvPicPr>
      </xdr:nvPicPr>
      <xdr:blipFill>
        <a:blip xmlns:r="http://schemas.openxmlformats.org/officeDocument/2006/relationships" r:embed="rId41" cstate="print"/>
        <a:srcRect/>
        <a:stretch>
          <a:fillRect/>
        </a:stretch>
      </xdr:blipFill>
      <xdr:spPr bwMode="auto">
        <a:xfrm>
          <a:off x="1371600" y="54663975"/>
          <a:ext cx="1038225" cy="1038225"/>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055;&#1088;&#1072;&#1081;&#1089;%20LED-SIB%20&#1086;&#1089;&#1085;&#1086;&#1074;&#1085;&#1086;&#1081;%20&#1086;&#1090;%2014.01.2025%20(3%20&#1082;&#1086;&#1083;&#1086;&#1085;&#1082;&#108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Контроллеры"/>
      <sheetName val="Модули SMD"/>
      <sheetName val="Лента"/>
      <sheetName val="Профиль"/>
      <sheetName val="Драйверы"/>
      <sheetName val="Лампы Т8"/>
      <sheetName val="Лампы E 27"/>
      <sheetName val="Лист1"/>
      <sheetName val="Прожекторы"/>
      <sheetName val="Стробоскоп"/>
      <sheetName val="Неон"/>
      <sheetName val="Дюралайт"/>
      <sheetName val="Белт лайт"/>
      <sheetName val="Светильники"/>
      <sheetName val="Панели"/>
      <sheetName val="Люстры"/>
      <sheetName val="Лампы"/>
      <sheetName val="Электрика"/>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cmpd="sng" algn="ctr">
              <a:solidFill>
                <a:srgbClr xmlns:mc="http://schemas.openxmlformats.org/markup-compatibility/2006" val="400000" mc:Ignorable="a14" a14:legacySpreadsheetColorIndex="64"/>
              </a:solidFill>
              <a:prstDash val="solid"/>
              <a:round/>
              <a:headEnd type="none" w="med" len="me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cap="flat" cmpd="sng" algn="ctr">
              <a:solidFill>
                <a:srgbClr xmlns:mc="http://schemas.openxmlformats.org/markup-compatibility/2006" val="400000" mc:Ignorable="a14" a14:legacySpreadsheetColorIndex="64"/>
              </a:solidFill>
              <a:prstDash val="solid"/>
              <a:round/>
              <a:headEnd type="none" w="med" len="me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W27"/>
  <sheetViews>
    <sheetView tabSelected="1" zoomScale="75" zoomScaleNormal="75" workbookViewId="0">
      <selection activeCell="R1" sqref="R1:W1048576"/>
    </sheetView>
  </sheetViews>
  <sheetFormatPr defaultRowHeight="15"/>
  <cols>
    <col min="1" max="1" width="10.25" style="24" customWidth="1"/>
    <col min="2" max="2" width="7.625" style="42" customWidth="1"/>
    <col min="3" max="3" width="7.125" style="24" customWidth="1"/>
    <col min="4" max="4" width="3.75" style="24" customWidth="1"/>
    <col min="5" max="5" width="58.5" style="24" customWidth="1"/>
    <col min="6" max="6" width="6.5" style="24" customWidth="1"/>
    <col min="7" max="7" width="6.25" style="24" customWidth="1"/>
    <col min="8" max="8" width="4.375" style="24" customWidth="1"/>
    <col min="9" max="9" width="6.125" style="24" customWidth="1"/>
    <col min="10" max="10" width="9" style="24"/>
    <col min="11" max="11" width="7.125" style="24" customWidth="1"/>
    <col min="12" max="12" width="11" style="24" customWidth="1"/>
    <col min="13" max="13" width="12.75" style="24" customWidth="1"/>
    <col min="14" max="14" width="12.25" style="24" customWidth="1"/>
    <col min="15" max="16" width="0" style="24" hidden="1" customWidth="1"/>
    <col min="17" max="17" width="12.125" style="24" hidden="1" customWidth="1"/>
    <col min="18" max="18" width="8.5" style="24" hidden="1" customWidth="1"/>
    <col min="19" max="20" width="5.125" style="24" hidden="1" customWidth="1"/>
    <col min="21" max="21" width="2.25" style="24" hidden="1" customWidth="1"/>
    <col min="22" max="22" width="9.5" style="24" hidden="1" customWidth="1"/>
    <col min="23" max="23" width="4.625" style="24" hidden="1" customWidth="1"/>
    <col min="24" max="16384" width="9" style="24"/>
  </cols>
  <sheetData>
    <row r="1" spans="1:23" s="5" customFormat="1" ht="117" customHeight="1">
      <c r="A1" s="624" t="s">
        <v>3788</v>
      </c>
      <c r="B1" s="625"/>
      <c r="C1" s="625"/>
      <c r="D1" s="625"/>
      <c r="E1" s="625"/>
      <c r="F1" s="625"/>
      <c r="G1" s="625"/>
      <c r="H1" s="625"/>
      <c r="I1" s="625"/>
      <c r="J1" s="625"/>
      <c r="K1" s="625"/>
      <c r="L1" s="625"/>
      <c r="M1" s="625"/>
      <c r="N1" s="625"/>
      <c r="P1" s="45"/>
      <c r="Q1" s="45"/>
    </row>
    <row r="2" spans="1:23" ht="31.5" customHeight="1">
      <c r="A2" s="626" t="s">
        <v>3649</v>
      </c>
      <c r="B2" s="626"/>
      <c r="C2" s="626"/>
      <c r="D2" s="626"/>
      <c r="E2" s="626"/>
      <c r="F2" s="626"/>
      <c r="G2" s="626"/>
      <c r="H2" s="626"/>
      <c r="I2" s="626"/>
      <c r="J2" s="626"/>
      <c r="K2" s="626"/>
      <c r="L2" s="626"/>
      <c r="M2" s="626"/>
      <c r="N2" s="626"/>
      <c r="O2" s="626"/>
      <c r="R2" s="24" t="s">
        <v>4223</v>
      </c>
      <c r="V2" s="24" t="s">
        <v>4222</v>
      </c>
    </row>
    <row r="3" spans="1:23" ht="15.75">
      <c r="A3" s="40">
        <v>1</v>
      </c>
      <c r="B3" s="622" t="s">
        <v>1263</v>
      </c>
      <c r="C3" s="622"/>
      <c r="D3" s="622"/>
      <c r="E3" s="622"/>
      <c r="F3" s="622"/>
      <c r="G3" s="622"/>
      <c r="H3" s="622"/>
      <c r="I3" s="622"/>
      <c r="J3" s="622"/>
      <c r="K3" s="622"/>
      <c r="L3" s="622"/>
      <c r="M3" s="622"/>
      <c r="N3" s="622"/>
      <c r="R3" s="478">
        <v>1.03</v>
      </c>
      <c r="S3" s="478">
        <v>1.1399999999999999</v>
      </c>
      <c r="T3" s="478">
        <v>1.41</v>
      </c>
      <c r="U3" s="24">
        <v>5</v>
      </c>
      <c r="V3" s="24">
        <v>1.05</v>
      </c>
      <c r="W3" s="24">
        <v>1.3</v>
      </c>
    </row>
    <row r="4" spans="1:23" ht="15.75">
      <c r="A4" s="40">
        <v>2</v>
      </c>
      <c r="B4" s="622" t="s">
        <v>1546</v>
      </c>
      <c r="C4" s="622"/>
      <c r="D4" s="622"/>
      <c r="E4" s="622"/>
      <c r="F4" s="622"/>
      <c r="G4" s="622"/>
      <c r="H4" s="622"/>
      <c r="I4" s="622"/>
      <c r="J4" s="622"/>
      <c r="K4" s="622"/>
      <c r="L4" s="622"/>
      <c r="M4" s="622"/>
      <c r="N4" s="622"/>
    </row>
    <row r="5" spans="1:23" ht="15.75">
      <c r="A5" s="40">
        <v>3</v>
      </c>
      <c r="B5" s="622" t="s">
        <v>1723</v>
      </c>
      <c r="C5" s="622"/>
      <c r="D5" s="622"/>
      <c r="E5" s="622"/>
      <c r="F5" s="622"/>
      <c r="G5" s="622"/>
      <c r="H5" s="622"/>
      <c r="I5" s="622"/>
      <c r="J5" s="622"/>
      <c r="K5" s="622"/>
      <c r="L5" s="622"/>
      <c r="M5" s="622"/>
      <c r="N5" s="622"/>
    </row>
    <row r="6" spans="1:23" ht="15.75">
      <c r="A6" s="40">
        <v>4</v>
      </c>
      <c r="B6" s="622" t="s">
        <v>3635</v>
      </c>
      <c r="C6" s="622"/>
      <c r="D6" s="622"/>
      <c r="E6" s="622"/>
      <c r="F6" s="622"/>
      <c r="G6" s="622"/>
      <c r="H6" s="622"/>
      <c r="I6" s="622"/>
      <c r="J6" s="622"/>
      <c r="K6" s="622"/>
      <c r="L6" s="622"/>
      <c r="M6" s="622"/>
      <c r="N6" s="622"/>
    </row>
    <row r="7" spans="1:23" ht="15.75">
      <c r="A7" s="40">
        <v>5</v>
      </c>
      <c r="B7" s="622" t="s">
        <v>3633</v>
      </c>
      <c r="C7" s="622"/>
      <c r="D7" s="622"/>
      <c r="E7" s="622"/>
      <c r="F7" s="622"/>
      <c r="G7" s="622"/>
      <c r="H7" s="622"/>
      <c r="I7" s="622"/>
      <c r="J7" s="622"/>
      <c r="K7" s="622"/>
      <c r="L7" s="622"/>
      <c r="M7" s="622"/>
      <c r="N7" s="622"/>
    </row>
    <row r="8" spans="1:23" ht="15.75">
      <c r="A8" s="40">
        <v>6</v>
      </c>
      <c r="B8" s="622" t="s">
        <v>2106</v>
      </c>
      <c r="C8" s="622"/>
      <c r="D8" s="622"/>
      <c r="E8" s="622"/>
      <c r="F8" s="622"/>
      <c r="G8" s="622"/>
      <c r="H8" s="622"/>
      <c r="I8" s="622"/>
      <c r="J8" s="622"/>
      <c r="K8" s="622"/>
      <c r="L8" s="622"/>
      <c r="M8" s="622"/>
      <c r="N8" s="622"/>
    </row>
    <row r="9" spans="1:23" ht="15.75">
      <c r="A9" s="40">
        <v>7</v>
      </c>
      <c r="B9" s="622" t="s">
        <v>168</v>
      </c>
      <c r="C9" s="622"/>
      <c r="D9" s="622"/>
      <c r="E9" s="622"/>
      <c r="F9" s="622"/>
      <c r="G9" s="622"/>
      <c r="H9" s="622"/>
      <c r="I9" s="622"/>
      <c r="J9" s="622"/>
      <c r="K9" s="622"/>
      <c r="L9" s="622"/>
      <c r="M9" s="622"/>
      <c r="N9" s="622"/>
    </row>
    <row r="10" spans="1:23" ht="15.75">
      <c r="A10" s="40">
        <v>8</v>
      </c>
      <c r="B10" s="622" t="s">
        <v>3636</v>
      </c>
      <c r="C10" s="622"/>
      <c r="D10" s="622"/>
      <c r="E10" s="622"/>
      <c r="F10" s="622"/>
      <c r="G10" s="622"/>
      <c r="H10" s="622"/>
      <c r="I10" s="622"/>
      <c r="J10" s="622"/>
      <c r="K10" s="622"/>
      <c r="L10" s="622"/>
      <c r="M10" s="622"/>
      <c r="N10" s="622"/>
    </row>
    <row r="11" spans="1:23" ht="15.75">
      <c r="A11" s="40">
        <v>9</v>
      </c>
      <c r="B11" s="622" t="s">
        <v>2520</v>
      </c>
      <c r="C11" s="622"/>
      <c r="D11" s="622"/>
      <c r="E11" s="622"/>
      <c r="F11" s="622"/>
      <c r="G11" s="622"/>
      <c r="H11" s="622"/>
      <c r="I11" s="622"/>
      <c r="J11" s="622"/>
      <c r="K11" s="622"/>
      <c r="L11" s="622"/>
      <c r="M11" s="622"/>
      <c r="N11" s="622"/>
    </row>
    <row r="12" spans="1:23" ht="15.75">
      <c r="A12" s="40">
        <v>10</v>
      </c>
      <c r="B12" s="623" t="s">
        <v>3860</v>
      </c>
      <c r="C12" s="622"/>
      <c r="D12" s="622"/>
      <c r="E12" s="622"/>
      <c r="F12" s="622"/>
      <c r="G12" s="622"/>
      <c r="H12" s="622"/>
      <c r="I12" s="622"/>
      <c r="J12" s="622"/>
      <c r="K12" s="622"/>
      <c r="L12" s="622"/>
      <c r="M12" s="622"/>
      <c r="N12" s="622"/>
    </row>
    <row r="13" spans="1:23" ht="15.75">
      <c r="A13" s="40">
        <v>11</v>
      </c>
      <c r="B13" s="622" t="s">
        <v>2935</v>
      </c>
      <c r="C13" s="622"/>
      <c r="D13" s="622"/>
      <c r="E13" s="622"/>
      <c r="F13" s="622"/>
      <c r="G13" s="622"/>
      <c r="H13" s="622"/>
      <c r="I13" s="622"/>
      <c r="J13" s="622"/>
      <c r="K13" s="622"/>
      <c r="L13" s="622"/>
      <c r="M13" s="622"/>
      <c r="N13" s="622"/>
    </row>
    <row r="14" spans="1:23" ht="15.75">
      <c r="A14" s="40">
        <v>12</v>
      </c>
      <c r="B14" s="622" t="s">
        <v>3012</v>
      </c>
      <c r="C14" s="622"/>
      <c r="D14" s="622"/>
      <c r="E14" s="622"/>
      <c r="F14" s="622"/>
      <c r="G14" s="622"/>
      <c r="H14" s="622"/>
      <c r="I14" s="622"/>
      <c r="J14" s="622"/>
      <c r="K14" s="622"/>
      <c r="L14" s="622"/>
      <c r="M14" s="622"/>
      <c r="N14" s="622"/>
    </row>
    <row r="15" spans="1:23" ht="15.75">
      <c r="A15" s="40">
        <v>13</v>
      </c>
      <c r="B15" s="622" t="s">
        <v>290</v>
      </c>
      <c r="C15" s="622"/>
      <c r="D15" s="622"/>
      <c r="E15" s="622"/>
      <c r="F15" s="622"/>
      <c r="G15" s="622"/>
      <c r="H15" s="622"/>
      <c r="I15" s="622"/>
      <c r="J15" s="622"/>
      <c r="K15" s="622"/>
      <c r="L15" s="622"/>
      <c r="M15" s="622"/>
      <c r="N15" s="622"/>
    </row>
    <row r="16" spans="1:23" ht="15.75">
      <c r="A16" s="40">
        <v>14</v>
      </c>
      <c r="B16" s="622" t="s">
        <v>178</v>
      </c>
      <c r="C16" s="622"/>
      <c r="D16" s="622"/>
      <c r="E16" s="622"/>
      <c r="F16" s="622"/>
      <c r="G16" s="622"/>
      <c r="H16" s="622"/>
      <c r="I16" s="622"/>
      <c r="J16" s="622"/>
      <c r="K16" s="622"/>
      <c r="L16" s="622"/>
      <c r="M16" s="622"/>
      <c r="N16" s="622"/>
    </row>
    <row r="17" spans="1:14" ht="15.75">
      <c r="A17" s="40">
        <v>15</v>
      </c>
      <c r="B17" s="622" t="s">
        <v>229</v>
      </c>
      <c r="C17" s="622"/>
      <c r="D17" s="622"/>
      <c r="E17" s="622"/>
      <c r="F17" s="622"/>
      <c r="G17" s="622"/>
      <c r="H17" s="622"/>
      <c r="I17" s="622"/>
      <c r="J17" s="622"/>
      <c r="K17" s="622"/>
      <c r="L17" s="622"/>
      <c r="M17" s="622"/>
      <c r="N17" s="622"/>
    </row>
    <row r="18" spans="1:14">
      <c r="A18" s="41"/>
      <c r="B18" s="44"/>
    </row>
    <row r="19" spans="1:14">
      <c r="A19" s="41"/>
    </row>
    <row r="20" spans="1:14">
      <c r="A20" s="41"/>
    </row>
    <row r="21" spans="1:14">
      <c r="A21" s="41"/>
    </row>
    <row r="22" spans="1:14">
      <c r="A22" s="41"/>
    </row>
    <row r="23" spans="1:14">
      <c r="A23" s="41"/>
    </row>
    <row r="24" spans="1:14">
      <c r="A24" s="41"/>
    </row>
    <row r="25" spans="1:14" ht="15.75">
      <c r="A25" s="40"/>
    </row>
    <row r="26" spans="1:14" ht="15.75">
      <c r="A26" s="40"/>
    </row>
    <row r="27" spans="1:14" ht="15.75">
      <c r="A27" s="40"/>
    </row>
  </sheetData>
  <sheetProtection algorithmName="SHA-512" hashValue="FCZpHSV1LFQsryJ5hEYXr3iQTGfVDBZ+aoVqXysNCPJEKH7rlfH0Q1wlqPWPeclmxgvozOqXFuSlrVkzBYGnYg==" saltValue="ZsKjV1KtTl2RrNsxBH9Ftg==" spinCount="100000" sheet="1" objects="1" scenarios="1"/>
  <mergeCells count="17">
    <mergeCell ref="B10:N10"/>
    <mergeCell ref="B17:N17"/>
    <mergeCell ref="B12:N12"/>
    <mergeCell ref="B16:N16"/>
    <mergeCell ref="A1:N1"/>
    <mergeCell ref="B3:N3"/>
    <mergeCell ref="B4:N4"/>
    <mergeCell ref="B5:N5"/>
    <mergeCell ref="B6:N6"/>
    <mergeCell ref="A2:O2"/>
    <mergeCell ref="B7:N7"/>
    <mergeCell ref="B11:N11"/>
    <mergeCell ref="B13:N13"/>
    <mergeCell ref="B14:N14"/>
    <mergeCell ref="B15:N15"/>
    <mergeCell ref="B8:N8"/>
    <mergeCell ref="B9:N9"/>
  </mergeCells>
  <hyperlinks>
    <hyperlink ref="B3" location="'Управление освещением'!A1" display="Управление освещением"/>
    <hyperlink ref="B4" location="'Модули серии SMD'!A1" display="Модули серии SMD"/>
    <hyperlink ref="B5" location="'Светодиодная лента'!A1" display="Светодиодная лента"/>
    <hyperlink ref="B6" location="Профиль!A1" display="Профиль"/>
    <hyperlink ref="B7" location="'Источники питания'!A1" display="Источники питания"/>
    <hyperlink ref="B8" location="Прожекторы!A1" display="Прожекторы"/>
    <hyperlink ref="B9" location="Стробоскоп!A1" display="Стробоскоп"/>
    <hyperlink ref="B10" location="'Led Neon Flex'!A1" display="Led Neon Flex"/>
    <hyperlink ref="B11" location="Дюралайт!A1" display="Дюралайт"/>
    <hyperlink ref="B15" location="'Люстры СД'!R1C1" display="Люстры светодиодные"/>
    <hyperlink ref="B17" location="Электроизделия!A1" display="Электроизделия"/>
    <hyperlink ref="B13" location="'Светильники и комплектующие'!A1" display="Светильники и комплектующие"/>
    <hyperlink ref="B14" location="'Светильники АСД'!R1C1" display="Светильники ASD"/>
    <hyperlink ref="B16" location="'Светодиодные лампы'!A1" display="Светодиодные лампы"/>
    <hyperlink ref="B5:E5" location="'LED лента'!R1C1" display="Светодиодная лента + линейки + комплектующие (коннекторы, шнуры)"/>
    <hyperlink ref="B4:E4" location="'Модули SMD'!R1C1" display="Модули серии SMD + пиксельные модули"/>
    <hyperlink ref="B7:E7" location="Драйверы!R1C1" display="Источники питания"/>
    <hyperlink ref="B3:E3" location="Контроллеры!R1C1" display="Управление освещением (контроллеры, диммеры, RGB-усилители)"/>
    <hyperlink ref="B10:E10" location="Неон!R1C1" display="Неон FLEX"/>
    <hyperlink ref="B13:E13" location="Светильники!R1C1" display="Светильники + комплектующие"/>
    <hyperlink ref="B14:E14" location="Панели!R1C1" display="Панели (круглые/квадратные,накладные/встраиваемые) + комплектующие"/>
    <hyperlink ref="B5:N5" location="Лента!R1C1" display="Светодиодная лента + линейки + комплектующие (коннекторы, шнуры)"/>
    <hyperlink ref="B12:N12" location="'Белт лайт'!A1" display="'Белт лайт'!A1"/>
  </hyperlinks>
  <pageMargins left="0.7" right="0.7" top="0.75" bottom="0.75" header="0.3" footer="0.3"/>
  <pageSetup paperSize="9" orientation="portrait" horizontalDpi="4294967293"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A125"/>
  <sheetViews>
    <sheetView zoomScale="80" zoomScaleNormal="80" workbookViewId="0">
      <selection activeCell="Q32" sqref="Q32"/>
    </sheetView>
  </sheetViews>
  <sheetFormatPr defaultRowHeight="14.25"/>
  <cols>
    <col min="1" max="1" width="14.375" customWidth="1"/>
    <col min="2" max="2" width="21" customWidth="1"/>
    <col min="3" max="3" width="21.25" customWidth="1"/>
    <col min="4" max="4" width="17.75" customWidth="1"/>
    <col min="5" max="5" width="31.5" customWidth="1"/>
    <col min="6" max="6" width="24.375" style="53" customWidth="1"/>
    <col min="7" max="7" width="15.75" customWidth="1"/>
    <col min="8" max="8" width="13.5" customWidth="1"/>
    <col min="9" max="9" width="11.125" hidden="1" customWidth="1"/>
    <col min="10" max="10" width="9.875" hidden="1" customWidth="1"/>
    <col min="11" max="11" width="11.25" hidden="1" customWidth="1"/>
    <col min="12" max="12" width="2.25" hidden="1" customWidth="1"/>
    <col min="13" max="14" width="7.25" hidden="1" customWidth="1"/>
    <col min="15" max="15" width="7.625" hidden="1" customWidth="1"/>
    <col min="16" max="16" width="9.5" style="478" hidden="1" customWidth="1"/>
    <col min="17" max="17" width="9.5" style="478" bestFit="1" customWidth="1"/>
    <col min="18" max="18" width="9.875" style="478" bestFit="1" customWidth="1"/>
    <col min="19" max="19" width="9.5" style="478" hidden="1" customWidth="1"/>
    <col min="20" max="20" width="9.125" style="478" hidden="1" customWidth="1"/>
    <col min="21" max="21" width="10.5" style="478" hidden="1" customWidth="1"/>
    <col min="22" max="24" width="5.5" style="478" hidden="1" customWidth="1"/>
    <col min="25" max="25" width="6.5" hidden="1" customWidth="1"/>
    <col min="26" max="27" width="0" hidden="1" customWidth="1"/>
  </cols>
  <sheetData>
    <row r="1" spans="1:27" ht="33.75" customHeight="1">
      <c r="A1" s="632" t="s">
        <v>1259</v>
      </c>
      <c r="B1" s="632"/>
      <c r="C1" s="61"/>
      <c r="D1" s="62"/>
      <c r="E1" s="62"/>
      <c r="F1" s="63"/>
      <c r="G1" s="62"/>
      <c r="H1" s="62"/>
      <c r="I1" s="62"/>
      <c r="J1" s="62"/>
      <c r="K1" s="62"/>
    </row>
    <row r="2" spans="1:27" ht="29.25" customHeight="1">
      <c r="A2" s="633" t="s">
        <v>392</v>
      </c>
      <c r="B2" s="633"/>
      <c r="C2" s="633"/>
      <c r="D2" s="633"/>
      <c r="E2" s="633"/>
      <c r="F2" s="633"/>
      <c r="G2" s="633"/>
      <c r="H2" s="633"/>
      <c r="I2" s="633"/>
      <c r="J2" s="633"/>
      <c r="K2" s="633"/>
      <c r="V2" s="478">
        <f>Содержание!R3</f>
        <v>1.03</v>
      </c>
      <c r="W2" s="478">
        <f>Содержание!S3</f>
        <v>1.1399999999999999</v>
      </c>
      <c r="X2" s="478">
        <f>Содержание!T3</f>
        <v>1.41</v>
      </c>
      <c r="Y2" s="478">
        <f>Содержание!U3</f>
        <v>5</v>
      </c>
      <c r="Z2" s="478">
        <f>Содержание!V3</f>
        <v>1.05</v>
      </c>
      <c r="AA2" s="478">
        <f>Содержание!W3</f>
        <v>1.3</v>
      </c>
    </row>
    <row r="3" spans="1:27" ht="28.5" customHeight="1">
      <c r="A3" s="634" t="s">
        <v>1261</v>
      </c>
      <c r="B3" s="634"/>
      <c r="C3" s="634"/>
      <c r="D3" s="634"/>
      <c r="E3" s="634"/>
      <c r="F3" s="634"/>
      <c r="G3" s="634"/>
      <c r="H3" s="634"/>
      <c r="I3" s="634"/>
      <c r="J3" s="634"/>
      <c r="K3" s="634"/>
    </row>
    <row r="4" spans="1:27" ht="31.5">
      <c r="A4" s="64" t="s">
        <v>3</v>
      </c>
      <c r="B4" s="64" t="s">
        <v>93</v>
      </c>
      <c r="C4" s="64" t="s">
        <v>163</v>
      </c>
      <c r="D4" s="64" t="s">
        <v>126</v>
      </c>
      <c r="E4" s="635" t="s">
        <v>1195</v>
      </c>
      <c r="F4" s="635"/>
      <c r="G4" s="64" t="s">
        <v>128</v>
      </c>
      <c r="H4" s="64" t="s">
        <v>129</v>
      </c>
      <c r="I4" s="64" t="s">
        <v>261</v>
      </c>
      <c r="J4" s="64" t="s">
        <v>3640</v>
      </c>
      <c r="K4" s="64" t="s">
        <v>263</v>
      </c>
      <c r="L4" s="126">
        <f t="shared" ref="L4:L9" si="0">IF(K4&gt;1,1,0)</f>
        <v>1</v>
      </c>
      <c r="M4" s="126" t="str">
        <f t="shared" ref="M4:M9" si="1">IF(L4=1,K4,0)</f>
        <v>ОПТ 2</v>
      </c>
      <c r="N4" s="126" t="str">
        <f t="shared" ref="N4:N11" si="2">IFERROR(SUM(M4*1)," ")</f>
        <v xml:space="preserve"> </v>
      </c>
      <c r="O4" t="str">
        <f t="shared" ref="O4:O11" si="3">IF(N4=0," ",N4)</f>
        <v xml:space="preserve"> </v>
      </c>
      <c r="P4" s="480" t="s">
        <v>4099</v>
      </c>
      <c r="Q4" s="480" t="s">
        <v>4100</v>
      </c>
      <c r="R4" s="480" t="s">
        <v>4101</v>
      </c>
      <c r="S4" s="480" t="s">
        <v>4099</v>
      </c>
      <c r="T4" s="480" t="s">
        <v>4100</v>
      </c>
      <c r="U4" s="480" t="s">
        <v>4101</v>
      </c>
    </row>
    <row r="5" spans="1:27" ht="138.75" customHeight="1">
      <c r="A5" s="65" t="s">
        <v>1265</v>
      </c>
      <c r="B5" s="65" t="s">
        <v>1264</v>
      </c>
      <c r="C5" s="66"/>
      <c r="D5" s="67" t="s">
        <v>175</v>
      </c>
      <c r="E5" s="636" t="s">
        <v>257</v>
      </c>
      <c r="F5" s="637"/>
      <c r="G5" s="65" t="s">
        <v>177</v>
      </c>
      <c r="H5" s="68" t="s">
        <v>369</v>
      </c>
      <c r="I5" s="69">
        <f>K5*1.35</f>
        <v>2207.25</v>
      </c>
      <c r="J5" s="70">
        <f>K5*1.1</f>
        <v>1798.5000000000002</v>
      </c>
      <c r="K5" s="71">
        <v>1635</v>
      </c>
      <c r="L5" s="126">
        <f t="shared" si="0"/>
        <v>1</v>
      </c>
      <c r="M5" s="126">
        <f t="shared" si="1"/>
        <v>1635</v>
      </c>
      <c r="N5" s="126">
        <f t="shared" si="2"/>
        <v>1635</v>
      </c>
      <c r="O5">
        <f t="shared" si="3"/>
        <v>1635</v>
      </c>
      <c r="P5" s="481">
        <f>IFERROR(SUM($O5*$V$2)," ")</f>
        <v>1684.05</v>
      </c>
      <c r="Q5" s="481">
        <f>IFERROR(SUM($O5*$W$2)," ")</f>
        <v>1863.8999999999999</v>
      </c>
      <c r="R5" s="481">
        <f>IFERROR(SUM($O5*$X$2)," ")</f>
        <v>2305.35</v>
      </c>
      <c r="S5" s="481">
        <f>IFERROR(SUM($O5-$O5/100*$Y$2)," ")</f>
        <v>1553.25</v>
      </c>
      <c r="T5" s="481">
        <f>IFERROR(SUM($O5*$Z$2)," ")</f>
        <v>1716.75</v>
      </c>
      <c r="U5" s="481">
        <f>IFERROR(SUM($O5*$AA$2)," ")</f>
        <v>2125.5</v>
      </c>
    </row>
    <row r="6" spans="1:27" ht="45">
      <c r="A6" s="65" t="s">
        <v>1267</v>
      </c>
      <c r="B6" s="65" t="s">
        <v>1266</v>
      </c>
      <c r="C6" s="66"/>
      <c r="D6" s="72" t="s">
        <v>176</v>
      </c>
      <c r="E6" s="638" t="s">
        <v>258</v>
      </c>
      <c r="F6" s="638"/>
      <c r="G6" s="73" t="s">
        <v>244</v>
      </c>
      <c r="H6" s="72" t="s">
        <v>370</v>
      </c>
      <c r="I6" s="69">
        <f>K6*1.35</f>
        <v>4941</v>
      </c>
      <c r="J6" s="70">
        <f>K6*1.1</f>
        <v>4026.0000000000005</v>
      </c>
      <c r="K6" s="71">
        <v>3660</v>
      </c>
      <c r="L6" s="126">
        <f t="shared" si="0"/>
        <v>1</v>
      </c>
      <c r="M6" s="126">
        <f t="shared" si="1"/>
        <v>3660</v>
      </c>
      <c r="N6" s="126">
        <f t="shared" si="2"/>
        <v>3660</v>
      </c>
      <c r="O6">
        <f t="shared" si="3"/>
        <v>3660</v>
      </c>
      <c r="P6" s="481">
        <f>IFERROR(SUM($O6*$V$2)," ")</f>
        <v>3769.8</v>
      </c>
      <c r="Q6" s="481">
        <f t="shared" ref="Q6:Q70" si="4">IFERROR(SUM($O6*$W$2)," ")</f>
        <v>4172.3999999999996</v>
      </c>
      <c r="R6" s="481">
        <f t="shared" ref="R6:R70" si="5">IFERROR(SUM($O6*$X$2)," ")</f>
        <v>5160.5999999999995</v>
      </c>
      <c r="S6" s="481">
        <f>IFERROR(SUM($O6-$O6/100*$Y$2)," ")</f>
        <v>3477</v>
      </c>
      <c r="T6" s="481">
        <f>IFERROR(SUM($O6*$Z$2)," ")</f>
        <v>3843</v>
      </c>
      <c r="U6" s="481">
        <f>IFERROR(SUM($O6*$AA$2)," ")</f>
        <v>4758</v>
      </c>
    </row>
    <row r="7" spans="1:27" ht="98.25" customHeight="1">
      <c r="A7" s="74" t="s">
        <v>1269</v>
      </c>
      <c r="B7" s="65" t="s">
        <v>1268</v>
      </c>
      <c r="C7" s="66"/>
      <c r="D7" s="72" t="s">
        <v>176</v>
      </c>
      <c r="E7" s="638" t="s">
        <v>258</v>
      </c>
      <c r="F7" s="638"/>
      <c r="G7" s="73" t="s">
        <v>244</v>
      </c>
      <c r="H7" s="72" t="s">
        <v>370</v>
      </c>
      <c r="I7" s="69">
        <f>K7*1.35</f>
        <v>5332.5</v>
      </c>
      <c r="J7" s="70">
        <f>K7*1.1</f>
        <v>4345</v>
      </c>
      <c r="K7" s="71">
        <v>3950</v>
      </c>
      <c r="L7" s="126">
        <f t="shared" si="0"/>
        <v>1</v>
      </c>
      <c r="M7" s="126">
        <f t="shared" si="1"/>
        <v>3950</v>
      </c>
      <c r="N7" s="126">
        <f t="shared" si="2"/>
        <v>3950</v>
      </c>
      <c r="O7">
        <f t="shared" si="3"/>
        <v>3950</v>
      </c>
      <c r="P7" s="481">
        <f>IFERROR(SUM($O7*$V$2)," ")</f>
        <v>4068.5</v>
      </c>
      <c r="Q7" s="481">
        <f t="shared" si="4"/>
        <v>4503</v>
      </c>
      <c r="R7" s="481">
        <f t="shared" si="5"/>
        <v>5569.5</v>
      </c>
      <c r="S7" s="481">
        <f>IFERROR(SUM($O7-$O7/100*$Y$2)," ")</f>
        <v>3752.5</v>
      </c>
      <c r="T7" s="481">
        <f>IFERROR(SUM($O7*$Z$2)," ")</f>
        <v>4147.5</v>
      </c>
      <c r="U7" s="481">
        <f>IFERROR(SUM($O7*$AA$2)," ")</f>
        <v>5135</v>
      </c>
    </row>
    <row r="8" spans="1:27" ht="72" customHeight="1">
      <c r="A8" s="74" t="s">
        <v>3688</v>
      </c>
      <c r="B8" s="65" t="s">
        <v>3689</v>
      </c>
      <c r="C8" s="66"/>
      <c r="D8" s="72" t="s">
        <v>380</v>
      </c>
      <c r="E8" s="638" t="s">
        <v>3690</v>
      </c>
      <c r="F8" s="638"/>
      <c r="G8" s="73" t="s">
        <v>3691</v>
      </c>
      <c r="H8" s="72" t="s">
        <v>370</v>
      </c>
      <c r="I8" s="69">
        <f>K8*1.35</f>
        <v>6709.5</v>
      </c>
      <c r="J8" s="70">
        <f>K8*1.1</f>
        <v>5467</v>
      </c>
      <c r="K8" s="71">
        <v>4970</v>
      </c>
      <c r="L8" s="126">
        <f t="shared" si="0"/>
        <v>1</v>
      </c>
      <c r="M8" s="126">
        <f t="shared" si="1"/>
        <v>4970</v>
      </c>
      <c r="N8" s="126">
        <f t="shared" si="2"/>
        <v>4970</v>
      </c>
      <c r="O8">
        <f t="shared" si="3"/>
        <v>4970</v>
      </c>
      <c r="P8" s="481">
        <f>IFERROR(SUM($O8*$V$2)," ")</f>
        <v>5119.1000000000004</v>
      </c>
      <c r="Q8" s="481">
        <f t="shared" si="4"/>
        <v>5665.7999999999993</v>
      </c>
      <c r="R8" s="481">
        <f t="shared" si="5"/>
        <v>7007.7</v>
      </c>
      <c r="S8" s="481">
        <f>IFERROR(SUM($O8-$O8/100*$Y$2)," ")</f>
        <v>4721.5</v>
      </c>
      <c r="T8" s="481">
        <f>IFERROR(SUM($O8*$Z$2)," ")</f>
        <v>5218.5</v>
      </c>
      <c r="U8" s="481">
        <f>IFERROR(SUM($O8*$AA$2)," ")</f>
        <v>6461</v>
      </c>
    </row>
    <row r="9" spans="1:27" ht="96.75" customHeight="1">
      <c r="A9" s="74" t="s">
        <v>1271</v>
      </c>
      <c r="B9" s="65" t="s">
        <v>1270</v>
      </c>
      <c r="C9" s="66"/>
      <c r="D9" s="72" t="s">
        <v>311</v>
      </c>
      <c r="E9" s="638" t="s">
        <v>313</v>
      </c>
      <c r="F9" s="638"/>
      <c r="G9" s="73" t="s">
        <v>23</v>
      </c>
      <c r="H9" s="75"/>
      <c r="I9" s="69">
        <f>K9*1.35</f>
        <v>5265</v>
      </c>
      <c r="J9" s="70">
        <f>K9*1.1</f>
        <v>4290</v>
      </c>
      <c r="K9" s="71">
        <v>3900</v>
      </c>
      <c r="L9" s="126">
        <f t="shared" si="0"/>
        <v>1</v>
      </c>
      <c r="M9" s="126">
        <f t="shared" si="1"/>
        <v>3900</v>
      </c>
      <c r="N9" s="126">
        <f t="shared" si="2"/>
        <v>3900</v>
      </c>
      <c r="O9">
        <f t="shared" si="3"/>
        <v>3900</v>
      </c>
      <c r="P9" s="481">
        <f>IFERROR(SUM($O9*$V$2)," ")</f>
        <v>4017</v>
      </c>
      <c r="Q9" s="481">
        <f t="shared" si="4"/>
        <v>4446</v>
      </c>
      <c r="R9" s="481">
        <f t="shared" si="5"/>
        <v>5499</v>
      </c>
      <c r="S9" s="481">
        <f>IFERROR(SUM($O9-$O9/100*$Y$2)," ")</f>
        <v>3705</v>
      </c>
      <c r="T9" s="481">
        <f>IFERROR(SUM($O9*$Z$2)," ")</f>
        <v>4095</v>
      </c>
      <c r="U9" s="481">
        <f>IFERROR(SUM($O9*$AA$2)," ")</f>
        <v>5070</v>
      </c>
    </row>
    <row r="10" spans="1:27" ht="45" customHeight="1">
      <c r="A10" s="627" t="s">
        <v>4260</v>
      </c>
      <c r="B10" s="628"/>
      <c r="C10" s="628"/>
      <c r="D10" s="628"/>
      <c r="E10" s="628"/>
      <c r="F10" s="628"/>
      <c r="G10" s="628"/>
      <c r="H10" s="628"/>
      <c r="I10" s="628"/>
      <c r="J10" s="628"/>
      <c r="K10" s="629"/>
      <c r="L10" s="126">
        <f>IF(Контроллеры!K60&gt;1,1,0)</f>
        <v>0</v>
      </c>
      <c r="M10" s="126">
        <f>IF(L10=1,Контроллеры!K60,0)</f>
        <v>0</v>
      </c>
      <c r="N10" s="126">
        <f t="shared" si="2"/>
        <v>0</v>
      </c>
      <c r="O10" t="str">
        <f t="shared" si="3"/>
        <v xml:space="preserve"> </v>
      </c>
      <c r="P10" s="481" t="str">
        <f>IFERROR(SUM($O10*Контроллеры!$V$2)," ")</f>
        <v xml:space="preserve"> </v>
      </c>
      <c r="Q10" s="481" t="str">
        <f t="shared" si="4"/>
        <v xml:space="preserve"> </v>
      </c>
      <c r="R10" s="481" t="str">
        <f t="shared" si="5"/>
        <v xml:space="preserve"> </v>
      </c>
      <c r="S10" s="481" t="str">
        <f>IFERROR(SUM($O10-$O10/100*Контроллеры!$Y$2)," ")</f>
        <v xml:space="preserve"> </v>
      </c>
      <c r="T10" s="481" t="str">
        <f>IFERROR(SUM($O10*Контроллеры!$Z$2)," ")</f>
        <v xml:space="preserve"> </v>
      </c>
      <c r="U10" s="481" t="str">
        <f>IFERROR(SUM($O10*Контроллеры!$AA$2)," ")</f>
        <v xml:space="preserve"> </v>
      </c>
    </row>
    <row r="11" spans="1:27" ht="45" customHeight="1">
      <c r="A11" s="514" t="s">
        <v>3</v>
      </c>
      <c r="B11" s="514" t="s">
        <v>93</v>
      </c>
      <c r="C11" s="514" t="s">
        <v>163</v>
      </c>
      <c r="D11" s="514" t="s">
        <v>126</v>
      </c>
      <c r="E11" s="514" t="s">
        <v>49</v>
      </c>
      <c r="F11" s="514" t="s">
        <v>127</v>
      </c>
      <c r="G11" s="514" t="s">
        <v>128</v>
      </c>
      <c r="H11" s="514" t="s">
        <v>129</v>
      </c>
      <c r="I11" s="514" t="s">
        <v>261</v>
      </c>
      <c r="J11" s="514" t="s">
        <v>3622</v>
      </c>
      <c r="K11" s="514" t="s">
        <v>263</v>
      </c>
      <c r="L11" s="126">
        <f>IF(Контроллеры!K60&gt;1,1,0)</f>
        <v>0</v>
      </c>
      <c r="M11" s="126">
        <f>IF(L11=1,Контроллеры!K60,0)</f>
        <v>0</v>
      </c>
      <c r="N11" s="126">
        <f t="shared" si="2"/>
        <v>0</v>
      </c>
      <c r="O11" t="str">
        <f t="shared" si="3"/>
        <v xml:space="preserve"> </v>
      </c>
      <c r="P11" s="481" t="str">
        <f>IFERROR(SUM($O11*Контроллеры!$V$2)," ")</f>
        <v xml:space="preserve"> </v>
      </c>
      <c r="Q11" s="481" t="str">
        <f t="shared" si="4"/>
        <v xml:space="preserve"> </v>
      </c>
      <c r="R11" s="481" t="str">
        <f t="shared" si="5"/>
        <v xml:space="preserve"> </v>
      </c>
      <c r="S11" s="481" t="str">
        <f>IFERROR(SUM($O11-$O11/100*Контроллеры!$Y$2)," ")</f>
        <v xml:space="preserve"> </v>
      </c>
      <c r="T11" s="481" t="str">
        <f>IFERROR(SUM($O11*Контроллеры!$Z$2)," ")</f>
        <v xml:space="preserve"> </v>
      </c>
      <c r="U11" s="481" t="str">
        <f>IFERROR(SUM($O11*Контроллеры!$AA$2)," ")</f>
        <v xml:space="preserve"> </v>
      </c>
    </row>
    <row r="12" spans="1:27" ht="84.75" customHeight="1">
      <c r="A12" s="517" t="s">
        <v>4261</v>
      </c>
      <c r="B12" s="76" t="s">
        <v>4262</v>
      </c>
      <c r="C12" s="66"/>
      <c r="D12" s="79" t="s">
        <v>4263</v>
      </c>
      <c r="E12" s="519" t="s">
        <v>4264</v>
      </c>
      <c r="F12" s="518" t="s">
        <v>4265</v>
      </c>
      <c r="G12" s="519"/>
      <c r="H12" s="68"/>
      <c r="I12" s="69">
        <f>K12*1.35</f>
        <v>6750</v>
      </c>
      <c r="J12" s="70">
        <f>K12*1.1</f>
        <v>5500</v>
      </c>
      <c r="K12" s="71">
        <v>5000</v>
      </c>
      <c r="L12" s="126">
        <f t="shared" ref="L12:L16" si="6">IF(K12&gt;1,1,0)</f>
        <v>1</v>
      </c>
      <c r="M12" s="126">
        <f t="shared" ref="M12:M16" si="7">IF(L12=1,K12,0)</f>
        <v>5000</v>
      </c>
      <c r="N12" s="126">
        <f t="shared" ref="N12:N16" si="8">IFERROR(SUM(M12*1)," ")</f>
        <v>5000</v>
      </c>
      <c r="O12">
        <f t="shared" ref="O12:O16" si="9">IF(N12=0," ",N12)</f>
        <v>5000</v>
      </c>
      <c r="P12" s="481">
        <f t="shared" ref="P12:P16" si="10">IFERROR(SUM($O12*$V$2)," ")</f>
        <v>5150</v>
      </c>
      <c r="Q12" s="481">
        <f t="shared" si="4"/>
        <v>5699.9999999999991</v>
      </c>
      <c r="R12" s="481">
        <f t="shared" si="5"/>
        <v>7050</v>
      </c>
      <c r="S12" s="481">
        <f t="shared" ref="S12:S16" si="11">IFERROR(SUM($O12-$O12/100*$Y$2)," ")</f>
        <v>4750</v>
      </c>
      <c r="T12" s="481">
        <f t="shared" ref="T12:T16" si="12">IFERROR(SUM($O12*$Z$2)," ")</f>
        <v>5250</v>
      </c>
      <c r="U12" s="481">
        <f t="shared" ref="U12:U16" si="13">IFERROR(SUM($O12*$AA$2)," ")</f>
        <v>6500</v>
      </c>
    </row>
    <row r="13" spans="1:27" ht="107.25" customHeight="1">
      <c r="A13" s="517" t="s">
        <v>4266</v>
      </c>
      <c r="B13" s="76" t="s">
        <v>4267</v>
      </c>
      <c r="C13" s="66"/>
      <c r="D13" s="79" t="s">
        <v>4263</v>
      </c>
      <c r="E13" s="519" t="s">
        <v>4264</v>
      </c>
      <c r="F13" s="518" t="s">
        <v>4268</v>
      </c>
      <c r="G13" s="519"/>
      <c r="H13" s="68"/>
      <c r="I13" s="69">
        <f>K13*1.35</f>
        <v>9450</v>
      </c>
      <c r="J13" s="70">
        <f>K13*1.1</f>
        <v>7700.0000000000009</v>
      </c>
      <c r="K13" s="71">
        <v>7000</v>
      </c>
      <c r="L13" s="126">
        <f t="shared" si="6"/>
        <v>1</v>
      </c>
      <c r="M13" s="126">
        <f t="shared" si="7"/>
        <v>7000</v>
      </c>
      <c r="N13" s="126">
        <f t="shared" si="8"/>
        <v>7000</v>
      </c>
      <c r="O13">
        <f t="shared" si="9"/>
        <v>7000</v>
      </c>
      <c r="P13" s="481">
        <f t="shared" si="10"/>
        <v>7210</v>
      </c>
      <c r="Q13" s="481">
        <f t="shared" si="4"/>
        <v>7979.9999999999991</v>
      </c>
      <c r="R13" s="481">
        <f t="shared" si="5"/>
        <v>9870</v>
      </c>
      <c r="S13" s="481">
        <f t="shared" si="11"/>
        <v>6650</v>
      </c>
      <c r="T13" s="481">
        <f t="shared" si="12"/>
        <v>7350</v>
      </c>
      <c r="U13" s="481">
        <f t="shared" si="13"/>
        <v>9100</v>
      </c>
    </row>
    <row r="14" spans="1:27" ht="117.75" customHeight="1">
      <c r="A14" s="517" t="s">
        <v>4269</v>
      </c>
      <c r="B14" s="76" t="s">
        <v>4270</v>
      </c>
      <c r="C14" s="66"/>
      <c r="D14" s="79" t="s">
        <v>4271</v>
      </c>
      <c r="E14" s="519" t="s">
        <v>4264</v>
      </c>
      <c r="F14" s="518" t="s">
        <v>4272</v>
      </c>
      <c r="G14" s="519"/>
      <c r="H14" s="68"/>
      <c r="I14" s="69">
        <f>K14*1.35</f>
        <v>12825</v>
      </c>
      <c r="J14" s="70">
        <f>K14*1.1</f>
        <v>10450</v>
      </c>
      <c r="K14" s="71">
        <v>9500</v>
      </c>
      <c r="L14" s="126">
        <f t="shared" si="6"/>
        <v>1</v>
      </c>
      <c r="M14" s="126">
        <f t="shared" si="7"/>
        <v>9500</v>
      </c>
      <c r="N14" s="126">
        <f t="shared" si="8"/>
        <v>9500</v>
      </c>
      <c r="O14">
        <f t="shared" si="9"/>
        <v>9500</v>
      </c>
      <c r="P14" s="481">
        <f t="shared" si="10"/>
        <v>9785</v>
      </c>
      <c r="Q14" s="481">
        <f t="shared" si="4"/>
        <v>10829.999999999998</v>
      </c>
      <c r="R14" s="481">
        <f t="shared" si="5"/>
        <v>13395</v>
      </c>
      <c r="S14" s="481">
        <f t="shared" si="11"/>
        <v>9025</v>
      </c>
      <c r="T14" s="481">
        <f t="shared" si="12"/>
        <v>9975</v>
      </c>
      <c r="U14" s="481">
        <f t="shared" si="13"/>
        <v>12350</v>
      </c>
    </row>
    <row r="15" spans="1:27" ht="98.25" customHeight="1">
      <c r="A15" s="517" t="s">
        <v>4273</v>
      </c>
      <c r="B15" s="76" t="s">
        <v>4274</v>
      </c>
      <c r="C15" s="66"/>
      <c r="D15" s="79" t="s">
        <v>4263</v>
      </c>
      <c r="E15" s="519"/>
      <c r="F15" s="518" t="s">
        <v>4265</v>
      </c>
      <c r="G15" s="519"/>
      <c r="H15" s="68"/>
      <c r="I15" s="69">
        <f>K15*1.35</f>
        <v>8100.0000000000009</v>
      </c>
      <c r="J15" s="70">
        <f>K15*1.1</f>
        <v>6600.0000000000009</v>
      </c>
      <c r="K15" s="71">
        <v>6000</v>
      </c>
      <c r="L15" s="126">
        <f t="shared" si="6"/>
        <v>1</v>
      </c>
      <c r="M15" s="126">
        <f t="shared" si="7"/>
        <v>6000</v>
      </c>
      <c r="N15" s="126">
        <f t="shared" si="8"/>
        <v>6000</v>
      </c>
      <c r="O15">
        <f t="shared" si="9"/>
        <v>6000</v>
      </c>
      <c r="P15" s="481">
        <f t="shared" si="10"/>
        <v>6180</v>
      </c>
      <c r="Q15" s="481">
        <f t="shared" si="4"/>
        <v>6839.9999999999991</v>
      </c>
      <c r="R15" s="481">
        <f t="shared" si="5"/>
        <v>8460</v>
      </c>
      <c r="S15" s="481">
        <f t="shared" si="11"/>
        <v>5700</v>
      </c>
      <c r="T15" s="481">
        <f t="shared" si="12"/>
        <v>6300</v>
      </c>
      <c r="U15" s="481">
        <f t="shared" si="13"/>
        <v>7800</v>
      </c>
    </row>
    <row r="16" spans="1:27" ht="107.25" customHeight="1">
      <c r="A16" s="517" t="s">
        <v>4275</v>
      </c>
      <c r="B16" s="76" t="s">
        <v>4276</v>
      </c>
      <c r="C16" s="66"/>
      <c r="D16" s="79" t="s">
        <v>378</v>
      </c>
      <c r="E16" s="519"/>
      <c r="F16" s="518" t="s">
        <v>4277</v>
      </c>
      <c r="G16" s="519"/>
      <c r="H16" s="68"/>
      <c r="I16" s="69">
        <f>K16*1.35</f>
        <v>24975</v>
      </c>
      <c r="J16" s="70">
        <f>K16*1.1</f>
        <v>20350</v>
      </c>
      <c r="K16" s="71">
        <v>18500</v>
      </c>
      <c r="L16" s="126">
        <f t="shared" si="6"/>
        <v>1</v>
      </c>
      <c r="M16" s="126">
        <f t="shared" si="7"/>
        <v>18500</v>
      </c>
      <c r="N16" s="126">
        <f t="shared" si="8"/>
        <v>18500</v>
      </c>
      <c r="O16">
        <f t="shared" si="9"/>
        <v>18500</v>
      </c>
      <c r="P16" s="481">
        <f t="shared" si="10"/>
        <v>19055</v>
      </c>
      <c r="Q16" s="481">
        <f t="shared" si="4"/>
        <v>21090</v>
      </c>
      <c r="R16" s="481">
        <f t="shared" si="5"/>
        <v>26085</v>
      </c>
      <c r="S16" s="481">
        <f t="shared" si="11"/>
        <v>17575</v>
      </c>
      <c r="T16" s="481">
        <f t="shared" si="12"/>
        <v>19425</v>
      </c>
      <c r="U16" s="481">
        <f t="shared" si="13"/>
        <v>24050</v>
      </c>
    </row>
    <row r="17" spans="1:21" ht="29.25" customHeight="1">
      <c r="A17" s="627" t="s">
        <v>375</v>
      </c>
      <c r="B17" s="628"/>
      <c r="C17" s="628"/>
      <c r="D17" s="628"/>
      <c r="E17" s="628"/>
      <c r="F17" s="628"/>
      <c r="G17" s="628"/>
      <c r="H17" s="628"/>
      <c r="I17" s="628"/>
      <c r="J17" s="628"/>
      <c r="K17" s="629"/>
      <c r="L17" s="126">
        <f t="shared" ref="L17:L59" si="14">IF(K17&gt;1,1,0)</f>
        <v>0</v>
      </c>
      <c r="M17" s="126">
        <f t="shared" ref="M17:M59" si="15">IF(L17=1,K17,0)</f>
        <v>0</v>
      </c>
      <c r="N17" s="126">
        <f t="shared" ref="N17:N49" si="16">IFERROR(SUM(M17*1)," ")</f>
        <v>0</v>
      </c>
      <c r="O17" t="str">
        <f t="shared" ref="O17:O49" si="17">IF(N17=0," ",N17)</f>
        <v xml:space="preserve"> </v>
      </c>
      <c r="P17" s="481" t="str">
        <f t="shared" ref="P17:P49" si="18">IFERROR(SUM($O17*$V$2)," ")</f>
        <v xml:space="preserve"> </v>
      </c>
      <c r="Q17" s="481" t="str">
        <f t="shared" si="4"/>
        <v xml:space="preserve"> </v>
      </c>
      <c r="R17" s="481" t="str">
        <f t="shared" si="5"/>
        <v xml:space="preserve"> </v>
      </c>
      <c r="S17" s="481" t="str">
        <f t="shared" ref="S17:S49" si="19">IFERROR(SUM($O17-$O17/100*$Y$2)," ")</f>
        <v xml:space="preserve"> </v>
      </c>
      <c r="T17" s="481" t="str">
        <f t="shared" ref="T17:T49" si="20">IFERROR(SUM($O17*$Z$2)," ")</f>
        <v xml:space="preserve"> </v>
      </c>
      <c r="U17" s="481" t="str">
        <f t="shared" ref="U17:U49" si="21">IFERROR(SUM($O17*$AA$2)," ")</f>
        <v xml:space="preserve"> </v>
      </c>
    </row>
    <row r="18" spans="1:21" ht="31.5">
      <c r="A18" s="64" t="s">
        <v>3</v>
      </c>
      <c r="B18" s="64" t="s">
        <v>93</v>
      </c>
      <c r="C18" s="64" t="s">
        <v>163</v>
      </c>
      <c r="D18" s="64" t="s">
        <v>126</v>
      </c>
      <c r="E18" s="64" t="s">
        <v>49</v>
      </c>
      <c r="F18" s="64" t="s">
        <v>127</v>
      </c>
      <c r="G18" s="64" t="s">
        <v>128</v>
      </c>
      <c r="H18" s="64" t="s">
        <v>129</v>
      </c>
      <c r="I18" s="64" t="s">
        <v>261</v>
      </c>
      <c r="J18" s="64" t="s">
        <v>3622</v>
      </c>
      <c r="K18" s="64" t="s">
        <v>263</v>
      </c>
      <c r="L18" s="126">
        <f t="shared" si="14"/>
        <v>1</v>
      </c>
      <c r="M18" s="126" t="str">
        <f t="shared" si="15"/>
        <v>ОПТ 2</v>
      </c>
      <c r="N18" s="126" t="str">
        <f t="shared" si="16"/>
        <v xml:space="preserve"> </v>
      </c>
      <c r="O18" t="str">
        <f t="shared" si="17"/>
        <v xml:space="preserve"> </v>
      </c>
      <c r="P18" s="481" t="str">
        <f t="shared" si="18"/>
        <v xml:space="preserve"> </v>
      </c>
      <c r="Q18" s="481" t="str">
        <f t="shared" si="4"/>
        <v xml:space="preserve"> </v>
      </c>
      <c r="R18" s="481" t="str">
        <f t="shared" si="5"/>
        <v xml:space="preserve"> </v>
      </c>
      <c r="S18" s="481" t="str">
        <f t="shared" si="19"/>
        <v xml:space="preserve"> </v>
      </c>
      <c r="T18" s="481" t="str">
        <f t="shared" si="20"/>
        <v xml:space="preserve"> </v>
      </c>
      <c r="U18" s="481" t="str">
        <f t="shared" si="21"/>
        <v xml:space="preserve"> </v>
      </c>
    </row>
    <row r="19" spans="1:21" ht="84.75" customHeight="1">
      <c r="A19" s="74" t="s">
        <v>1273</v>
      </c>
      <c r="B19" s="76" t="s">
        <v>1272</v>
      </c>
      <c r="C19" s="66"/>
      <c r="D19" s="77" t="s">
        <v>329</v>
      </c>
      <c r="E19" s="77" t="s">
        <v>130</v>
      </c>
      <c r="F19" s="78" t="s">
        <v>131</v>
      </c>
      <c r="G19" s="77">
        <v>72</v>
      </c>
      <c r="H19" s="68" t="s">
        <v>368</v>
      </c>
      <c r="I19" s="69">
        <f>K19*1.35</f>
        <v>687.15000000000009</v>
      </c>
      <c r="J19" s="70">
        <f>K19*1.1</f>
        <v>559.90000000000009</v>
      </c>
      <c r="K19" s="71">
        <v>509</v>
      </c>
      <c r="L19" s="126">
        <f t="shared" si="14"/>
        <v>1</v>
      </c>
      <c r="M19" s="126">
        <f t="shared" si="15"/>
        <v>509</v>
      </c>
      <c r="N19" s="126">
        <f t="shared" si="16"/>
        <v>509</v>
      </c>
      <c r="O19">
        <f t="shared" si="17"/>
        <v>509</v>
      </c>
      <c r="P19" s="481">
        <f t="shared" si="18"/>
        <v>524.27</v>
      </c>
      <c r="Q19" s="481">
        <f t="shared" si="4"/>
        <v>580.26</v>
      </c>
      <c r="R19" s="481">
        <f t="shared" si="5"/>
        <v>717.68999999999994</v>
      </c>
      <c r="S19" s="481">
        <f t="shared" si="19"/>
        <v>483.55</v>
      </c>
      <c r="T19" s="481">
        <f t="shared" si="20"/>
        <v>534.45000000000005</v>
      </c>
      <c r="U19" s="481">
        <f t="shared" si="21"/>
        <v>661.7</v>
      </c>
    </row>
    <row r="20" spans="1:21" ht="107.25" customHeight="1">
      <c r="A20" s="74" t="s">
        <v>1275</v>
      </c>
      <c r="B20" s="76" t="s">
        <v>1274</v>
      </c>
      <c r="C20" s="66"/>
      <c r="D20" s="79" t="s">
        <v>378</v>
      </c>
      <c r="E20" s="76" t="s">
        <v>228</v>
      </c>
      <c r="F20" s="78" t="s">
        <v>133</v>
      </c>
      <c r="G20" s="77" t="s">
        <v>330</v>
      </c>
      <c r="H20" s="68" t="s">
        <v>331</v>
      </c>
      <c r="I20" s="69">
        <f>K20*1.35</f>
        <v>3901.5000000000005</v>
      </c>
      <c r="J20" s="70">
        <f>K20*1.1</f>
        <v>3179.0000000000005</v>
      </c>
      <c r="K20" s="71">
        <v>2890</v>
      </c>
      <c r="L20" s="126">
        <f t="shared" si="14"/>
        <v>1</v>
      </c>
      <c r="M20" s="126">
        <f t="shared" si="15"/>
        <v>2890</v>
      </c>
      <c r="N20" s="126">
        <f t="shared" si="16"/>
        <v>2890</v>
      </c>
      <c r="O20">
        <f t="shared" si="17"/>
        <v>2890</v>
      </c>
      <c r="P20" s="481">
        <f t="shared" si="18"/>
        <v>2976.7000000000003</v>
      </c>
      <c r="Q20" s="481">
        <f t="shared" si="4"/>
        <v>3294.6</v>
      </c>
      <c r="R20" s="481">
        <f t="shared" si="5"/>
        <v>4074.8999999999996</v>
      </c>
      <c r="S20" s="481">
        <f t="shared" si="19"/>
        <v>2745.5</v>
      </c>
      <c r="T20" s="481">
        <f t="shared" si="20"/>
        <v>3034.5</v>
      </c>
      <c r="U20" s="481">
        <f t="shared" si="21"/>
        <v>3757</v>
      </c>
    </row>
    <row r="21" spans="1:21" ht="117.75" customHeight="1">
      <c r="A21" s="74" t="s">
        <v>1277</v>
      </c>
      <c r="B21" s="76" t="s">
        <v>1276</v>
      </c>
      <c r="C21" s="66"/>
      <c r="D21" s="79" t="s">
        <v>378</v>
      </c>
      <c r="E21" s="76" t="s">
        <v>332</v>
      </c>
      <c r="F21" s="78" t="s">
        <v>133</v>
      </c>
      <c r="G21" s="77" t="s">
        <v>330</v>
      </c>
      <c r="H21" s="68" t="s">
        <v>333</v>
      </c>
      <c r="I21" s="69">
        <f>K21*1.35</f>
        <v>2281.5</v>
      </c>
      <c r="J21" s="70">
        <f>K21*1.1</f>
        <v>1859.0000000000002</v>
      </c>
      <c r="K21" s="71">
        <v>1690</v>
      </c>
      <c r="L21" s="126">
        <f t="shared" si="14"/>
        <v>1</v>
      </c>
      <c r="M21" s="126">
        <f t="shared" si="15"/>
        <v>1690</v>
      </c>
      <c r="N21" s="126">
        <f t="shared" si="16"/>
        <v>1690</v>
      </c>
      <c r="O21">
        <f t="shared" si="17"/>
        <v>1690</v>
      </c>
      <c r="P21" s="481">
        <f t="shared" si="18"/>
        <v>1740.7</v>
      </c>
      <c r="Q21" s="481">
        <f t="shared" si="4"/>
        <v>1926.6</v>
      </c>
      <c r="R21" s="481">
        <f t="shared" si="5"/>
        <v>2382.9</v>
      </c>
      <c r="S21" s="481">
        <f t="shared" si="19"/>
        <v>1605.5</v>
      </c>
      <c r="T21" s="481">
        <f t="shared" si="20"/>
        <v>1774.5</v>
      </c>
      <c r="U21" s="481">
        <f t="shared" si="21"/>
        <v>2197</v>
      </c>
    </row>
    <row r="22" spans="1:21" ht="28.5" customHeight="1">
      <c r="A22" s="627" t="s">
        <v>363</v>
      </c>
      <c r="B22" s="628"/>
      <c r="C22" s="628"/>
      <c r="D22" s="628"/>
      <c r="E22" s="628"/>
      <c r="F22" s="628"/>
      <c r="G22" s="628"/>
      <c r="H22" s="628"/>
      <c r="I22" s="628"/>
      <c r="J22" s="628"/>
      <c r="K22" s="629"/>
      <c r="L22" s="126">
        <f t="shared" si="14"/>
        <v>0</v>
      </c>
      <c r="M22" s="126">
        <f t="shared" si="15"/>
        <v>0</v>
      </c>
      <c r="N22" s="126">
        <f t="shared" si="16"/>
        <v>0</v>
      </c>
      <c r="O22" t="str">
        <f t="shared" si="17"/>
        <v xml:space="preserve"> </v>
      </c>
      <c r="P22" s="481" t="str">
        <f t="shared" si="18"/>
        <v xml:space="preserve"> </v>
      </c>
      <c r="Q22" s="481" t="str">
        <f t="shared" si="4"/>
        <v xml:space="preserve"> </v>
      </c>
      <c r="R22" s="481" t="str">
        <f t="shared" si="5"/>
        <v xml:space="preserve"> </v>
      </c>
      <c r="S22" s="481" t="str">
        <f t="shared" si="19"/>
        <v xml:space="preserve"> </v>
      </c>
      <c r="T22" s="481" t="str">
        <f t="shared" si="20"/>
        <v xml:space="preserve"> </v>
      </c>
      <c r="U22" s="481" t="str">
        <f t="shared" si="21"/>
        <v xml:space="preserve"> </v>
      </c>
    </row>
    <row r="23" spans="1:21" ht="31.5">
      <c r="A23" s="64" t="s">
        <v>3</v>
      </c>
      <c r="B23" s="64" t="s">
        <v>93</v>
      </c>
      <c r="C23" s="64" t="s">
        <v>163</v>
      </c>
      <c r="D23" s="64" t="s">
        <v>126</v>
      </c>
      <c r="E23" s="64" t="s">
        <v>49</v>
      </c>
      <c r="F23" s="64" t="s">
        <v>127</v>
      </c>
      <c r="G23" s="64" t="s">
        <v>128</v>
      </c>
      <c r="H23" s="64" t="s">
        <v>129</v>
      </c>
      <c r="I23" s="64" t="s">
        <v>261</v>
      </c>
      <c r="J23" s="64" t="s">
        <v>3622</v>
      </c>
      <c r="K23" s="64" t="s">
        <v>263</v>
      </c>
      <c r="L23" s="126">
        <f t="shared" si="14"/>
        <v>1</v>
      </c>
      <c r="M23" s="126" t="str">
        <f t="shared" si="15"/>
        <v>ОПТ 2</v>
      </c>
      <c r="N23" s="126" t="str">
        <f t="shared" si="16"/>
        <v xml:space="preserve"> </v>
      </c>
      <c r="O23" t="str">
        <f t="shared" si="17"/>
        <v xml:space="preserve"> </v>
      </c>
      <c r="P23" s="481" t="str">
        <f t="shared" si="18"/>
        <v xml:space="preserve"> </v>
      </c>
      <c r="Q23" s="481" t="str">
        <f t="shared" si="4"/>
        <v xml:space="preserve"> </v>
      </c>
      <c r="R23" s="481" t="str">
        <f t="shared" si="5"/>
        <v xml:space="preserve"> </v>
      </c>
      <c r="S23" s="481" t="str">
        <f t="shared" si="19"/>
        <v xml:space="preserve"> </v>
      </c>
      <c r="T23" s="481" t="str">
        <f t="shared" si="20"/>
        <v xml:space="preserve"> </v>
      </c>
      <c r="U23" s="481" t="str">
        <f t="shared" si="21"/>
        <v xml:space="preserve"> </v>
      </c>
    </row>
    <row r="24" spans="1:21" ht="90" customHeight="1">
      <c r="A24" s="74" t="s">
        <v>1279</v>
      </c>
      <c r="B24" s="76" t="s">
        <v>1278</v>
      </c>
      <c r="C24" s="66"/>
      <c r="D24" s="79" t="s">
        <v>378</v>
      </c>
      <c r="E24" s="76" t="s">
        <v>335</v>
      </c>
      <c r="F24" s="80" t="s">
        <v>186</v>
      </c>
      <c r="G24" s="77" t="s">
        <v>330</v>
      </c>
      <c r="H24" s="72" t="s">
        <v>366</v>
      </c>
      <c r="I24" s="69">
        <f>K24*1.35</f>
        <v>1080</v>
      </c>
      <c r="J24" s="70">
        <f>K24*1.1</f>
        <v>880.00000000000011</v>
      </c>
      <c r="K24" s="71">
        <v>800</v>
      </c>
      <c r="L24" s="126">
        <f t="shared" si="14"/>
        <v>1</v>
      </c>
      <c r="M24" s="126">
        <f t="shared" si="15"/>
        <v>800</v>
      </c>
      <c r="N24" s="126">
        <f t="shared" si="16"/>
        <v>800</v>
      </c>
      <c r="O24">
        <f t="shared" si="17"/>
        <v>800</v>
      </c>
      <c r="P24" s="481">
        <f t="shared" si="18"/>
        <v>824</v>
      </c>
      <c r="Q24" s="481">
        <f t="shared" si="4"/>
        <v>911.99999999999989</v>
      </c>
      <c r="R24" s="481">
        <f t="shared" si="5"/>
        <v>1128</v>
      </c>
      <c r="S24" s="481">
        <f t="shared" si="19"/>
        <v>760</v>
      </c>
      <c r="T24" s="481">
        <f t="shared" si="20"/>
        <v>840</v>
      </c>
      <c r="U24" s="481">
        <f t="shared" si="21"/>
        <v>1040</v>
      </c>
    </row>
    <row r="25" spans="1:21" ht="57" customHeight="1">
      <c r="A25" s="74" t="s">
        <v>1281</v>
      </c>
      <c r="B25" s="76" t="s">
        <v>1280</v>
      </c>
      <c r="C25" s="66"/>
      <c r="D25" s="79" t="s">
        <v>378</v>
      </c>
      <c r="E25" s="81" t="s">
        <v>183</v>
      </c>
      <c r="F25" s="80" t="s">
        <v>184</v>
      </c>
      <c r="G25" s="81" t="s">
        <v>185</v>
      </c>
      <c r="H25" s="72" t="s">
        <v>367</v>
      </c>
      <c r="I25" s="69">
        <f>K25*1.35</f>
        <v>297</v>
      </c>
      <c r="J25" s="70">
        <f>K25*1.1</f>
        <v>242.00000000000003</v>
      </c>
      <c r="K25" s="71">
        <v>220</v>
      </c>
      <c r="L25" s="126">
        <f t="shared" si="14"/>
        <v>1</v>
      </c>
      <c r="M25" s="126">
        <f t="shared" si="15"/>
        <v>220</v>
      </c>
      <c r="N25" s="126">
        <f t="shared" si="16"/>
        <v>220</v>
      </c>
      <c r="O25">
        <f t="shared" si="17"/>
        <v>220</v>
      </c>
      <c r="P25" s="481">
        <f t="shared" si="18"/>
        <v>226.6</v>
      </c>
      <c r="Q25" s="481">
        <f t="shared" si="4"/>
        <v>250.79999999999998</v>
      </c>
      <c r="R25" s="481">
        <f t="shared" si="5"/>
        <v>310.2</v>
      </c>
      <c r="S25" s="481">
        <f t="shared" si="19"/>
        <v>209</v>
      </c>
      <c r="T25" s="481">
        <f t="shared" si="20"/>
        <v>231</v>
      </c>
      <c r="U25" s="481">
        <f t="shared" si="21"/>
        <v>286</v>
      </c>
    </row>
    <row r="26" spans="1:21" ht="29.25" customHeight="1">
      <c r="A26" s="627" t="s">
        <v>364</v>
      </c>
      <c r="B26" s="628"/>
      <c r="C26" s="628"/>
      <c r="D26" s="628"/>
      <c r="E26" s="628"/>
      <c r="F26" s="628"/>
      <c r="G26" s="628"/>
      <c r="H26" s="628"/>
      <c r="I26" s="628"/>
      <c r="J26" s="628"/>
      <c r="K26" s="629"/>
      <c r="L26" s="126">
        <f t="shared" si="14"/>
        <v>0</v>
      </c>
      <c r="M26" s="126">
        <f t="shared" si="15"/>
        <v>0</v>
      </c>
      <c r="N26" s="126">
        <f t="shared" si="16"/>
        <v>0</v>
      </c>
      <c r="O26" t="str">
        <f t="shared" si="17"/>
        <v xml:space="preserve"> </v>
      </c>
      <c r="P26" s="481" t="str">
        <f t="shared" si="18"/>
        <v xml:space="preserve"> </v>
      </c>
      <c r="Q26" s="481" t="str">
        <f t="shared" si="4"/>
        <v xml:space="preserve"> </v>
      </c>
      <c r="R26" s="481" t="str">
        <f t="shared" si="5"/>
        <v xml:space="preserve"> </v>
      </c>
      <c r="S26" s="481" t="str">
        <f t="shared" si="19"/>
        <v xml:space="preserve"> </v>
      </c>
      <c r="T26" s="481" t="str">
        <f t="shared" si="20"/>
        <v xml:space="preserve"> </v>
      </c>
      <c r="U26" s="481" t="str">
        <f t="shared" si="21"/>
        <v xml:space="preserve"> </v>
      </c>
    </row>
    <row r="27" spans="1:21" ht="31.5">
      <c r="A27" s="64" t="s">
        <v>3</v>
      </c>
      <c r="B27" s="64" t="s">
        <v>93</v>
      </c>
      <c r="C27" s="64" t="s">
        <v>163</v>
      </c>
      <c r="D27" s="64" t="s">
        <v>126</v>
      </c>
      <c r="E27" s="64" t="s">
        <v>49</v>
      </c>
      <c r="F27" s="64" t="s">
        <v>127</v>
      </c>
      <c r="G27" s="64" t="s">
        <v>128</v>
      </c>
      <c r="H27" s="64" t="s">
        <v>129</v>
      </c>
      <c r="I27" s="64" t="s">
        <v>261</v>
      </c>
      <c r="J27" s="64" t="s">
        <v>3622</v>
      </c>
      <c r="K27" s="64" t="s">
        <v>263</v>
      </c>
      <c r="L27" s="126">
        <f t="shared" si="14"/>
        <v>1</v>
      </c>
      <c r="M27" s="126" t="str">
        <f t="shared" si="15"/>
        <v>ОПТ 2</v>
      </c>
      <c r="N27" s="126" t="str">
        <f t="shared" si="16"/>
        <v xml:space="preserve"> </v>
      </c>
      <c r="O27" t="str">
        <f t="shared" si="17"/>
        <v xml:space="preserve"> </v>
      </c>
      <c r="P27" s="481" t="str">
        <f t="shared" si="18"/>
        <v xml:space="preserve"> </v>
      </c>
      <c r="Q27" s="481" t="str">
        <f t="shared" si="4"/>
        <v xml:space="preserve"> </v>
      </c>
      <c r="R27" s="481" t="str">
        <f t="shared" si="5"/>
        <v xml:space="preserve"> </v>
      </c>
      <c r="S27" s="481" t="str">
        <f t="shared" si="19"/>
        <v xml:space="preserve"> </v>
      </c>
      <c r="T27" s="481" t="str">
        <f t="shared" si="20"/>
        <v xml:space="preserve"> </v>
      </c>
      <c r="U27" s="481" t="str">
        <f t="shared" si="21"/>
        <v xml:space="preserve"> </v>
      </c>
    </row>
    <row r="28" spans="1:21" ht="87" customHeight="1">
      <c r="A28" s="74" t="s">
        <v>1283</v>
      </c>
      <c r="B28" s="82" t="s">
        <v>1282</v>
      </c>
      <c r="C28" s="66"/>
      <c r="D28" s="79" t="s">
        <v>378</v>
      </c>
      <c r="E28" s="81" t="s">
        <v>365</v>
      </c>
      <c r="F28" s="80" t="s">
        <v>186</v>
      </c>
      <c r="G28" s="81"/>
      <c r="H28" s="72"/>
      <c r="I28" s="69">
        <f>K28*1.35</f>
        <v>1147.5</v>
      </c>
      <c r="J28" s="70">
        <f>K28*1.1</f>
        <v>935.00000000000011</v>
      </c>
      <c r="K28" s="71">
        <v>850</v>
      </c>
      <c r="L28" s="126">
        <f t="shared" si="14"/>
        <v>1</v>
      </c>
      <c r="M28" s="126">
        <f t="shared" si="15"/>
        <v>850</v>
      </c>
      <c r="N28" s="126">
        <f t="shared" si="16"/>
        <v>850</v>
      </c>
      <c r="O28">
        <f t="shared" si="17"/>
        <v>850</v>
      </c>
      <c r="P28" s="481">
        <f t="shared" si="18"/>
        <v>875.5</v>
      </c>
      <c r="Q28" s="481">
        <f t="shared" si="4"/>
        <v>968.99999999999989</v>
      </c>
      <c r="R28" s="481">
        <f t="shared" si="5"/>
        <v>1198.5</v>
      </c>
      <c r="S28" s="481">
        <f t="shared" si="19"/>
        <v>807.5</v>
      </c>
      <c r="T28" s="481">
        <f t="shared" si="20"/>
        <v>892.5</v>
      </c>
      <c r="U28" s="481">
        <f t="shared" si="21"/>
        <v>1105</v>
      </c>
    </row>
    <row r="29" spans="1:21" ht="28.5" customHeight="1">
      <c r="A29" s="627" t="s">
        <v>334</v>
      </c>
      <c r="B29" s="628"/>
      <c r="C29" s="628"/>
      <c r="D29" s="628"/>
      <c r="E29" s="628"/>
      <c r="F29" s="628"/>
      <c r="G29" s="628"/>
      <c r="H29" s="628"/>
      <c r="I29" s="628"/>
      <c r="J29" s="628"/>
      <c r="K29" s="629"/>
      <c r="L29" s="126">
        <f t="shared" si="14"/>
        <v>0</v>
      </c>
      <c r="M29" s="126">
        <f t="shared" si="15"/>
        <v>0</v>
      </c>
      <c r="N29" s="126">
        <f t="shared" si="16"/>
        <v>0</v>
      </c>
      <c r="O29" t="str">
        <f t="shared" si="17"/>
        <v xml:space="preserve"> </v>
      </c>
      <c r="P29" s="481" t="str">
        <f t="shared" si="18"/>
        <v xml:space="preserve"> </v>
      </c>
      <c r="Q29" s="481" t="str">
        <f t="shared" si="4"/>
        <v xml:space="preserve"> </v>
      </c>
      <c r="R29" s="481" t="str">
        <f t="shared" si="5"/>
        <v xml:space="preserve"> </v>
      </c>
      <c r="S29" s="481" t="str">
        <f t="shared" si="19"/>
        <v xml:space="preserve"> </v>
      </c>
      <c r="T29" s="481" t="str">
        <f t="shared" si="20"/>
        <v xml:space="preserve"> </v>
      </c>
      <c r="U29" s="481" t="str">
        <f t="shared" si="21"/>
        <v xml:space="preserve"> </v>
      </c>
    </row>
    <row r="30" spans="1:21" ht="31.5">
      <c r="A30" s="64" t="s">
        <v>3</v>
      </c>
      <c r="B30" s="64" t="s">
        <v>93</v>
      </c>
      <c r="C30" s="64" t="s">
        <v>163</v>
      </c>
      <c r="D30" s="64" t="s">
        <v>126</v>
      </c>
      <c r="E30" s="64" t="s">
        <v>49</v>
      </c>
      <c r="F30" s="64" t="s">
        <v>127</v>
      </c>
      <c r="G30" s="64" t="s">
        <v>128</v>
      </c>
      <c r="H30" s="64" t="s">
        <v>129</v>
      </c>
      <c r="I30" s="64" t="s">
        <v>261</v>
      </c>
      <c r="J30" s="64" t="s">
        <v>3622</v>
      </c>
      <c r="K30" s="64" t="s">
        <v>263</v>
      </c>
      <c r="L30" s="126">
        <f t="shared" si="14"/>
        <v>1</v>
      </c>
      <c r="M30" s="126" t="str">
        <f t="shared" si="15"/>
        <v>ОПТ 2</v>
      </c>
      <c r="N30" s="126" t="str">
        <f t="shared" si="16"/>
        <v xml:space="preserve"> </v>
      </c>
      <c r="O30" t="str">
        <f t="shared" si="17"/>
        <v xml:space="preserve"> </v>
      </c>
      <c r="P30" s="481" t="str">
        <f t="shared" si="18"/>
        <v xml:space="preserve"> </v>
      </c>
      <c r="Q30" s="481" t="str">
        <f t="shared" si="4"/>
        <v xml:space="preserve"> </v>
      </c>
      <c r="R30" s="481" t="str">
        <f t="shared" si="5"/>
        <v xml:space="preserve"> </v>
      </c>
      <c r="S30" s="481" t="str">
        <f t="shared" si="19"/>
        <v xml:space="preserve"> </v>
      </c>
      <c r="T30" s="481" t="str">
        <f t="shared" si="20"/>
        <v xml:space="preserve"> </v>
      </c>
      <c r="U30" s="481" t="str">
        <f t="shared" si="21"/>
        <v xml:space="preserve"> </v>
      </c>
    </row>
    <row r="31" spans="1:21" ht="92.25" customHeight="1">
      <c r="A31" s="74" t="s">
        <v>1285</v>
      </c>
      <c r="B31" s="76" t="s">
        <v>1284</v>
      </c>
      <c r="C31" s="66"/>
      <c r="D31" s="79" t="s">
        <v>378</v>
      </c>
      <c r="E31" s="77" t="s">
        <v>335</v>
      </c>
      <c r="F31" s="78" t="s">
        <v>140</v>
      </c>
      <c r="G31" s="77" t="s">
        <v>336</v>
      </c>
      <c r="H31" s="68"/>
      <c r="I31" s="69">
        <f t="shared" ref="I31:I59" si="22">K31*1.35</f>
        <v>1201.5</v>
      </c>
      <c r="J31" s="70">
        <f t="shared" ref="J31:J59" si="23">K31*1.1</f>
        <v>979.00000000000011</v>
      </c>
      <c r="K31" s="71">
        <v>890</v>
      </c>
      <c r="L31" s="126">
        <f t="shared" si="14"/>
        <v>1</v>
      </c>
      <c r="M31" s="126">
        <f t="shared" si="15"/>
        <v>890</v>
      </c>
      <c r="N31" s="126">
        <f t="shared" si="16"/>
        <v>890</v>
      </c>
      <c r="O31">
        <f t="shared" si="17"/>
        <v>890</v>
      </c>
      <c r="P31" s="481">
        <f t="shared" si="18"/>
        <v>916.7</v>
      </c>
      <c r="Q31" s="481">
        <f t="shared" si="4"/>
        <v>1014.5999999999999</v>
      </c>
      <c r="R31" s="481">
        <f t="shared" si="5"/>
        <v>1254.8999999999999</v>
      </c>
      <c r="S31" s="481">
        <f t="shared" si="19"/>
        <v>845.5</v>
      </c>
      <c r="T31" s="481">
        <f t="shared" si="20"/>
        <v>934.5</v>
      </c>
      <c r="U31" s="481">
        <f t="shared" si="21"/>
        <v>1157</v>
      </c>
    </row>
    <row r="32" spans="1:21" ht="93.75" customHeight="1">
      <c r="A32" s="74" t="s">
        <v>1287</v>
      </c>
      <c r="B32" s="76" t="s">
        <v>1286</v>
      </c>
      <c r="C32" s="66"/>
      <c r="D32" s="79" t="s">
        <v>378</v>
      </c>
      <c r="E32" s="77" t="s">
        <v>134</v>
      </c>
      <c r="F32" s="78" t="s">
        <v>143</v>
      </c>
      <c r="G32" s="77" t="s">
        <v>338</v>
      </c>
      <c r="H32" s="68" t="s">
        <v>337</v>
      </c>
      <c r="I32" s="69">
        <f t="shared" si="22"/>
        <v>1336.5</v>
      </c>
      <c r="J32" s="70">
        <f t="shared" si="23"/>
        <v>1089</v>
      </c>
      <c r="K32" s="71">
        <v>990</v>
      </c>
      <c r="L32" s="126">
        <f t="shared" si="14"/>
        <v>1</v>
      </c>
      <c r="M32" s="126">
        <f t="shared" si="15"/>
        <v>990</v>
      </c>
      <c r="N32" s="126">
        <f t="shared" si="16"/>
        <v>990</v>
      </c>
      <c r="O32">
        <f t="shared" si="17"/>
        <v>990</v>
      </c>
      <c r="P32" s="481">
        <f t="shared" si="18"/>
        <v>1019.7</v>
      </c>
      <c r="Q32" s="481">
        <f t="shared" si="4"/>
        <v>1128.5999999999999</v>
      </c>
      <c r="R32" s="481">
        <f t="shared" si="5"/>
        <v>1395.8999999999999</v>
      </c>
      <c r="S32" s="481">
        <f t="shared" si="19"/>
        <v>940.5</v>
      </c>
      <c r="T32" s="481">
        <f t="shared" si="20"/>
        <v>1039.5</v>
      </c>
      <c r="U32" s="481">
        <f t="shared" si="21"/>
        <v>1287</v>
      </c>
    </row>
    <row r="33" spans="1:21" ht="93.75" customHeight="1">
      <c r="A33" s="580" t="s">
        <v>4426</v>
      </c>
      <c r="B33" s="76" t="s">
        <v>4427</v>
      </c>
      <c r="C33" s="66"/>
      <c r="D33" s="79" t="s">
        <v>378</v>
      </c>
      <c r="E33" s="579" t="s">
        <v>134</v>
      </c>
      <c r="F33" s="581" t="s">
        <v>137</v>
      </c>
      <c r="G33" s="579" t="s">
        <v>4428</v>
      </c>
      <c r="H33" s="68" t="s">
        <v>337</v>
      </c>
      <c r="I33" s="69">
        <f t="shared" si="22"/>
        <v>1620</v>
      </c>
      <c r="J33" s="70">
        <f t="shared" si="23"/>
        <v>1320</v>
      </c>
      <c r="K33" s="71">
        <v>1200</v>
      </c>
      <c r="L33" s="126">
        <f t="shared" si="14"/>
        <v>1</v>
      </c>
      <c r="M33" s="126">
        <f t="shared" si="15"/>
        <v>1200</v>
      </c>
      <c r="N33" s="126">
        <f t="shared" si="16"/>
        <v>1200</v>
      </c>
      <c r="O33">
        <f t="shared" si="17"/>
        <v>1200</v>
      </c>
      <c r="P33" s="481">
        <f t="shared" ref="P33" si="24">IFERROR(SUM($O33*$V$2)," ")</f>
        <v>1236</v>
      </c>
      <c r="Q33" s="481">
        <f t="shared" si="4"/>
        <v>1367.9999999999998</v>
      </c>
      <c r="R33" s="481">
        <f t="shared" si="5"/>
        <v>1692</v>
      </c>
      <c r="S33" s="481">
        <f t="shared" si="19"/>
        <v>1140</v>
      </c>
      <c r="T33" s="481">
        <f t="shared" si="20"/>
        <v>1260</v>
      </c>
      <c r="U33" s="481">
        <f t="shared" si="21"/>
        <v>1560</v>
      </c>
    </row>
    <row r="34" spans="1:21" ht="120">
      <c r="A34" s="74" t="s">
        <v>1289</v>
      </c>
      <c r="B34" s="76" t="s">
        <v>1288</v>
      </c>
      <c r="C34" s="66"/>
      <c r="D34" s="79" t="s">
        <v>378</v>
      </c>
      <c r="E34" s="82" t="s">
        <v>340</v>
      </c>
      <c r="F34" s="80" t="s">
        <v>133</v>
      </c>
      <c r="G34" s="83" t="s">
        <v>141</v>
      </c>
      <c r="H34" s="72" t="s">
        <v>260</v>
      </c>
      <c r="I34" s="69">
        <f t="shared" si="22"/>
        <v>1066.5</v>
      </c>
      <c r="J34" s="70">
        <f t="shared" si="23"/>
        <v>869.00000000000011</v>
      </c>
      <c r="K34" s="71">
        <v>790</v>
      </c>
      <c r="L34" s="126">
        <f t="shared" si="14"/>
        <v>1</v>
      </c>
      <c r="M34" s="126">
        <f t="shared" si="15"/>
        <v>790</v>
      </c>
      <c r="N34" s="126">
        <f t="shared" si="16"/>
        <v>790</v>
      </c>
      <c r="O34">
        <f t="shared" si="17"/>
        <v>790</v>
      </c>
      <c r="P34" s="481">
        <f t="shared" si="18"/>
        <v>813.7</v>
      </c>
      <c r="Q34" s="481">
        <f t="shared" si="4"/>
        <v>900.59999999999991</v>
      </c>
      <c r="R34" s="481">
        <f t="shared" si="5"/>
        <v>1113.8999999999999</v>
      </c>
      <c r="S34" s="481">
        <f t="shared" si="19"/>
        <v>750.5</v>
      </c>
      <c r="T34" s="481">
        <f t="shared" si="20"/>
        <v>829.5</v>
      </c>
      <c r="U34" s="481">
        <f t="shared" si="21"/>
        <v>1027</v>
      </c>
    </row>
    <row r="35" spans="1:21" ht="105">
      <c r="A35" s="74" t="s">
        <v>1291</v>
      </c>
      <c r="B35" s="76" t="s">
        <v>1290</v>
      </c>
      <c r="C35" s="66"/>
      <c r="D35" s="79" t="s">
        <v>378</v>
      </c>
      <c r="E35" s="82" t="s">
        <v>339</v>
      </c>
      <c r="F35" s="80" t="s">
        <v>133</v>
      </c>
      <c r="G35" s="83" t="s">
        <v>144</v>
      </c>
      <c r="H35" s="72" t="s">
        <v>3637</v>
      </c>
      <c r="I35" s="69">
        <f t="shared" si="22"/>
        <v>1417.5</v>
      </c>
      <c r="J35" s="70">
        <f t="shared" si="23"/>
        <v>1155</v>
      </c>
      <c r="K35" s="71">
        <v>1050</v>
      </c>
      <c r="L35" s="126">
        <f t="shared" si="14"/>
        <v>1</v>
      </c>
      <c r="M35" s="126">
        <f t="shared" si="15"/>
        <v>1050</v>
      </c>
      <c r="N35" s="126">
        <f t="shared" si="16"/>
        <v>1050</v>
      </c>
      <c r="O35">
        <f t="shared" si="17"/>
        <v>1050</v>
      </c>
      <c r="P35" s="481">
        <f t="shared" si="18"/>
        <v>1081.5</v>
      </c>
      <c r="Q35" s="481">
        <f t="shared" si="4"/>
        <v>1197</v>
      </c>
      <c r="R35" s="481">
        <f t="shared" si="5"/>
        <v>1480.5</v>
      </c>
      <c r="S35" s="481">
        <f t="shared" si="19"/>
        <v>997.5</v>
      </c>
      <c r="T35" s="481">
        <f t="shared" si="20"/>
        <v>1102.5</v>
      </c>
      <c r="U35" s="481">
        <f t="shared" si="21"/>
        <v>1365</v>
      </c>
    </row>
    <row r="36" spans="1:21" ht="98.25" customHeight="1">
      <c r="A36" s="74" t="s">
        <v>1293</v>
      </c>
      <c r="B36" s="76" t="s">
        <v>1292</v>
      </c>
      <c r="C36" s="66"/>
      <c r="D36" s="83" t="s">
        <v>329</v>
      </c>
      <c r="E36" s="82" t="s">
        <v>335</v>
      </c>
      <c r="F36" s="80" t="s">
        <v>341</v>
      </c>
      <c r="G36" s="83" t="s">
        <v>342</v>
      </c>
      <c r="H36" s="72" t="s">
        <v>343</v>
      </c>
      <c r="I36" s="69">
        <f t="shared" si="22"/>
        <v>9031.5</v>
      </c>
      <c r="J36" s="70">
        <f t="shared" si="23"/>
        <v>7359.0000000000009</v>
      </c>
      <c r="K36" s="71">
        <v>6690</v>
      </c>
      <c r="L36" s="126">
        <f t="shared" si="14"/>
        <v>1</v>
      </c>
      <c r="M36" s="126">
        <f t="shared" si="15"/>
        <v>6690</v>
      </c>
      <c r="N36" s="126">
        <f t="shared" si="16"/>
        <v>6690</v>
      </c>
      <c r="O36">
        <f t="shared" si="17"/>
        <v>6690</v>
      </c>
      <c r="P36" s="481">
        <f t="shared" si="18"/>
        <v>6890.7</v>
      </c>
      <c r="Q36" s="481">
        <f t="shared" si="4"/>
        <v>7626.5999999999995</v>
      </c>
      <c r="R36" s="481">
        <f t="shared" si="5"/>
        <v>9432.9</v>
      </c>
      <c r="S36" s="481">
        <f t="shared" si="19"/>
        <v>6355.5</v>
      </c>
      <c r="T36" s="481">
        <f t="shared" si="20"/>
        <v>7024.5</v>
      </c>
      <c r="U36" s="481">
        <f t="shared" si="21"/>
        <v>8697</v>
      </c>
    </row>
    <row r="37" spans="1:21" ht="71.25" customHeight="1">
      <c r="A37" s="74" t="s">
        <v>1295</v>
      </c>
      <c r="B37" s="76" t="s">
        <v>1294</v>
      </c>
      <c r="C37" s="66"/>
      <c r="D37" s="79" t="s">
        <v>378</v>
      </c>
      <c r="E37" s="77" t="s">
        <v>139</v>
      </c>
      <c r="F37" s="80" t="s">
        <v>133</v>
      </c>
      <c r="G37" s="83" t="s">
        <v>330</v>
      </c>
      <c r="H37" s="72" t="s">
        <v>344</v>
      </c>
      <c r="I37" s="69">
        <f t="shared" si="22"/>
        <v>769.5</v>
      </c>
      <c r="J37" s="70">
        <f t="shared" si="23"/>
        <v>627</v>
      </c>
      <c r="K37" s="71">
        <v>570</v>
      </c>
      <c r="L37" s="126">
        <f t="shared" si="14"/>
        <v>1</v>
      </c>
      <c r="M37" s="126">
        <f t="shared" si="15"/>
        <v>570</v>
      </c>
      <c r="N37" s="126">
        <f t="shared" si="16"/>
        <v>570</v>
      </c>
      <c r="O37">
        <f t="shared" si="17"/>
        <v>570</v>
      </c>
      <c r="P37" s="481">
        <f t="shared" si="18"/>
        <v>587.1</v>
      </c>
      <c r="Q37" s="481">
        <f t="shared" si="4"/>
        <v>649.79999999999995</v>
      </c>
      <c r="R37" s="481">
        <f t="shared" si="5"/>
        <v>803.69999999999993</v>
      </c>
      <c r="S37" s="481">
        <f t="shared" si="19"/>
        <v>541.5</v>
      </c>
      <c r="T37" s="481">
        <f t="shared" si="20"/>
        <v>598.5</v>
      </c>
      <c r="U37" s="481">
        <f t="shared" si="21"/>
        <v>741</v>
      </c>
    </row>
    <row r="38" spans="1:21" ht="70.5" customHeight="1">
      <c r="A38" s="74" t="s">
        <v>1297</v>
      </c>
      <c r="B38" s="76" t="s">
        <v>1296</v>
      </c>
      <c r="C38" s="66"/>
      <c r="D38" s="79" t="s">
        <v>378</v>
      </c>
      <c r="E38" s="77" t="s">
        <v>139</v>
      </c>
      <c r="F38" s="80" t="s">
        <v>143</v>
      </c>
      <c r="G38" s="83" t="s">
        <v>345</v>
      </c>
      <c r="H38" s="72" t="s">
        <v>344</v>
      </c>
      <c r="I38" s="69">
        <f t="shared" si="22"/>
        <v>742.5</v>
      </c>
      <c r="J38" s="70">
        <f t="shared" si="23"/>
        <v>605</v>
      </c>
      <c r="K38" s="71">
        <v>550</v>
      </c>
      <c r="L38" s="126">
        <f t="shared" si="14"/>
        <v>1</v>
      </c>
      <c r="M38" s="126">
        <f t="shared" si="15"/>
        <v>550</v>
      </c>
      <c r="N38" s="126">
        <f t="shared" si="16"/>
        <v>550</v>
      </c>
      <c r="O38">
        <f t="shared" si="17"/>
        <v>550</v>
      </c>
      <c r="P38" s="481">
        <f t="shared" si="18"/>
        <v>566.5</v>
      </c>
      <c r="Q38" s="481">
        <f t="shared" si="4"/>
        <v>627</v>
      </c>
      <c r="R38" s="481">
        <f t="shared" si="5"/>
        <v>775.5</v>
      </c>
      <c r="S38" s="481">
        <f t="shared" si="19"/>
        <v>522.5</v>
      </c>
      <c r="T38" s="481">
        <f t="shared" si="20"/>
        <v>577.5</v>
      </c>
      <c r="U38" s="481">
        <f t="shared" si="21"/>
        <v>715</v>
      </c>
    </row>
    <row r="39" spans="1:21" ht="69" customHeight="1">
      <c r="A39" s="74" t="s">
        <v>1299</v>
      </c>
      <c r="B39" s="76" t="s">
        <v>1298</v>
      </c>
      <c r="C39" s="66"/>
      <c r="D39" s="83" t="s">
        <v>346</v>
      </c>
      <c r="E39" s="77" t="s">
        <v>335</v>
      </c>
      <c r="F39" s="80" t="s">
        <v>143</v>
      </c>
      <c r="G39" s="83" t="s">
        <v>115</v>
      </c>
      <c r="H39" s="72" t="s">
        <v>347</v>
      </c>
      <c r="I39" s="69">
        <f t="shared" si="22"/>
        <v>1336.5</v>
      </c>
      <c r="J39" s="70">
        <f t="shared" si="23"/>
        <v>1089</v>
      </c>
      <c r="K39" s="71">
        <v>990</v>
      </c>
      <c r="L39" s="126">
        <f t="shared" si="14"/>
        <v>1</v>
      </c>
      <c r="M39" s="126">
        <f t="shared" si="15"/>
        <v>990</v>
      </c>
      <c r="N39" s="126">
        <f t="shared" si="16"/>
        <v>990</v>
      </c>
      <c r="O39">
        <f t="shared" si="17"/>
        <v>990</v>
      </c>
      <c r="P39" s="481">
        <f t="shared" si="18"/>
        <v>1019.7</v>
      </c>
      <c r="Q39" s="481">
        <f t="shared" si="4"/>
        <v>1128.5999999999999</v>
      </c>
      <c r="R39" s="481">
        <f t="shared" si="5"/>
        <v>1395.8999999999999</v>
      </c>
      <c r="S39" s="481">
        <f t="shared" si="19"/>
        <v>940.5</v>
      </c>
      <c r="T39" s="481">
        <f t="shared" si="20"/>
        <v>1039.5</v>
      </c>
      <c r="U39" s="481">
        <f t="shared" si="21"/>
        <v>1287</v>
      </c>
    </row>
    <row r="40" spans="1:21" ht="72.75" customHeight="1">
      <c r="A40" s="74" t="s">
        <v>1301</v>
      </c>
      <c r="B40" s="76" t="s">
        <v>1300</v>
      </c>
      <c r="C40" s="66"/>
      <c r="D40" s="83" t="s">
        <v>346</v>
      </c>
      <c r="E40" s="77" t="s">
        <v>335</v>
      </c>
      <c r="F40" s="80" t="s">
        <v>348</v>
      </c>
      <c r="G40" s="83" t="s">
        <v>115</v>
      </c>
      <c r="H40" s="72" t="s">
        <v>347</v>
      </c>
      <c r="I40" s="69">
        <f t="shared" si="22"/>
        <v>864</v>
      </c>
      <c r="J40" s="70">
        <f t="shared" si="23"/>
        <v>704</v>
      </c>
      <c r="K40" s="71">
        <v>640</v>
      </c>
      <c r="L40" s="126">
        <f t="shared" si="14"/>
        <v>1</v>
      </c>
      <c r="M40" s="126">
        <f t="shared" si="15"/>
        <v>640</v>
      </c>
      <c r="N40" s="126">
        <f t="shared" si="16"/>
        <v>640</v>
      </c>
      <c r="O40">
        <f t="shared" si="17"/>
        <v>640</v>
      </c>
      <c r="P40" s="481">
        <f t="shared" si="18"/>
        <v>659.2</v>
      </c>
      <c r="Q40" s="481">
        <f t="shared" si="4"/>
        <v>729.59999999999991</v>
      </c>
      <c r="R40" s="481">
        <f t="shared" si="5"/>
        <v>902.4</v>
      </c>
      <c r="S40" s="481">
        <f t="shared" si="19"/>
        <v>608</v>
      </c>
      <c r="T40" s="481">
        <f t="shared" si="20"/>
        <v>672</v>
      </c>
      <c r="U40" s="481">
        <f t="shared" si="21"/>
        <v>832</v>
      </c>
    </row>
    <row r="41" spans="1:21" ht="90">
      <c r="A41" s="74" t="s">
        <v>1303</v>
      </c>
      <c r="B41" s="76" t="s">
        <v>1302</v>
      </c>
      <c r="C41" s="66"/>
      <c r="D41" s="77" t="s">
        <v>329</v>
      </c>
      <c r="E41" s="77" t="s">
        <v>335</v>
      </c>
      <c r="F41" s="80"/>
      <c r="G41" s="80" t="s">
        <v>213</v>
      </c>
      <c r="H41" s="72" t="s">
        <v>349</v>
      </c>
      <c r="I41" s="69">
        <f t="shared" si="22"/>
        <v>2099.25</v>
      </c>
      <c r="J41" s="70">
        <f t="shared" si="23"/>
        <v>1710.5000000000002</v>
      </c>
      <c r="K41" s="71">
        <v>1555</v>
      </c>
      <c r="L41" s="126">
        <f t="shared" si="14"/>
        <v>1</v>
      </c>
      <c r="M41" s="126">
        <f t="shared" si="15"/>
        <v>1555</v>
      </c>
      <c r="N41" s="126">
        <f t="shared" si="16"/>
        <v>1555</v>
      </c>
      <c r="O41">
        <f t="shared" si="17"/>
        <v>1555</v>
      </c>
      <c r="P41" s="481">
        <f t="shared" si="18"/>
        <v>1601.65</v>
      </c>
      <c r="Q41" s="481">
        <f t="shared" si="4"/>
        <v>1772.6999999999998</v>
      </c>
      <c r="R41" s="481">
        <f t="shared" si="5"/>
        <v>2192.5499999999997</v>
      </c>
      <c r="S41" s="481">
        <f t="shared" si="19"/>
        <v>1477.25</v>
      </c>
      <c r="T41" s="481">
        <f t="shared" si="20"/>
        <v>1632.75</v>
      </c>
      <c r="U41" s="481">
        <f t="shared" si="21"/>
        <v>2021.5</v>
      </c>
    </row>
    <row r="42" spans="1:21" ht="90">
      <c r="A42" s="74" t="s">
        <v>1307</v>
      </c>
      <c r="B42" s="76" t="s">
        <v>1306</v>
      </c>
      <c r="C42" s="66"/>
      <c r="D42" s="77" t="s">
        <v>346</v>
      </c>
      <c r="E42" s="77" t="s">
        <v>335</v>
      </c>
      <c r="F42" s="80"/>
      <c r="G42" s="80" t="s">
        <v>213</v>
      </c>
      <c r="H42" s="72" t="s">
        <v>349</v>
      </c>
      <c r="I42" s="69">
        <f t="shared" si="22"/>
        <v>1849.5000000000002</v>
      </c>
      <c r="J42" s="70">
        <f t="shared" si="23"/>
        <v>1507.0000000000002</v>
      </c>
      <c r="K42" s="71">
        <v>1370</v>
      </c>
      <c r="L42" s="126">
        <f t="shared" si="14"/>
        <v>1</v>
      </c>
      <c r="M42" s="126">
        <f t="shared" si="15"/>
        <v>1370</v>
      </c>
      <c r="N42" s="126">
        <f t="shared" si="16"/>
        <v>1370</v>
      </c>
      <c r="O42">
        <f t="shared" si="17"/>
        <v>1370</v>
      </c>
      <c r="P42" s="481">
        <f t="shared" si="18"/>
        <v>1411.1000000000001</v>
      </c>
      <c r="Q42" s="481">
        <f t="shared" si="4"/>
        <v>1561.8</v>
      </c>
      <c r="R42" s="481">
        <f t="shared" si="5"/>
        <v>1931.6999999999998</v>
      </c>
      <c r="S42" s="481">
        <f t="shared" si="19"/>
        <v>1301.5</v>
      </c>
      <c r="T42" s="481">
        <f t="shared" si="20"/>
        <v>1438.5</v>
      </c>
      <c r="U42" s="481">
        <f t="shared" si="21"/>
        <v>1781</v>
      </c>
    </row>
    <row r="43" spans="1:21" ht="89.25" customHeight="1">
      <c r="A43" s="74" t="s">
        <v>1305</v>
      </c>
      <c r="B43" s="76" t="s">
        <v>1304</v>
      </c>
      <c r="C43" s="66"/>
      <c r="D43" s="77" t="s">
        <v>350</v>
      </c>
      <c r="E43" s="77" t="s">
        <v>351</v>
      </c>
      <c r="F43" s="80" t="s">
        <v>352</v>
      </c>
      <c r="G43" s="83" t="s">
        <v>353</v>
      </c>
      <c r="H43" s="72" t="s">
        <v>354</v>
      </c>
      <c r="I43" s="69">
        <f t="shared" si="22"/>
        <v>796.5</v>
      </c>
      <c r="J43" s="70">
        <f t="shared" si="23"/>
        <v>649</v>
      </c>
      <c r="K43" s="71">
        <v>590</v>
      </c>
      <c r="L43" s="126">
        <f t="shared" si="14"/>
        <v>1</v>
      </c>
      <c r="M43" s="126">
        <f t="shared" si="15"/>
        <v>590</v>
      </c>
      <c r="N43" s="126">
        <f t="shared" si="16"/>
        <v>590</v>
      </c>
      <c r="O43">
        <f t="shared" si="17"/>
        <v>590</v>
      </c>
      <c r="P43" s="481">
        <f t="shared" si="18"/>
        <v>607.70000000000005</v>
      </c>
      <c r="Q43" s="481">
        <f t="shared" si="4"/>
        <v>672.59999999999991</v>
      </c>
      <c r="R43" s="481">
        <f t="shared" si="5"/>
        <v>831.9</v>
      </c>
      <c r="S43" s="481">
        <f t="shared" si="19"/>
        <v>560.5</v>
      </c>
      <c r="T43" s="481">
        <f t="shared" si="20"/>
        <v>619.5</v>
      </c>
      <c r="U43" s="481">
        <f t="shared" si="21"/>
        <v>767</v>
      </c>
    </row>
    <row r="44" spans="1:21" ht="60">
      <c r="A44" s="74" t="s">
        <v>1309</v>
      </c>
      <c r="B44" s="76" t="s">
        <v>1308</v>
      </c>
      <c r="C44" s="66"/>
      <c r="D44" s="79" t="s">
        <v>378</v>
      </c>
      <c r="E44" s="81" t="s">
        <v>130</v>
      </c>
      <c r="F44" s="80" t="s">
        <v>140</v>
      </c>
      <c r="G44" s="81" t="s">
        <v>141</v>
      </c>
      <c r="H44" s="72" t="s">
        <v>182</v>
      </c>
      <c r="I44" s="69">
        <f t="shared" si="22"/>
        <v>958.50000000000011</v>
      </c>
      <c r="J44" s="70">
        <f t="shared" si="23"/>
        <v>781.00000000000011</v>
      </c>
      <c r="K44" s="71">
        <v>710</v>
      </c>
      <c r="L44" s="126">
        <f t="shared" si="14"/>
        <v>1</v>
      </c>
      <c r="M44" s="126">
        <f t="shared" si="15"/>
        <v>710</v>
      </c>
      <c r="N44" s="126">
        <f t="shared" si="16"/>
        <v>710</v>
      </c>
      <c r="O44">
        <f t="shared" si="17"/>
        <v>710</v>
      </c>
      <c r="P44" s="481">
        <f t="shared" si="18"/>
        <v>731.30000000000007</v>
      </c>
      <c r="Q44" s="481">
        <f t="shared" si="4"/>
        <v>809.4</v>
      </c>
      <c r="R44" s="481">
        <f t="shared" si="5"/>
        <v>1001.0999999999999</v>
      </c>
      <c r="S44" s="481">
        <f t="shared" si="19"/>
        <v>674.5</v>
      </c>
      <c r="T44" s="481">
        <f t="shared" si="20"/>
        <v>745.5</v>
      </c>
      <c r="U44" s="481">
        <f t="shared" si="21"/>
        <v>923</v>
      </c>
    </row>
    <row r="45" spans="1:21" ht="77.25" customHeight="1">
      <c r="A45" s="74" t="s">
        <v>1311</v>
      </c>
      <c r="B45" s="76" t="s">
        <v>1310</v>
      </c>
      <c r="C45" s="66"/>
      <c r="D45" s="77" t="s">
        <v>329</v>
      </c>
      <c r="E45" s="77" t="s">
        <v>130</v>
      </c>
      <c r="F45" s="78" t="s">
        <v>131</v>
      </c>
      <c r="G45" s="77">
        <v>72</v>
      </c>
      <c r="H45" s="68" t="s">
        <v>142</v>
      </c>
      <c r="I45" s="69">
        <f t="shared" si="22"/>
        <v>202.5</v>
      </c>
      <c r="J45" s="70">
        <f t="shared" si="23"/>
        <v>165</v>
      </c>
      <c r="K45" s="71">
        <v>150</v>
      </c>
      <c r="L45" s="126">
        <f t="shared" si="14"/>
        <v>1</v>
      </c>
      <c r="M45" s="126">
        <f t="shared" si="15"/>
        <v>150</v>
      </c>
      <c r="N45" s="126">
        <f t="shared" si="16"/>
        <v>150</v>
      </c>
      <c r="O45">
        <f t="shared" si="17"/>
        <v>150</v>
      </c>
      <c r="P45" s="481">
        <f t="shared" si="18"/>
        <v>154.5</v>
      </c>
      <c r="Q45" s="481">
        <f t="shared" si="4"/>
        <v>170.99999999999997</v>
      </c>
      <c r="R45" s="481">
        <f t="shared" si="5"/>
        <v>211.5</v>
      </c>
      <c r="S45" s="481">
        <f t="shared" si="19"/>
        <v>142.5</v>
      </c>
      <c r="T45" s="481">
        <f t="shared" si="20"/>
        <v>157.5</v>
      </c>
      <c r="U45" s="481">
        <f t="shared" si="21"/>
        <v>195</v>
      </c>
    </row>
    <row r="46" spans="1:21" ht="72" customHeight="1">
      <c r="A46" s="74" t="s">
        <v>1313</v>
      </c>
      <c r="B46" s="76" t="s">
        <v>1312</v>
      </c>
      <c r="C46" s="66"/>
      <c r="D46" s="81" t="s">
        <v>329</v>
      </c>
      <c r="E46" s="81" t="s">
        <v>132</v>
      </c>
      <c r="F46" s="80" t="s">
        <v>131</v>
      </c>
      <c r="G46" s="81">
        <v>72</v>
      </c>
      <c r="H46" s="72" t="s">
        <v>142</v>
      </c>
      <c r="I46" s="69">
        <f t="shared" si="22"/>
        <v>243.00000000000003</v>
      </c>
      <c r="J46" s="70">
        <f t="shared" si="23"/>
        <v>198.00000000000003</v>
      </c>
      <c r="K46" s="71">
        <v>180</v>
      </c>
      <c r="L46" s="126">
        <f t="shared" si="14"/>
        <v>1</v>
      </c>
      <c r="M46" s="126">
        <f t="shared" si="15"/>
        <v>180</v>
      </c>
      <c r="N46" s="126">
        <f t="shared" si="16"/>
        <v>180</v>
      </c>
      <c r="O46">
        <f t="shared" si="17"/>
        <v>180</v>
      </c>
      <c r="P46" s="481">
        <f t="shared" si="18"/>
        <v>185.4</v>
      </c>
      <c r="Q46" s="481">
        <f t="shared" si="4"/>
        <v>205.2</v>
      </c>
      <c r="R46" s="481">
        <f t="shared" si="5"/>
        <v>253.79999999999998</v>
      </c>
      <c r="S46" s="481">
        <f t="shared" si="19"/>
        <v>171</v>
      </c>
      <c r="T46" s="481">
        <f t="shared" si="20"/>
        <v>189</v>
      </c>
      <c r="U46" s="481">
        <f t="shared" si="21"/>
        <v>234</v>
      </c>
    </row>
    <row r="47" spans="1:21" ht="45">
      <c r="A47" s="74" t="s">
        <v>1315</v>
      </c>
      <c r="B47" s="76" t="s">
        <v>1314</v>
      </c>
      <c r="C47" s="630"/>
      <c r="D47" s="81" t="s">
        <v>346</v>
      </c>
      <c r="E47" s="81" t="s">
        <v>136</v>
      </c>
      <c r="F47" s="82"/>
      <c r="G47" s="82" t="s">
        <v>355</v>
      </c>
      <c r="H47" s="72" t="s">
        <v>356</v>
      </c>
      <c r="I47" s="69">
        <f t="shared" si="22"/>
        <v>1210.95</v>
      </c>
      <c r="J47" s="70">
        <f t="shared" si="23"/>
        <v>986.7</v>
      </c>
      <c r="K47" s="71">
        <v>897</v>
      </c>
      <c r="L47" s="126">
        <f t="shared" si="14"/>
        <v>1</v>
      </c>
      <c r="M47" s="126">
        <f t="shared" si="15"/>
        <v>897</v>
      </c>
      <c r="N47" s="126">
        <f t="shared" si="16"/>
        <v>897</v>
      </c>
      <c r="O47">
        <f t="shared" si="17"/>
        <v>897</v>
      </c>
      <c r="P47" s="481">
        <f t="shared" si="18"/>
        <v>923.91</v>
      </c>
      <c r="Q47" s="481">
        <f t="shared" si="4"/>
        <v>1022.5799999999999</v>
      </c>
      <c r="R47" s="481">
        <f t="shared" si="5"/>
        <v>1264.77</v>
      </c>
      <c r="S47" s="481">
        <f t="shared" si="19"/>
        <v>852.15</v>
      </c>
      <c r="T47" s="481">
        <f t="shared" si="20"/>
        <v>941.85</v>
      </c>
      <c r="U47" s="481">
        <f t="shared" si="21"/>
        <v>1166.1000000000001</v>
      </c>
    </row>
    <row r="48" spans="1:21" ht="45">
      <c r="A48" s="74" t="s">
        <v>1318</v>
      </c>
      <c r="B48" s="76" t="s">
        <v>1314</v>
      </c>
      <c r="C48" s="642"/>
      <c r="D48" s="81" t="s">
        <v>346</v>
      </c>
      <c r="E48" s="81" t="s">
        <v>136</v>
      </c>
      <c r="F48" s="82"/>
      <c r="G48" s="82" t="s">
        <v>355</v>
      </c>
      <c r="H48" s="72" t="s">
        <v>356</v>
      </c>
      <c r="I48" s="69">
        <f t="shared" si="22"/>
        <v>1210.95</v>
      </c>
      <c r="J48" s="70">
        <f t="shared" si="23"/>
        <v>986.7</v>
      </c>
      <c r="K48" s="71">
        <v>897</v>
      </c>
      <c r="L48" s="126">
        <f t="shared" si="14"/>
        <v>1</v>
      </c>
      <c r="M48" s="126">
        <f t="shared" si="15"/>
        <v>897</v>
      </c>
      <c r="N48" s="126">
        <f t="shared" si="16"/>
        <v>897</v>
      </c>
      <c r="O48">
        <f t="shared" si="17"/>
        <v>897</v>
      </c>
      <c r="P48" s="481">
        <f t="shared" si="18"/>
        <v>923.91</v>
      </c>
      <c r="Q48" s="481">
        <f t="shared" si="4"/>
        <v>1022.5799999999999</v>
      </c>
      <c r="R48" s="481">
        <f t="shared" si="5"/>
        <v>1264.77</v>
      </c>
      <c r="S48" s="481">
        <f t="shared" si="19"/>
        <v>852.15</v>
      </c>
      <c r="T48" s="481">
        <f t="shared" si="20"/>
        <v>941.85</v>
      </c>
      <c r="U48" s="481">
        <f t="shared" si="21"/>
        <v>1166.1000000000001</v>
      </c>
    </row>
    <row r="49" spans="1:21" ht="45">
      <c r="A49" s="74" t="s">
        <v>1317</v>
      </c>
      <c r="B49" s="76" t="s">
        <v>1316</v>
      </c>
      <c r="C49" s="631"/>
      <c r="D49" s="81" t="s">
        <v>329</v>
      </c>
      <c r="E49" s="81" t="s">
        <v>136</v>
      </c>
      <c r="F49" s="82"/>
      <c r="G49" s="82" t="s">
        <v>355</v>
      </c>
      <c r="H49" s="72" t="s">
        <v>356</v>
      </c>
      <c r="I49" s="69">
        <f t="shared" si="22"/>
        <v>1201.5</v>
      </c>
      <c r="J49" s="70">
        <f t="shared" si="23"/>
        <v>979.00000000000011</v>
      </c>
      <c r="K49" s="71">
        <v>890</v>
      </c>
      <c r="L49" s="126">
        <f t="shared" si="14"/>
        <v>1</v>
      </c>
      <c r="M49" s="126">
        <f t="shared" si="15"/>
        <v>890</v>
      </c>
      <c r="N49" s="126">
        <f t="shared" si="16"/>
        <v>890</v>
      </c>
      <c r="O49">
        <f t="shared" si="17"/>
        <v>890</v>
      </c>
      <c r="P49" s="481">
        <f t="shared" si="18"/>
        <v>916.7</v>
      </c>
      <c r="Q49" s="481">
        <f t="shared" si="4"/>
        <v>1014.5999999999999</v>
      </c>
      <c r="R49" s="481">
        <f t="shared" si="5"/>
        <v>1254.8999999999999</v>
      </c>
      <c r="S49" s="481">
        <f t="shared" si="19"/>
        <v>845.5</v>
      </c>
      <c r="T49" s="481">
        <f t="shared" si="20"/>
        <v>934.5</v>
      </c>
      <c r="U49" s="481">
        <f t="shared" si="21"/>
        <v>1157</v>
      </c>
    </row>
    <row r="50" spans="1:21" ht="84.75" customHeight="1">
      <c r="A50" s="74" t="s">
        <v>1320</v>
      </c>
      <c r="B50" s="76" t="s">
        <v>1319</v>
      </c>
      <c r="C50" s="66"/>
      <c r="D50" s="79" t="s">
        <v>378</v>
      </c>
      <c r="E50" s="81" t="s">
        <v>136</v>
      </c>
      <c r="F50" s="80" t="s">
        <v>137</v>
      </c>
      <c r="G50" s="83" t="s">
        <v>138</v>
      </c>
      <c r="H50" s="72" t="s">
        <v>357</v>
      </c>
      <c r="I50" s="69">
        <f t="shared" si="22"/>
        <v>1552.5</v>
      </c>
      <c r="J50" s="70">
        <f t="shared" si="23"/>
        <v>1265</v>
      </c>
      <c r="K50" s="71">
        <v>1150</v>
      </c>
      <c r="L50" s="126">
        <f t="shared" si="14"/>
        <v>1</v>
      </c>
      <c r="M50" s="126">
        <f t="shared" si="15"/>
        <v>1150</v>
      </c>
      <c r="N50" s="126">
        <f t="shared" ref="N50:N77" si="25">IFERROR(SUM(M50*1)," ")</f>
        <v>1150</v>
      </c>
      <c r="O50">
        <f t="shared" ref="O50:O77" si="26">IF(N50=0," ",N50)</f>
        <v>1150</v>
      </c>
      <c r="P50" s="481">
        <f t="shared" ref="P50:P81" si="27">IFERROR(SUM($O50*$V$2)," ")</f>
        <v>1184.5</v>
      </c>
      <c r="Q50" s="481">
        <f t="shared" si="4"/>
        <v>1311</v>
      </c>
      <c r="R50" s="481">
        <f t="shared" si="5"/>
        <v>1621.5</v>
      </c>
      <c r="S50" s="481">
        <f t="shared" ref="S50:S81" si="28">IFERROR(SUM($O50-$O50/100*$Y$2)," ")</f>
        <v>1092.5</v>
      </c>
      <c r="T50" s="481">
        <f t="shared" ref="T50:T81" si="29">IFERROR(SUM($O50*$Z$2)," ")</f>
        <v>1207.5</v>
      </c>
      <c r="U50" s="481">
        <f t="shared" ref="U50:U81" si="30">IFERROR(SUM($O50*$AA$2)," ")</f>
        <v>1495</v>
      </c>
    </row>
    <row r="51" spans="1:21" ht="75">
      <c r="A51" s="74" t="s">
        <v>1322</v>
      </c>
      <c r="B51" s="76" t="s">
        <v>1321</v>
      </c>
      <c r="C51" s="66"/>
      <c r="D51" s="79" t="s">
        <v>378</v>
      </c>
      <c r="E51" s="81" t="s">
        <v>130</v>
      </c>
      <c r="F51" s="80" t="s">
        <v>131</v>
      </c>
      <c r="G51" s="83" t="s">
        <v>353</v>
      </c>
      <c r="H51" s="72" t="s">
        <v>358</v>
      </c>
      <c r="I51" s="69">
        <f t="shared" si="22"/>
        <v>229.50000000000003</v>
      </c>
      <c r="J51" s="70">
        <f t="shared" si="23"/>
        <v>187.00000000000003</v>
      </c>
      <c r="K51" s="71">
        <v>170</v>
      </c>
      <c r="L51" s="126">
        <f t="shared" si="14"/>
        <v>1</v>
      </c>
      <c r="M51" s="126">
        <f t="shared" si="15"/>
        <v>170</v>
      </c>
      <c r="N51" s="126">
        <f t="shared" si="25"/>
        <v>170</v>
      </c>
      <c r="O51">
        <f t="shared" si="26"/>
        <v>170</v>
      </c>
      <c r="P51" s="481">
        <f t="shared" si="27"/>
        <v>175.1</v>
      </c>
      <c r="Q51" s="481">
        <f t="shared" si="4"/>
        <v>193.79999999999998</v>
      </c>
      <c r="R51" s="481">
        <f t="shared" si="5"/>
        <v>239.7</v>
      </c>
      <c r="S51" s="481">
        <f t="shared" si="28"/>
        <v>161.5</v>
      </c>
      <c r="T51" s="481">
        <f t="shared" si="29"/>
        <v>178.5</v>
      </c>
      <c r="U51" s="481">
        <f t="shared" si="30"/>
        <v>221</v>
      </c>
    </row>
    <row r="52" spans="1:21" ht="90" customHeight="1">
      <c r="A52" s="496" t="s">
        <v>4247</v>
      </c>
      <c r="B52" s="76" t="s">
        <v>4248</v>
      </c>
      <c r="C52" s="66"/>
      <c r="D52" s="79" t="s">
        <v>378</v>
      </c>
      <c r="E52" s="499"/>
      <c r="F52" s="498" t="s">
        <v>314</v>
      </c>
      <c r="G52" s="497" t="s">
        <v>1324</v>
      </c>
      <c r="H52" s="72" t="s">
        <v>1325</v>
      </c>
      <c r="I52" s="69">
        <f t="shared" si="22"/>
        <v>1417.5</v>
      </c>
      <c r="J52" s="70">
        <f t="shared" si="23"/>
        <v>1155</v>
      </c>
      <c r="K52" s="71">
        <v>1050</v>
      </c>
      <c r="L52" s="126">
        <f t="shared" si="14"/>
        <v>1</v>
      </c>
      <c r="M52" s="126">
        <f t="shared" si="15"/>
        <v>1050</v>
      </c>
      <c r="N52" s="126">
        <f t="shared" si="25"/>
        <v>1050</v>
      </c>
      <c r="O52">
        <f t="shared" si="26"/>
        <v>1050</v>
      </c>
      <c r="P52" s="481">
        <f t="shared" si="27"/>
        <v>1081.5</v>
      </c>
      <c r="Q52" s="481">
        <f t="shared" si="4"/>
        <v>1197</v>
      </c>
      <c r="R52" s="481">
        <f t="shared" si="5"/>
        <v>1480.5</v>
      </c>
      <c r="S52" s="481">
        <f t="shared" si="28"/>
        <v>997.5</v>
      </c>
      <c r="T52" s="481">
        <f t="shared" si="29"/>
        <v>1102.5</v>
      </c>
      <c r="U52" s="481">
        <f t="shared" si="30"/>
        <v>1365</v>
      </c>
    </row>
    <row r="53" spans="1:21" ht="90" customHeight="1">
      <c r="A53" s="74" t="s">
        <v>1326</v>
      </c>
      <c r="B53" s="76" t="s">
        <v>1323</v>
      </c>
      <c r="C53" s="66"/>
      <c r="D53" s="79" t="s">
        <v>378</v>
      </c>
      <c r="E53" s="81"/>
      <c r="F53" s="80" t="s">
        <v>314</v>
      </c>
      <c r="G53" s="83" t="s">
        <v>1324</v>
      </c>
      <c r="H53" s="72" t="s">
        <v>1325</v>
      </c>
      <c r="I53" s="69">
        <f t="shared" si="22"/>
        <v>2268</v>
      </c>
      <c r="J53" s="70">
        <f t="shared" si="23"/>
        <v>1848.0000000000002</v>
      </c>
      <c r="K53" s="71">
        <v>1680</v>
      </c>
      <c r="L53" s="126">
        <f t="shared" si="14"/>
        <v>1</v>
      </c>
      <c r="M53" s="126">
        <f t="shared" si="15"/>
        <v>1680</v>
      </c>
      <c r="N53" s="126">
        <f t="shared" si="25"/>
        <v>1680</v>
      </c>
      <c r="O53">
        <f t="shared" si="26"/>
        <v>1680</v>
      </c>
      <c r="P53" s="481">
        <f t="shared" si="27"/>
        <v>1730.4</v>
      </c>
      <c r="Q53" s="481">
        <f t="shared" si="4"/>
        <v>1915.1999999999998</v>
      </c>
      <c r="R53" s="481">
        <f t="shared" si="5"/>
        <v>2368.7999999999997</v>
      </c>
      <c r="S53" s="481">
        <f t="shared" si="28"/>
        <v>1596</v>
      </c>
      <c r="T53" s="481">
        <f t="shared" si="29"/>
        <v>1764</v>
      </c>
      <c r="U53" s="481">
        <f t="shared" si="30"/>
        <v>2184</v>
      </c>
    </row>
    <row r="54" spans="1:21" ht="72" customHeight="1">
      <c r="A54" s="74" t="s">
        <v>1330</v>
      </c>
      <c r="B54" s="76" t="s">
        <v>1329</v>
      </c>
      <c r="C54" s="66"/>
      <c r="D54" s="79" t="s">
        <v>1108</v>
      </c>
      <c r="E54" s="82"/>
      <c r="F54" s="80" t="s">
        <v>133</v>
      </c>
      <c r="G54" s="82" t="s">
        <v>1109</v>
      </c>
      <c r="H54" s="72" t="s">
        <v>1110</v>
      </c>
      <c r="I54" s="69">
        <f t="shared" si="22"/>
        <v>1620</v>
      </c>
      <c r="J54" s="70">
        <f t="shared" si="23"/>
        <v>1320</v>
      </c>
      <c r="K54" s="71">
        <v>1200</v>
      </c>
      <c r="L54" s="126">
        <f t="shared" si="14"/>
        <v>1</v>
      </c>
      <c r="M54" s="126">
        <f t="shared" si="15"/>
        <v>1200</v>
      </c>
      <c r="N54" s="126">
        <f t="shared" si="25"/>
        <v>1200</v>
      </c>
      <c r="O54">
        <f t="shared" si="26"/>
        <v>1200</v>
      </c>
      <c r="P54" s="481">
        <f t="shared" si="27"/>
        <v>1236</v>
      </c>
      <c r="Q54" s="481">
        <f t="shared" si="4"/>
        <v>1367.9999999999998</v>
      </c>
      <c r="R54" s="481">
        <f t="shared" si="5"/>
        <v>1692</v>
      </c>
      <c r="S54" s="481">
        <f t="shared" si="28"/>
        <v>1140</v>
      </c>
      <c r="T54" s="481">
        <f t="shared" si="29"/>
        <v>1260</v>
      </c>
      <c r="U54" s="481">
        <f t="shared" si="30"/>
        <v>1560</v>
      </c>
    </row>
    <row r="55" spans="1:21" ht="72.75" customHeight="1">
      <c r="A55" s="74" t="s">
        <v>1328</v>
      </c>
      <c r="B55" s="76" t="s">
        <v>1327</v>
      </c>
      <c r="C55" s="66"/>
      <c r="D55" s="79" t="s">
        <v>378</v>
      </c>
      <c r="E55" s="81" t="s">
        <v>136</v>
      </c>
      <c r="F55" s="80" t="s">
        <v>133</v>
      </c>
      <c r="G55" s="81" t="s">
        <v>135</v>
      </c>
      <c r="H55" s="72" t="s">
        <v>349</v>
      </c>
      <c r="I55" s="69">
        <f t="shared" si="22"/>
        <v>2565</v>
      </c>
      <c r="J55" s="70">
        <f t="shared" si="23"/>
        <v>2090</v>
      </c>
      <c r="K55" s="71">
        <v>1900</v>
      </c>
      <c r="L55" s="126">
        <f t="shared" si="14"/>
        <v>1</v>
      </c>
      <c r="M55" s="126">
        <f t="shared" si="15"/>
        <v>1900</v>
      </c>
      <c r="N55" s="126">
        <f t="shared" si="25"/>
        <v>1900</v>
      </c>
      <c r="O55">
        <f t="shared" si="26"/>
        <v>1900</v>
      </c>
      <c r="P55" s="481">
        <f t="shared" si="27"/>
        <v>1957</v>
      </c>
      <c r="Q55" s="481">
        <f t="shared" si="4"/>
        <v>2166</v>
      </c>
      <c r="R55" s="481">
        <f t="shared" si="5"/>
        <v>2679</v>
      </c>
      <c r="S55" s="481">
        <f t="shared" si="28"/>
        <v>1805</v>
      </c>
      <c r="T55" s="481">
        <f t="shared" si="29"/>
        <v>1995</v>
      </c>
      <c r="U55" s="481">
        <f t="shared" si="30"/>
        <v>2470</v>
      </c>
    </row>
    <row r="56" spans="1:21" ht="77.25" customHeight="1">
      <c r="A56" s="74" t="s">
        <v>1332</v>
      </c>
      <c r="B56" s="76" t="s">
        <v>1331</v>
      </c>
      <c r="C56" s="66"/>
      <c r="D56" s="79" t="s">
        <v>379</v>
      </c>
      <c r="E56" s="81" t="s">
        <v>335</v>
      </c>
      <c r="F56" s="80" t="s">
        <v>131</v>
      </c>
      <c r="G56" s="79" t="s">
        <v>353</v>
      </c>
      <c r="H56" s="72" t="s">
        <v>358</v>
      </c>
      <c r="I56" s="69">
        <f t="shared" si="22"/>
        <v>135</v>
      </c>
      <c r="J56" s="70">
        <f t="shared" si="23"/>
        <v>110.00000000000001</v>
      </c>
      <c r="K56" s="71">
        <v>100</v>
      </c>
      <c r="L56" s="126">
        <f t="shared" si="14"/>
        <v>1</v>
      </c>
      <c r="M56" s="126">
        <f t="shared" si="15"/>
        <v>100</v>
      </c>
      <c r="N56" s="126">
        <f t="shared" si="25"/>
        <v>100</v>
      </c>
      <c r="O56">
        <f t="shared" si="26"/>
        <v>100</v>
      </c>
      <c r="P56" s="481">
        <f t="shared" si="27"/>
        <v>103</v>
      </c>
      <c r="Q56" s="481">
        <f t="shared" si="4"/>
        <v>113.99999999999999</v>
      </c>
      <c r="R56" s="481">
        <f t="shared" si="5"/>
        <v>141</v>
      </c>
      <c r="S56" s="481">
        <f t="shared" si="28"/>
        <v>95</v>
      </c>
      <c r="T56" s="481">
        <f t="shared" si="29"/>
        <v>105</v>
      </c>
      <c r="U56" s="481">
        <f t="shared" si="30"/>
        <v>130</v>
      </c>
    </row>
    <row r="57" spans="1:21" ht="84.75" customHeight="1">
      <c r="A57" s="74" t="s">
        <v>1334</v>
      </c>
      <c r="B57" s="76" t="s">
        <v>1333</v>
      </c>
      <c r="C57" s="66"/>
      <c r="D57" s="79" t="s">
        <v>350</v>
      </c>
      <c r="E57" s="81" t="s">
        <v>360</v>
      </c>
      <c r="F57" s="80" t="s">
        <v>131</v>
      </c>
      <c r="G57" s="79" t="s">
        <v>359</v>
      </c>
      <c r="H57" s="72" t="s">
        <v>358</v>
      </c>
      <c r="I57" s="69">
        <f t="shared" si="22"/>
        <v>337.5</v>
      </c>
      <c r="J57" s="70">
        <f t="shared" si="23"/>
        <v>275</v>
      </c>
      <c r="K57" s="71">
        <v>250</v>
      </c>
      <c r="L57" s="126">
        <f t="shared" si="14"/>
        <v>1</v>
      </c>
      <c r="M57" s="126">
        <f t="shared" si="15"/>
        <v>250</v>
      </c>
      <c r="N57" s="126">
        <f t="shared" si="25"/>
        <v>250</v>
      </c>
      <c r="O57">
        <f t="shared" si="26"/>
        <v>250</v>
      </c>
      <c r="P57" s="481">
        <f t="shared" si="27"/>
        <v>257.5</v>
      </c>
      <c r="Q57" s="481">
        <f t="shared" si="4"/>
        <v>285</v>
      </c>
      <c r="R57" s="481">
        <f t="shared" si="5"/>
        <v>352.5</v>
      </c>
      <c r="S57" s="481">
        <f t="shared" si="28"/>
        <v>237.5</v>
      </c>
      <c r="T57" s="481">
        <f t="shared" si="29"/>
        <v>262.5</v>
      </c>
      <c r="U57" s="481">
        <f t="shared" si="30"/>
        <v>325</v>
      </c>
    </row>
    <row r="58" spans="1:21" ht="72" customHeight="1">
      <c r="A58" s="74" t="s">
        <v>1336</v>
      </c>
      <c r="B58" s="76" t="s">
        <v>1335</v>
      </c>
      <c r="C58" s="66"/>
      <c r="D58" s="79" t="s">
        <v>378</v>
      </c>
      <c r="E58" s="81" t="s">
        <v>361</v>
      </c>
      <c r="F58" s="80" t="s">
        <v>362</v>
      </c>
      <c r="G58" s="79" t="s">
        <v>135</v>
      </c>
      <c r="H58" s="72"/>
      <c r="I58" s="69">
        <f t="shared" si="22"/>
        <v>1066.5</v>
      </c>
      <c r="J58" s="70">
        <f t="shared" si="23"/>
        <v>869.00000000000011</v>
      </c>
      <c r="K58" s="71">
        <v>790</v>
      </c>
      <c r="L58" s="126">
        <f t="shared" si="14"/>
        <v>1</v>
      </c>
      <c r="M58" s="126">
        <f t="shared" si="15"/>
        <v>790</v>
      </c>
      <c r="N58" s="126">
        <f t="shared" si="25"/>
        <v>790</v>
      </c>
      <c r="O58">
        <f t="shared" si="26"/>
        <v>790</v>
      </c>
      <c r="P58" s="481">
        <f t="shared" si="27"/>
        <v>813.7</v>
      </c>
      <c r="Q58" s="481">
        <f t="shared" si="4"/>
        <v>900.59999999999991</v>
      </c>
      <c r="R58" s="481">
        <f t="shared" si="5"/>
        <v>1113.8999999999999</v>
      </c>
      <c r="S58" s="481">
        <f t="shared" si="28"/>
        <v>750.5</v>
      </c>
      <c r="T58" s="481">
        <f t="shared" si="29"/>
        <v>829.5</v>
      </c>
      <c r="U58" s="481">
        <f t="shared" si="30"/>
        <v>1027</v>
      </c>
    </row>
    <row r="59" spans="1:21" ht="72" customHeight="1">
      <c r="A59" s="74" t="s">
        <v>1338</v>
      </c>
      <c r="B59" s="76" t="s">
        <v>1337</v>
      </c>
      <c r="C59" s="66"/>
      <c r="D59" s="79" t="s">
        <v>378</v>
      </c>
      <c r="E59" s="81" t="s">
        <v>361</v>
      </c>
      <c r="F59" s="80" t="s">
        <v>399</v>
      </c>
      <c r="G59" s="79" t="s">
        <v>145</v>
      </c>
      <c r="H59" s="72"/>
      <c r="I59" s="69">
        <f t="shared" si="22"/>
        <v>1066.5</v>
      </c>
      <c r="J59" s="70">
        <f t="shared" si="23"/>
        <v>869.00000000000011</v>
      </c>
      <c r="K59" s="71">
        <v>790</v>
      </c>
      <c r="L59" s="126">
        <f t="shared" si="14"/>
        <v>1</v>
      </c>
      <c r="M59" s="126">
        <f t="shared" si="15"/>
        <v>790</v>
      </c>
      <c r="N59" s="126">
        <f t="shared" si="25"/>
        <v>790</v>
      </c>
      <c r="O59">
        <f t="shared" si="26"/>
        <v>790</v>
      </c>
      <c r="P59" s="481">
        <f t="shared" si="27"/>
        <v>813.7</v>
      </c>
      <c r="Q59" s="481">
        <f t="shared" si="4"/>
        <v>900.59999999999991</v>
      </c>
      <c r="R59" s="481">
        <f t="shared" si="5"/>
        <v>1113.8999999999999</v>
      </c>
      <c r="S59" s="481">
        <f t="shared" si="28"/>
        <v>750.5</v>
      </c>
      <c r="T59" s="481">
        <f t="shared" si="29"/>
        <v>829.5</v>
      </c>
      <c r="U59" s="481">
        <f t="shared" si="30"/>
        <v>1027</v>
      </c>
    </row>
    <row r="60" spans="1:21" ht="30" customHeight="1">
      <c r="A60" s="627" t="s">
        <v>312</v>
      </c>
      <c r="B60" s="628"/>
      <c r="C60" s="628"/>
      <c r="D60" s="628"/>
      <c r="E60" s="628"/>
      <c r="F60" s="628"/>
      <c r="G60" s="628"/>
      <c r="H60" s="628"/>
      <c r="I60" s="628"/>
      <c r="J60" s="628"/>
      <c r="K60" s="629"/>
      <c r="L60" s="126">
        <f t="shared" ref="L60:L91" si="31">IF(K61&gt;1,1,0)</f>
        <v>1</v>
      </c>
      <c r="M60" s="126" t="str">
        <f t="shared" ref="M60:M91" si="32">IF(L60=1,K61,0)</f>
        <v>ОПТ 2</v>
      </c>
      <c r="N60" s="126" t="str">
        <f t="shared" si="25"/>
        <v xml:space="preserve"> </v>
      </c>
      <c r="O60" t="str">
        <f t="shared" si="26"/>
        <v xml:space="preserve"> </v>
      </c>
      <c r="P60" s="481" t="str">
        <f t="shared" si="27"/>
        <v xml:space="preserve"> </v>
      </c>
      <c r="Q60" s="481" t="str">
        <f t="shared" si="4"/>
        <v xml:space="preserve"> </v>
      </c>
      <c r="R60" s="481" t="str">
        <f t="shared" si="5"/>
        <v xml:space="preserve"> </v>
      </c>
      <c r="S60" s="481" t="str">
        <f t="shared" si="28"/>
        <v xml:space="preserve"> </v>
      </c>
      <c r="T60" s="481" t="str">
        <f t="shared" si="29"/>
        <v xml:space="preserve"> </v>
      </c>
      <c r="U60" s="481" t="str">
        <f t="shared" si="30"/>
        <v xml:space="preserve"> </v>
      </c>
    </row>
    <row r="61" spans="1:21" ht="79.5" customHeight="1">
      <c r="A61" s="64" t="s">
        <v>3</v>
      </c>
      <c r="B61" s="64" t="s">
        <v>93</v>
      </c>
      <c r="C61" s="64" t="s">
        <v>163</v>
      </c>
      <c r="D61" s="64" t="s">
        <v>126</v>
      </c>
      <c r="E61" s="64" t="s">
        <v>49</v>
      </c>
      <c r="F61" s="64" t="s">
        <v>127</v>
      </c>
      <c r="G61" s="64" t="s">
        <v>128</v>
      </c>
      <c r="H61" s="64" t="s">
        <v>129</v>
      </c>
      <c r="I61" s="64" t="s">
        <v>261</v>
      </c>
      <c r="J61" s="64" t="s">
        <v>3622</v>
      </c>
      <c r="K61" s="64" t="s">
        <v>263</v>
      </c>
      <c r="L61" s="126">
        <f t="shared" si="31"/>
        <v>1</v>
      </c>
      <c r="M61" s="126">
        <f t="shared" si="32"/>
        <v>4220</v>
      </c>
      <c r="N61" s="126">
        <f t="shared" si="25"/>
        <v>4220</v>
      </c>
      <c r="O61">
        <f t="shared" si="26"/>
        <v>4220</v>
      </c>
      <c r="P61" s="481">
        <f t="shared" si="27"/>
        <v>4346.6000000000004</v>
      </c>
      <c r="Q61" s="481">
        <f t="shared" si="4"/>
        <v>4810.7999999999993</v>
      </c>
      <c r="R61" s="481">
        <f t="shared" si="5"/>
        <v>5950.2</v>
      </c>
      <c r="S61" s="481">
        <f t="shared" si="28"/>
        <v>4009</v>
      </c>
      <c r="T61" s="481">
        <f t="shared" si="29"/>
        <v>4431</v>
      </c>
      <c r="U61" s="481">
        <f t="shared" si="30"/>
        <v>5486</v>
      </c>
    </row>
    <row r="62" spans="1:21" ht="93.75" customHeight="1">
      <c r="A62" s="74" t="s">
        <v>1339</v>
      </c>
      <c r="B62" s="76" t="s">
        <v>1340</v>
      </c>
      <c r="C62" s="66"/>
      <c r="D62" s="72" t="s">
        <v>311</v>
      </c>
      <c r="E62" s="77"/>
      <c r="F62" s="78"/>
      <c r="G62" s="77">
        <v>5000</v>
      </c>
      <c r="H62" s="68"/>
      <c r="I62" s="69">
        <f>K62*1.35</f>
        <v>5697</v>
      </c>
      <c r="J62" s="70">
        <f>K62*1.1</f>
        <v>4642</v>
      </c>
      <c r="K62" s="71">
        <v>4220</v>
      </c>
      <c r="L62" s="126">
        <f t="shared" si="31"/>
        <v>1</v>
      </c>
      <c r="M62" s="126">
        <f t="shared" si="32"/>
        <v>5547</v>
      </c>
      <c r="N62" s="126">
        <f t="shared" si="25"/>
        <v>5547</v>
      </c>
      <c r="O62">
        <f t="shared" si="26"/>
        <v>5547</v>
      </c>
      <c r="P62" s="481">
        <f t="shared" si="27"/>
        <v>5713.41</v>
      </c>
      <c r="Q62" s="481">
        <f t="shared" si="4"/>
        <v>6323.579999999999</v>
      </c>
      <c r="R62" s="481">
        <f t="shared" si="5"/>
        <v>7821.2699999999995</v>
      </c>
      <c r="S62" s="481">
        <f t="shared" si="28"/>
        <v>5269.65</v>
      </c>
      <c r="T62" s="481">
        <f t="shared" si="29"/>
        <v>5824.35</v>
      </c>
      <c r="U62" s="481">
        <f t="shared" si="30"/>
        <v>7211.1</v>
      </c>
    </row>
    <row r="63" spans="1:21" ht="96.75" customHeight="1">
      <c r="A63" s="517" t="s">
        <v>1344</v>
      </c>
      <c r="B63" s="76" t="s">
        <v>1343</v>
      </c>
      <c r="C63" s="66"/>
      <c r="D63" s="72" t="s">
        <v>311</v>
      </c>
      <c r="E63" s="519" t="s">
        <v>316</v>
      </c>
      <c r="F63" s="518" t="s">
        <v>317</v>
      </c>
      <c r="G63" s="519">
        <v>1400</v>
      </c>
      <c r="H63" s="68" t="s">
        <v>318</v>
      </c>
      <c r="I63" s="69">
        <f>K63*1.35</f>
        <v>7488.4500000000007</v>
      </c>
      <c r="J63" s="70">
        <f>K63*1.1</f>
        <v>6101.7000000000007</v>
      </c>
      <c r="K63" s="71">
        <v>5547</v>
      </c>
      <c r="L63" s="126">
        <f t="shared" si="31"/>
        <v>1</v>
      </c>
      <c r="M63" s="126">
        <f t="shared" si="32"/>
        <v>8398.5</v>
      </c>
      <c r="N63" s="126">
        <f t="shared" si="25"/>
        <v>8398.5</v>
      </c>
      <c r="O63">
        <f t="shared" si="26"/>
        <v>8398.5</v>
      </c>
      <c r="P63" s="481">
        <f t="shared" si="27"/>
        <v>8650.4549999999999</v>
      </c>
      <c r="Q63" s="481">
        <f t="shared" si="4"/>
        <v>9574.2899999999991</v>
      </c>
      <c r="R63" s="481">
        <f t="shared" si="5"/>
        <v>11841.885</v>
      </c>
      <c r="S63" s="481">
        <f t="shared" si="28"/>
        <v>7978.5749999999998</v>
      </c>
      <c r="T63" s="481">
        <f t="shared" si="29"/>
        <v>8818.4250000000011</v>
      </c>
      <c r="U63" s="481">
        <f t="shared" si="30"/>
        <v>10918.050000000001</v>
      </c>
    </row>
    <row r="64" spans="1:21" ht="93.75" customHeight="1">
      <c r="A64" s="517" t="s">
        <v>1342</v>
      </c>
      <c r="B64" s="76" t="s">
        <v>1341</v>
      </c>
      <c r="C64" s="66"/>
      <c r="D64" s="72" t="s">
        <v>311</v>
      </c>
      <c r="E64" s="519" t="s">
        <v>316</v>
      </c>
      <c r="F64" s="518" t="s">
        <v>314</v>
      </c>
      <c r="G64" s="519">
        <v>3500</v>
      </c>
      <c r="H64" s="68" t="s">
        <v>315</v>
      </c>
      <c r="I64" s="69">
        <f>K64*1.35</f>
        <v>11337.975</v>
      </c>
      <c r="J64" s="70">
        <f>K64*1.1</f>
        <v>9238.35</v>
      </c>
      <c r="K64" s="71">
        <v>8398.5</v>
      </c>
      <c r="L64" s="126">
        <f t="shared" si="31"/>
        <v>1</v>
      </c>
      <c r="M64" s="126">
        <f t="shared" si="32"/>
        <v>16308</v>
      </c>
      <c r="N64" s="126">
        <f t="shared" si="25"/>
        <v>16308</v>
      </c>
      <c r="O64">
        <f t="shared" si="26"/>
        <v>16308</v>
      </c>
      <c r="P64" s="481">
        <f t="shared" si="27"/>
        <v>16797.240000000002</v>
      </c>
      <c r="Q64" s="481">
        <f t="shared" si="4"/>
        <v>18591.12</v>
      </c>
      <c r="R64" s="481">
        <f t="shared" si="5"/>
        <v>22994.28</v>
      </c>
      <c r="S64" s="481">
        <f t="shared" si="28"/>
        <v>15492.6</v>
      </c>
      <c r="T64" s="481">
        <f t="shared" si="29"/>
        <v>17123.400000000001</v>
      </c>
      <c r="U64" s="481">
        <f t="shared" si="30"/>
        <v>21200.400000000001</v>
      </c>
    </row>
    <row r="65" spans="1:21" ht="79.5" customHeight="1">
      <c r="A65" s="187" t="s">
        <v>4256</v>
      </c>
      <c r="B65" s="516" t="s">
        <v>4257</v>
      </c>
      <c r="D65" s="72" t="s">
        <v>311</v>
      </c>
      <c r="E65" s="519" t="s">
        <v>316</v>
      </c>
      <c r="F65" s="515" t="s">
        <v>4258</v>
      </c>
      <c r="G65" s="519">
        <v>1400</v>
      </c>
      <c r="H65" s="68" t="s">
        <v>318</v>
      </c>
      <c r="I65" s="69">
        <f>K65*1.35</f>
        <v>22015.800000000003</v>
      </c>
      <c r="J65" s="70">
        <f>K65*1.1</f>
        <v>17938.800000000003</v>
      </c>
      <c r="K65" s="71">
        <v>16308</v>
      </c>
      <c r="L65" s="126">
        <f t="shared" si="31"/>
        <v>1</v>
      </c>
      <c r="M65" s="126">
        <f t="shared" si="32"/>
        <v>1960</v>
      </c>
      <c r="N65" s="126">
        <f t="shared" si="25"/>
        <v>1960</v>
      </c>
      <c r="O65">
        <f t="shared" si="26"/>
        <v>1960</v>
      </c>
      <c r="P65" s="481">
        <f t="shared" si="27"/>
        <v>2018.8</v>
      </c>
      <c r="Q65" s="481">
        <f t="shared" si="4"/>
        <v>2234.3999999999996</v>
      </c>
      <c r="R65" s="481">
        <f t="shared" si="5"/>
        <v>2763.6</v>
      </c>
      <c r="S65" s="481">
        <f t="shared" si="28"/>
        <v>1862</v>
      </c>
      <c r="T65" s="481">
        <f t="shared" si="29"/>
        <v>2058</v>
      </c>
      <c r="U65" s="481">
        <f t="shared" si="30"/>
        <v>2548</v>
      </c>
    </row>
    <row r="66" spans="1:21" ht="63.75" customHeight="1">
      <c r="A66" s="74" t="s">
        <v>1346</v>
      </c>
      <c r="B66" s="76" t="s">
        <v>1345</v>
      </c>
      <c r="C66" s="66"/>
      <c r="D66" s="72" t="s">
        <v>380</v>
      </c>
      <c r="E66" s="77"/>
      <c r="F66" s="78"/>
      <c r="G66" s="77">
        <v>10000</v>
      </c>
      <c r="H66" s="68" t="s">
        <v>381</v>
      </c>
      <c r="I66" s="69">
        <f>K66*1.35</f>
        <v>2646</v>
      </c>
      <c r="J66" s="70">
        <f>K66*1.1</f>
        <v>2156</v>
      </c>
      <c r="K66" s="71">
        <v>1960</v>
      </c>
      <c r="L66" s="126">
        <f t="shared" si="31"/>
        <v>0</v>
      </c>
      <c r="M66" s="126">
        <f t="shared" si="32"/>
        <v>0</v>
      </c>
      <c r="N66" s="126">
        <f t="shared" si="25"/>
        <v>0</v>
      </c>
      <c r="O66" t="str">
        <f t="shared" si="26"/>
        <v xml:space="preserve"> </v>
      </c>
      <c r="P66" s="481" t="str">
        <f t="shared" si="27"/>
        <v xml:space="preserve"> </v>
      </c>
      <c r="Q66" s="481" t="str">
        <f t="shared" si="4"/>
        <v xml:space="preserve"> </v>
      </c>
      <c r="R66" s="481" t="str">
        <f t="shared" si="5"/>
        <v xml:space="preserve"> </v>
      </c>
      <c r="S66" s="481" t="str">
        <f t="shared" si="28"/>
        <v xml:space="preserve"> </v>
      </c>
      <c r="T66" s="481" t="str">
        <f t="shared" si="29"/>
        <v xml:space="preserve"> </v>
      </c>
      <c r="U66" s="481" t="str">
        <f t="shared" si="30"/>
        <v xml:space="preserve"> </v>
      </c>
    </row>
    <row r="67" spans="1:21" ht="15.75">
      <c r="A67" s="627" t="s">
        <v>2476</v>
      </c>
      <c r="B67" s="628"/>
      <c r="C67" s="628"/>
      <c r="D67" s="628"/>
      <c r="E67" s="628"/>
      <c r="F67" s="628"/>
      <c r="G67" s="628"/>
      <c r="H67" s="628"/>
      <c r="I67" s="628"/>
      <c r="J67" s="628"/>
      <c r="K67" s="629"/>
      <c r="L67" s="126">
        <f t="shared" si="31"/>
        <v>1</v>
      </c>
      <c r="M67" s="126" t="str">
        <f t="shared" si="32"/>
        <v>ОПТ 2</v>
      </c>
      <c r="N67" s="126" t="str">
        <f t="shared" si="25"/>
        <v xml:space="preserve"> </v>
      </c>
      <c r="O67" t="str">
        <f t="shared" si="26"/>
        <v xml:space="preserve"> </v>
      </c>
      <c r="P67" s="481" t="str">
        <f t="shared" si="27"/>
        <v xml:space="preserve"> </v>
      </c>
      <c r="Q67" s="481" t="str">
        <f t="shared" si="4"/>
        <v xml:space="preserve"> </v>
      </c>
      <c r="R67" s="481" t="str">
        <f t="shared" si="5"/>
        <v xml:space="preserve"> </v>
      </c>
      <c r="S67" s="481" t="str">
        <f t="shared" si="28"/>
        <v xml:space="preserve"> </v>
      </c>
      <c r="T67" s="481" t="str">
        <f t="shared" si="29"/>
        <v xml:space="preserve"> </v>
      </c>
      <c r="U67" s="481" t="str">
        <f t="shared" si="30"/>
        <v xml:space="preserve"> </v>
      </c>
    </row>
    <row r="68" spans="1:21" ht="102.75" customHeight="1">
      <c r="A68" s="64" t="s">
        <v>3</v>
      </c>
      <c r="B68" s="64" t="s">
        <v>93</v>
      </c>
      <c r="C68" s="64" t="s">
        <v>163</v>
      </c>
      <c r="D68" s="64" t="s">
        <v>126</v>
      </c>
      <c r="E68" s="64" t="s">
        <v>49</v>
      </c>
      <c r="F68" s="64" t="s">
        <v>127</v>
      </c>
      <c r="G68" s="64" t="s">
        <v>128</v>
      </c>
      <c r="H68" s="64" t="s">
        <v>129</v>
      </c>
      <c r="I68" s="64" t="s">
        <v>261</v>
      </c>
      <c r="J68" s="64" t="s">
        <v>3622</v>
      </c>
      <c r="K68" s="64" t="s">
        <v>263</v>
      </c>
      <c r="L68" s="126">
        <f t="shared" si="31"/>
        <v>1</v>
      </c>
      <c r="M68" s="126">
        <f t="shared" si="32"/>
        <v>1620</v>
      </c>
      <c r="N68" s="126">
        <f t="shared" si="25"/>
        <v>1620</v>
      </c>
      <c r="O68">
        <f t="shared" si="26"/>
        <v>1620</v>
      </c>
      <c r="P68" s="481">
        <f t="shared" si="27"/>
        <v>1668.6000000000001</v>
      </c>
      <c r="Q68" s="481">
        <f t="shared" si="4"/>
        <v>1846.8</v>
      </c>
      <c r="R68" s="481">
        <f t="shared" si="5"/>
        <v>2284.1999999999998</v>
      </c>
      <c r="S68" s="481">
        <f t="shared" si="28"/>
        <v>1539</v>
      </c>
      <c r="T68" s="481">
        <f t="shared" si="29"/>
        <v>1701</v>
      </c>
      <c r="U68" s="481">
        <f t="shared" si="30"/>
        <v>2106</v>
      </c>
    </row>
    <row r="69" spans="1:21" ht="90">
      <c r="A69" s="74" t="s">
        <v>1348</v>
      </c>
      <c r="B69" s="76" t="s">
        <v>1347</v>
      </c>
      <c r="C69" s="66"/>
      <c r="D69" s="72" t="s">
        <v>321</v>
      </c>
      <c r="E69" s="76" t="s">
        <v>319</v>
      </c>
      <c r="F69" s="78"/>
      <c r="G69" s="77">
        <v>1440</v>
      </c>
      <c r="H69" s="68"/>
      <c r="I69" s="69">
        <f>K69*1.35</f>
        <v>2187</v>
      </c>
      <c r="J69" s="70">
        <f>K69*1.1</f>
        <v>1782.0000000000002</v>
      </c>
      <c r="K69" s="71">
        <v>1620</v>
      </c>
      <c r="L69" s="126">
        <f t="shared" si="31"/>
        <v>1</v>
      </c>
      <c r="M69" s="126">
        <f t="shared" si="32"/>
        <v>1620</v>
      </c>
      <c r="N69" s="126">
        <f t="shared" si="25"/>
        <v>1620</v>
      </c>
      <c r="O69">
        <f t="shared" si="26"/>
        <v>1620</v>
      </c>
      <c r="P69" s="481">
        <f t="shared" si="27"/>
        <v>1668.6000000000001</v>
      </c>
      <c r="Q69" s="481">
        <f t="shared" si="4"/>
        <v>1846.8</v>
      </c>
      <c r="R69" s="481">
        <f t="shared" si="5"/>
        <v>2284.1999999999998</v>
      </c>
      <c r="S69" s="481">
        <f t="shared" si="28"/>
        <v>1539</v>
      </c>
      <c r="T69" s="481">
        <f t="shared" si="29"/>
        <v>1701</v>
      </c>
      <c r="U69" s="481">
        <f t="shared" si="30"/>
        <v>2106</v>
      </c>
    </row>
    <row r="70" spans="1:21" ht="72.75" customHeight="1">
      <c r="A70" s="74" t="s">
        <v>1350</v>
      </c>
      <c r="B70" s="76" t="s">
        <v>1349</v>
      </c>
      <c r="C70" s="66"/>
      <c r="D70" s="72" t="s">
        <v>311</v>
      </c>
      <c r="E70" s="76" t="s">
        <v>320</v>
      </c>
      <c r="F70" s="78"/>
      <c r="G70" s="77">
        <v>1440</v>
      </c>
      <c r="H70" s="68"/>
      <c r="I70" s="69">
        <f t="shared" ref="I70:I76" si="33">K70*1.35</f>
        <v>2187</v>
      </c>
      <c r="J70" s="70">
        <f t="shared" ref="J70:J76" si="34">K70*1.1</f>
        <v>1782.0000000000002</v>
      </c>
      <c r="K70" s="71">
        <v>1620</v>
      </c>
      <c r="L70" s="126">
        <f t="shared" si="31"/>
        <v>1</v>
      </c>
      <c r="M70" s="126">
        <f t="shared" si="32"/>
        <v>210</v>
      </c>
      <c r="N70" s="126">
        <f t="shared" si="25"/>
        <v>210</v>
      </c>
      <c r="O70">
        <f t="shared" si="26"/>
        <v>210</v>
      </c>
      <c r="P70" s="481">
        <f t="shared" si="27"/>
        <v>216.3</v>
      </c>
      <c r="Q70" s="481">
        <f t="shared" si="4"/>
        <v>239.39999999999998</v>
      </c>
      <c r="R70" s="481">
        <f t="shared" si="5"/>
        <v>296.09999999999997</v>
      </c>
      <c r="S70" s="481">
        <f t="shared" si="28"/>
        <v>199.5</v>
      </c>
      <c r="T70" s="481">
        <f t="shared" si="29"/>
        <v>220.5</v>
      </c>
      <c r="U70" s="481">
        <f t="shared" si="30"/>
        <v>273</v>
      </c>
    </row>
    <row r="71" spans="1:21" ht="93" customHeight="1">
      <c r="A71" s="74" t="s">
        <v>1352</v>
      </c>
      <c r="B71" s="76" t="s">
        <v>1351</v>
      </c>
      <c r="C71" s="66"/>
      <c r="D71" s="83" t="s">
        <v>321</v>
      </c>
      <c r="E71" s="83"/>
      <c r="F71" s="80"/>
      <c r="G71" s="83" t="s">
        <v>3638</v>
      </c>
      <c r="H71" s="81"/>
      <c r="I71" s="69">
        <f t="shared" si="33"/>
        <v>283.5</v>
      </c>
      <c r="J71" s="70">
        <f t="shared" si="34"/>
        <v>231.00000000000003</v>
      </c>
      <c r="K71" s="71">
        <v>210</v>
      </c>
      <c r="L71" s="126">
        <f t="shared" si="31"/>
        <v>1</v>
      </c>
      <c r="M71" s="126">
        <f t="shared" si="32"/>
        <v>790</v>
      </c>
      <c r="N71" s="126">
        <f t="shared" si="25"/>
        <v>790</v>
      </c>
      <c r="O71">
        <f t="shared" si="26"/>
        <v>790</v>
      </c>
      <c r="P71" s="481">
        <f t="shared" si="27"/>
        <v>813.7</v>
      </c>
      <c r="Q71" s="481">
        <f t="shared" ref="Q71:Q124" si="35">IFERROR(SUM($O71*$W$2)," ")</f>
        <v>900.59999999999991</v>
      </c>
      <c r="R71" s="481">
        <f t="shared" ref="R71:R124" si="36">IFERROR(SUM($O71*$X$2)," ")</f>
        <v>1113.8999999999999</v>
      </c>
      <c r="S71" s="481">
        <f t="shared" si="28"/>
        <v>750.5</v>
      </c>
      <c r="T71" s="481">
        <f t="shared" si="29"/>
        <v>829.5</v>
      </c>
      <c r="U71" s="481">
        <f t="shared" si="30"/>
        <v>1027</v>
      </c>
    </row>
    <row r="72" spans="1:21" ht="85.5" customHeight="1">
      <c r="A72" s="74" t="s">
        <v>1354</v>
      </c>
      <c r="B72" s="76" t="s">
        <v>1353</v>
      </c>
      <c r="C72" s="66"/>
      <c r="D72" s="72" t="s">
        <v>321</v>
      </c>
      <c r="E72" s="76" t="s">
        <v>130</v>
      </c>
      <c r="F72" s="78"/>
      <c r="G72" s="77">
        <v>700</v>
      </c>
      <c r="H72" s="68"/>
      <c r="I72" s="69">
        <f t="shared" si="33"/>
        <v>1066.5</v>
      </c>
      <c r="J72" s="70">
        <f t="shared" si="34"/>
        <v>869.00000000000011</v>
      </c>
      <c r="K72" s="71">
        <v>790</v>
      </c>
      <c r="L72" s="126">
        <f t="shared" si="31"/>
        <v>1</v>
      </c>
      <c r="M72" s="126">
        <f t="shared" si="32"/>
        <v>1290</v>
      </c>
      <c r="N72" s="126">
        <f t="shared" si="25"/>
        <v>1290</v>
      </c>
      <c r="O72">
        <f t="shared" si="26"/>
        <v>1290</v>
      </c>
      <c r="P72" s="481">
        <f t="shared" si="27"/>
        <v>1328.7</v>
      </c>
      <c r="Q72" s="481">
        <f t="shared" si="35"/>
        <v>1470.6</v>
      </c>
      <c r="R72" s="481">
        <f t="shared" si="36"/>
        <v>1818.8999999999999</v>
      </c>
      <c r="S72" s="481">
        <f t="shared" si="28"/>
        <v>1225.5</v>
      </c>
      <c r="T72" s="481">
        <f t="shared" si="29"/>
        <v>1354.5</v>
      </c>
      <c r="U72" s="481">
        <f t="shared" si="30"/>
        <v>1677</v>
      </c>
    </row>
    <row r="73" spans="1:21" ht="75">
      <c r="A73" s="74" t="s">
        <v>1356</v>
      </c>
      <c r="B73" s="76" t="s">
        <v>1355</v>
      </c>
      <c r="C73" s="66"/>
      <c r="D73" s="72" t="s">
        <v>321</v>
      </c>
      <c r="E73" s="76" t="s">
        <v>130</v>
      </c>
      <c r="F73" s="78"/>
      <c r="G73" s="77">
        <v>1440</v>
      </c>
      <c r="H73" s="68"/>
      <c r="I73" s="69">
        <f t="shared" si="33"/>
        <v>1741.5000000000002</v>
      </c>
      <c r="J73" s="70">
        <f t="shared" si="34"/>
        <v>1419.0000000000002</v>
      </c>
      <c r="K73" s="71">
        <v>1290</v>
      </c>
      <c r="L73" s="126">
        <f t="shared" si="31"/>
        <v>1</v>
      </c>
      <c r="M73" s="126">
        <f t="shared" si="32"/>
        <v>825</v>
      </c>
      <c r="N73" s="126">
        <f t="shared" si="25"/>
        <v>825</v>
      </c>
      <c r="O73">
        <f t="shared" si="26"/>
        <v>825</v>
      </c>
      <c r="P73" s="481">
        <f t="shared" si="27"/>
        <v>849.75</v>
      </c>
      <c r="Q73" s="481">
        <f t="shared" si="35"/>
        <v>940.49999999999989</v>
      </c>
      <c r="R73" s="481">
        <f t="shared" si="36"/>
        <v>1163.25</v>
      </c>
      <c r="S73" s="481">
        <f t="shared" si="28"/>
        <v>783.75</v>
      </c>
      <c r="T73" s="481">
        <f t="shared" si="29"/>
        <v>866.25</v>
      </c>
      <c r="U73" s="481">
        <f t="shared" si="30"/>
        <v>1072.5</v>
      </c>
    </row>
    <row r="74" spans="1:21" ht="95.25" customHeight="1">
      <c r="A74" s="74" t="s">
        <v>1358</v>
      </c>
      <c r="B74" s="76" t="s">
        <v>1357</v>
      </c>
      <c r="C74" s="66"/>
      <c r="D74" s="72" t="s">
        <v>321</v>
      </c>
      <c r="E74" s="76" t="s">
        <v>130</v>
      </c>
      <c r="F74" s="80"/>
      <c r="G74" s="83" t="s">
        <v>322</v>
      </c>
      <c r="H74" s="81"/>
      <c r="I74" s="69">
        <f>K74*1.35</f>
        <v>1113.75</v>
      </c>
      <c r="J74" s="70">
        <f>K74*1.1</f>
        <v>907.50000000000011</v>
      </c>
      <c r="K74" s="71">
        <v>825</v>
      </c>
      <c r="L74" s="126">
        <f t="shared" si="31"/>
        <v>1</v>
      </c>
      <c r="M74" s="126">
        <f t="shared" si="32"/>
        <v>1450</v>
      </c>
      <c r="N74" s="126">
        <f t="shared" si="25"/>
        <v>1450</v>
      </c>
      <c r="O74">
        <f t="shared" si="26"/>
        <v>1450</v>
      </c>
      <c r="P74" s="481">
        <f t="shared" si="27"/>
        <v>1493.5</v>
      </c>
      <c r="Q74" s="481">
        <f t="shared" si="35"/>
        <v>1652.9999999999998</v>
      </c>
      <c r="R74" s="481">
        <f t="shared" si="36"/>
        <v>2044.4999999999998</v>
      </c>
      <c r="S74" s="481">
        <f t="shared" si="28"/>
        <v>1377.5</v>
      </c>
      <c r="T74" s="481">
        <f t="shared" si="29"/>
        <v>1522.5</v>
      </c>
      <c r="U74" s="481">
        <f t="shared" si="30"/>
        <v>1885</v>
      </c>
    </row>
    <row r="75" spans="1:21" ht="75">
      <c r="A75" s="74" t="s">
        <v>1360</v>
      </c>
      <c r="B75" s="76" t="s">
        <v>1359</v>
      </c>
      <c r="C75" s="66"/>
      <c r="D75" s="72" t="s">
        <v>321</v>
      </c>
      <c r="E75" s="76" t="s">
        <v>335</v>
      </c>
      <c r="F75" s="80"/>
      <c r="G75" s="83" t="s">
        <v>342</v>
      </c>
      <c r="H75" s="81"/>
      <c r="I75" s="69">
        <f t="shared" si="33"/>
        <v>1957.5000000000002</v>
      </c>
      <c r="J75" s="70">
        <f t="shared" si="34"/>
        <v>1595.0000000000002</v>
      </c>
      <c r="K75" s="71">
        <v>1450</v>
      </c>
      <c r="L75" s="126">
        <f t="shared" si="31"/>
        <v>1</v>
      </c>
      <c r="M75" s="126">
        <f t="shared" si="32"/>
        <v>1350</v>
      </c>
      <c r="N75" s="126">
        <f t="shared" si="25"/>
        <v>1350</v>
      </c>
      <c r="O75">
        <f t="shared" si="26"/>
        <v>1350</v>
      </c>
      <c r="P75" s="481">
        <f t="shared" si="27"/>
        <v>1390.5</v>
      </c>
      <c r="Q75" s="481">
        <f t="shared" si="35"/>
        <v>1538.9999999999998</v>
      </c>
      <c r="R75" s="481">
        <f t="shared" si="36"/>
        <v>1903.5</v>
      </c>
      <c r="S75" s="481">
        <f t="shared" si="28"/>
        <v>1282.5</v>
      </c>
      <c r="T75" s="481">
        <f t="shared" si="29"/>
        <v>1417.5</v>
      </c>
      <c r="U75" s="481">
        <f t="shared" si="30"/>
        <v>1755</v>
      </c>
    </row>
    <row r="76" spans="1:21" ht="90">
      <c r="A76" s="74" t="s">
        <v>1362</v>
      </c>
      <c r="B76" s="76" t="s">
        <v>1361</v>
      </c>
      <c r="C76" s="66"/>
      <c r="D76" s="72" t="s">
        <v>321</v>
      </c>
      <c r="E76" s="76" t="s">
        <v>324</v>
      </c>
      <c r="F76" s="80" t="s">
        <v>323</v>
      </c>
      <c r="G76" s="83" t="s">
        <v>325</v>
      </c>
      <c r="H76" s="81" t="s">
        <v>328</v>
      </c>
      <c r="I76" s="69">
        <f t="shared" si="33"/>
        <v>1822.5000000000002</v>
      </c>
      <c r="J76" s="70">
        <f t="shared" si="34"/>
        <v>1485.0000000000002</v>
      </c>
      <c r="K76" s="71">
        <v>1350</v>
      </c>
      <c r="L76" s="126">
        <f t="shared" si="31"/>
        <v>1</v>
      </c>
      <c r="M76" s="126">
        <f t="shared" si="32"/>
        <v>1350</v>
      </c>
      <c r="N76" s="126">
        <f t="shared" si="25"/>
        <v>1350</v>
      </c>
      <c r="O76">
        <f t="shared" si="26"/>
        <v>1350</v>
      </c>
      <c r="P76" s="481">
        <f t="shared" si="27"/>
        <v>1390.5</v>
      </c>
      <c r="Q76" s="481">
        <f t="shared" si="35"/>
        <v>1538.9999999999998</v>
      </c>
      <c r="R76" s="481">
        <f t="shared" si="36"/>
        <v>1903.5</v>
      </c>
      <c r="S76" s="481">
        <f t="shared" si="28"/>
        <v>1282.5</v>
      </c>
      <c r="T76" s="481">
        <f t="shared" si="29"/>
        <v>1417.5</v>
      </c>
      <c r="U76" s="481">
        <f t="shared" si="30"/>
        <v>1755</v>
      </c>
    </row>
    <row r="77" spans="1:21" ht="72" customHeight="1">
      <c r="A77" s="74" t="s">
        <v>1364</v>
      </c>
      <c r="B77" s="76" t="s">
        <v>1363</v>
      </c>
      <c r="C77" s="66"/>
      <c r="D77" s="72" t="s">
        <v>321</v>
      </c>
      <c r="E77" s="76" t="s">
        <v>326</v>
      </c>
      <c r="F77" s="80"/>
      <c r="G77" s="83" t="s">
        <v>325</v>
      </c>
      <c r="H77" s="81" t="s">
        <v>327</v>
      </c>
      <c r="I77" s="69">
        <f>K77*1.35</f>
        <v>1822.5000000000002</v>
      </c>
      <c r="J77" s="70">
        <f>K77*1.1</f>
        <v>1485.0000000000002</v>
      </c>
      <c r="K77" s="71">
        <v>1350</v>
      </c>
      <c r="L77" s="126">
        <f t="shared" si="31"/>
        <v>1</v>
      </c>
      <c r="M77" s="126">
        <f t="shared" si="32"/>
        <v>414</v>
      </c>
      <c r="N77" s="126">
        <f t="shared" si="25"/>
        <v>414</v>
      </c>
      <c r="O77">
        <f t="shared" si="26"/>
        <v>414</v>
      </c>
      <c r="P77" s="481">
        <f t="shared" si="27"/>
        <v>426.42</v>
      </c>
      <c r="Q77" s="481">
        <f t="shared" si="35"/>
        <v>471.96</v>
      </c>
      <c r="R77" s="481">
        <f t="shared" si="36"/>
        <v>583.74</v>
      </c>
      <c r="S77" s="481">
        <f t="shared" si="28"/>
        <v>393.3</v>
      </c>
      <c r="T77" s="481">
        <f t="shared" si="29"/>
        <v>434.70000000000005</v>
      </c>
      <c r="U77" s="481">
        <f t="shared" si="30"/>
        <v>538.20000000000005</v>
      </c>
    </row>
    <row r="78" spans="1:21" ht="29.25" customHeight="1">
      <c r="A78" s="74" t="s">
        <v>1366</v>
      </c>
      <c r="B78" s="76" t="s">
        <v>1365</v>
      </c>
      <c r="C78" s="66"/>
      <c r="D78" s="83" t="s">
        <v>321</v>
      </c>
      <c r="E78" s="83"/>
      <c r="F78" s="80"/>
      <c r="G78" s="83" t="s">
        <v>322</v>
      </c>
      <c r="H78" s="81"/>
      <c r="I78" s="69">
        <f>K78*1.35</f>
        <v>558.90000000000009</v>
      </c>
      <c r="J78" s="70">
        <f>K78*1.1</f>
        <v>455.40000000000003</v>
      </c>
      <c r="K78" s="71">
        <v>414</v>
      </c>
      <c r="L78" s="126">
        <f t="shared" si="31"/>
        <v>0</v>
      </c>
      <c r="M78" s="126">
        <f t="shared" si="32"/>
        <v>0</v>
      </c>
      <c r="N78" s="126">
        <f t="shared" ref="N78:N124" si="37">IFERROR(SUM(M78*1)," ")</f>
        <v>0</v>
      </c>
      <c r="O78" t="str">
        <f t="shared" ref="O78:O124" si="38">IF(N78=0," ",N78)</f>
        <v xml:space="preserve"> </v>
      </c>
      <c r="P78" s="481" t="str">
        <f t="shared" si="27"/>
        <v xml:space="preserve"> </v>
      </c>
      <c r="Q78" s="481" t="str">
        <f t="shared" si="35"/>
        <v xml:space="preserve"> </v>
      </c>
      <c r="R78" s="481" t="str">
        <f t="shared" si="36"/>
        <v xml:space="preserve"> </v>
      </c>
      <c r="S78" s="481" t="str">
        <f t="shared" si="28"/>
        <v xml:space="preserve"> </v>
      </c>
      <c r="T78" s="481" t="str">
        <f t="shared" si="29"/>
        <v xml:space="preserve"> </v>
      </c>
      <c r="U78" s="481" t="str">
        <f t="shared" si="30"/>
        <v xml:space="preserve"> </v>
      </c>
    </row>
    <row r="79" spans="1:21" ht="15.75">
      <c r="A79" s="627" t="s">
        <v>371</v>
      </c>
      <c r="B79" s="628"/>
      <c r="C79" s="628"/>
      <c r="D79" s="628"/>
      <c r="E79" s="628"/>
      <c r="F79" s="628"/>
      <c r="G79" s="628"/>
      <c r="H79" s="628"/>
      <c r="I79" s="628"/>
      <c r="J79" s="628"/>
      <c r="K79" s="629"/>
      <c r="L79" s="126">
        <f t="shared" si="31"/>
        <v>1</v>
      </c>
      <c r="M79" s="126" t="str">
        <f t="shared" si="32"/>
        <v>ОПТ 2</v>
      </c>
      <c r="N79" s="126" t="str">
        <f t="shared" si="37"/>
        <v xml:space="preserve"> </v>
      </c>
      <c r="O79" t="str">
        <f t="shared" si="38"/>
        <v xml:space="preserve"> </v>
      </c>
      <c r="P79" s="481" t="str">
        <f t="shared" si="27"/>
        <v xml:space="preserve"> </v>
      </c>
      <c r="Q79" s="481" t="str">
        <f t="shared" si="35"/>
        <v xml:space="preserve"> </v>
      </c>
      <c r="R79" s="481" t="str">
        <f t="shared" si="36"/>
        <v xml:space="preserve"> </v>
      </c>
      <c r="S79" s="481" t="str">
        <f t="shared" si="28"/>
        <v xml:space="preserve"> </v>
      </c>
      <c r="T79" s="481" t="str">
        <f t="shared" si="29"/>
        <v xml:space="preserve"> </v>
      </c>
      <c r="U79" s="481" t="str">
        <f t="shared" si="30"/>
        <v xml:space="preserve"> </v>
      </c>
    </row>
    <row r="80" spans="1:21" ht="31.5">
      <c r="A80" s="64" t="s">
        <v>3</v>
      </c>
      <c r="B80" s="64" t="s">
        <v>93</v>
      </c>
      <c r="C80" s="64" t="s">
        <v>163</v>
      </c>
      <c r="D80" s="64" t="s">
        <v>126</v>
      </c>
      <c r="E80" s="64" t="s">
        <v>49</v>
      </c>
      <c r="F80" s="64" t="s">
        <v>127</v>
      </c>
      <c r="G80" s="64" t="s">
        <v>128</v>
      </c>
      <c r="H80" s="64" t="s">
        <v>129</v>
      </c>
      <c r="I80" s="64" t="s">
        <v>261</v>
      </c>
      <c r="J80" s="64" t="s">
        <v>3622</v>
      </c>
      <c r="K80" s="64" t="s">
        <v>263</v>
      </c>
      <c r="L80" s="126">
        <f t="shared" si="31"/>
        <v>1</v>
      </c>
      <c r="M80" s="126">
        <f t="shared" si="32"/>
        <v>750</v>
      </c>
      <c r="N80" s="126">
        <f t="shared" si="37"/>
        <v>750</v>
      </c>
      <c r="O80">
        <f t="shared" si="38"/>
        <v>750</v>
      </c>
      <c r="P80" s="481">
        <f t="shared" si="27"/>
        <v>772.5</v>
      </c>
      <c r="Q80" s="481">
        <f t="shared" si="35"/>
        <v>854.99999999999989</v>
      </c>
      <c r="R80" s="481">
        <f t="shared" si="36"/>
        <v>1057.5</v>
      </c>
      <c r="S80" s="481">
        <f t="shared" si="28"/>
        <v>712.5</v>
      </c>
      <c r="T80" s="481">
        <f t="shared" si="29"/>
        <v>787.5</v>
      </c>
      <c r="U80" s="481">
        <f t="shared" si="30"/>
        <v>975</v>
      </c>
    </row>
    <row r="81" spans="1:21" ht="75">
      <c r="A81" s="74" t="s">
        <v>1367</v>
      </c>
      <c r="B81" s="82" t="s">
        <v>1176</v>
      </c>
      <c r="C81" s="66"/>
      <c r="D81" s="72" t="s">
        <v>321</v>
      </c>
      <c r="E81" s="81" t="s">
        <v>372</v>
      </c>
      <c r="F81" s="80"/>
      <c r="G81" s="81"/>
      <c r="H81" s="72"/>
      <c r="I81" s="69">
        <f>K81*1.35</f>
        <v>1012.5000000000001</v>
      </c>
      <c r="J81" s="70">
        <f>K81*1.1</f>
        <v>825.00000000000011</v>
      </c>
      <c r="K81" s="71">
        <v>750</v>
      </c>
      <c r="L81" s="126">
        <f t="shared" si="31"/>
        <v>1</v>
      </c>
      <c r="M81" s="126">
        <f t="shared" si="32"/>
        <v>950</v>
      </c>
      <c r="N81" s="126">
        <f t="shared" si="37"/>
        <v>950</v>
      </c>
      <c r="O81">
        <f t="shared" si="38"/>
        <v>950</v>
      </c>
      <c r="P81" s="481">
        <f t="shared" si="27"/>
        <v>978.5</v>
      </c>
      <c r="Q81" s="481">
        <f t="shared" si="35"/>
        <v>1083</v>
      </c>
      <c r="R81" s="481">
        <f t="shared" si="36"/>
        <v>1339.5</v>
      </c>
      <c r="S81" s="481">
        <f t="shared" si="28"/>
        <v>902.5</v>
      </c>
      <c r="T81" s="481">
        <f t="shared" si="29"/>
        <v>997.5</v>
      </c>
      <c r="U81" s="481">
        <f t="shared" si="30"/>
        <v>1235</v>
      </c>
    </row>
    <row r="82" spans="1:21" ht="75">
      <c r="A82" s="74" t="s">
        <v>1369</v>
      </c>
      <c r="B82" s="82" t="s">
        <v>1368</v>
      </c>
      <c r="C82" s="66"/>
      <c r="D82" s="72" t="s">
        <v>321</v>
      </c>
      <c r="E82" s="81" t="s">
        <v>1370</v>
      </c>
      <c r="F82" s="80"/>
      <c r="G82" s="81"/>
      <c r="H82" s="72"/>
      <c r="I82" s="69">
        <f t="shared" ref="I82:I90" si="39">K82*1.35</f>
        <v>1282.5</v>
      </c>
      <c r="J82" s="70">
        <f t="shared" ref="J82:J90" si="40">K82*1.1</f>
        <v>1045</v>
      </c>
      <c r="K82" s="71">
        <v>950</v>
      </c>
      <c r="L82" s="126">
        <f t="shared" si="31"/>
        <v>1</v>
      </c>
      <c r="M82" s="126">
        <f t="shared" si="32"/>
        <v>350</v>
      </c>
      <c r="N82" s="126">
        <f t="shared" si="37"/>
        <v>350</v>
      </c>
      <c r="O82">
        <f t="shared" si="38"/>
        <v>350</v>
      </c>
      <c r="P82" s="481">
        <f t="shared" ref="P82:P113" si="41">IFERROR(SUM($O82*$V$2)," ")</f>
        <v>360.5</v>
      </c>
      <c r="Q82" s="481">
        <f t="shared" si="35"/>
        <v>398.99999999999994</v>
      </c>
      <c r="R82" s="481">
        <f t="shared" si="36"/>
        <v>493.5</v>
      </c>
      <c r="S82" s="481">
        <f t="shared" ref="S82:S113" si="42">IFERROR(SUM($O82-$O82/100*$Y$2)," ")</f>
        <v>332.5</v>
      </c>
      <c r="T82" s="481">
        <f t="shared" ref="T82:T113" si="43">IFERROR(SUM($O82*$Z$2)," ")</f>
        <v>367.5</v>
      </c>
      <c r="U82" s="481">
        <f t="shared" ref="U82:U113" si="44">IFERROR(SUM($O82*$AA$2)," ")</f>
        <v>455</v>
      </c>
    </row>
    <row r="83" spans="1:21" ht="90">
      <c r="A83" s="74" t="s">
        <v>1372</v>
      </c>
      <c r="B83" s="82" t="s">
        <v>1371</v>
      </c>
      <c r="C83" s="66"/>
      <c r="D83" s="72" t="s">
        <v>321</v>
      </c>
      <c r="E83" s="81" t="s">
        <v>373</v>
      </c>
      <c r="F83" s="80"/>
      <c r="G83" s="81"/>
      <c r="H83" s="72"/>
      <c r="I83" s="69">
        <f t="shared" si="39"/>
        <v>472.50000000000006</v>
      </c>
      <c r="J83" s="70">
        <f t="shared" si="40"/>
        <v>385.00000000000006</v>
      </c>
      <c r="K83" s="71">
        <v>350</v>
      </c>
      <c r="L83" s="126">
        <f t="shared" si="31"/>
        <v>1</v>
      </c>
      <c r="M83" s="126">
        <f t="shared" si="32"/>
        <v>448.5</v>
      </c>
      <c r="N83" s="126">
        <f t="shared" si="37"/>
        <v>448.5</v>
      </c>
      <c r="O83">
        <f t="shared" si="38"/>
        <v>448.5</v>
      </c>
      <c r="P83" s="481">
        <f t="shared" si="41"/>
        <v>461.95499999999998</v>
      </c>
      <c r="Q83" s="481">
        <f t="shared" si="35"/>
        <v>511.28999999999996</v>
      </c>
      <c r="R83" s="481">
        <f t="shared" si="36"/>
        <v>632.38499999999999</v>
      </c>
      <c r="S83" s="481">
        <f t="shared" si="42"/>
        <v>426.07499999999999</v>
      </c>
      <c r="T83" s="481">
        <f t="shared" si="43"/>
        <v>470.92500000000001</v>
      </c>
      <c r="U83" s="481">
        <f t="shared" si="44"/>
        <v>583.05000000000007</v>
      </c>
    </row>
    <row r="84" spans="1:21" ht="90">
      <c r="A84" s="74" t="s">
        <v>1374</v>
      </c>
      <c r="B84" s="82" t="s">
        <v>1373</v>
      </c>
      <c r="C84" s="66"/>
      <c r="D84" s="72" t="s">
        <v>321</v>
      </c>
      <c r="E84" s="81" t="s">
        <v>372</v>
      </c>
      <c r="F84" s="80"/>
      <c r="G84" s="81"/>
      <c r="H84" s="72"/>
      <c r="I84" s="69">
        <f t="shared" si="39"/>
        <v>605.47500000000002</v>
      </c>
      <c r="J84" s="70">
        <f t="shared" si="40"/>
        <v>493.35</v>
      </c>
      <c r="K84" s="71">
        <v>448.5</v>
      </c>
      <c r="L84" s="126">
        <f t="shared" si="31"/>
        <v>1</v>
      </c>
      <c r="M84" s="126">
        <f t="shared" si="32"/>
        <v>315</v>
      </c>
      <c r="N84" s="126">
        <f t="shared" si="37"/>
        <v>315</v>
      </c>
      <c r="O84">
        <f t="shared" si="38"/>
        <v>315</v>
      </c>
      <c r="P84" s="481">
        <f t="shared" si="41"/>
        <v>324.45</v>
      </c>
      <c r="Q84" s="481">
        <f t="shared" si="35"/>
        <v>359.09999999999997</v>
      </c>
      <c r="R84" s="481">
        <f t="shared" si="36"/>
        <v>444.15</v>
      </c>
      <c r="S84" s="481">
        <f t="shared" si="42"/>
        <v>299.25</v>
      </c>
      <c r="T84" s="481">
        <f t="shared" si="43"/>
        <v>330.75</v>
      </c>
      <c r="U84" s="481">
        <f t="shared" si="44"/>
        <v>409.5</v>
      </c>
    </row>
    <row r="85" spans="1:21" ht="90">
      <c r="A85" s="74" t="s">
        <v>1376</v>
      </c>
      <c r="B85" s="82" t="s">
        <v>1375</v>
      </c>
      <c r="C85" s="66"/>
      <c r="D85" s="72" t="s">
        <v>321</v>
      </c>
      <c r="E85" s="81" t="s">
        <v>373</v>
      </c>
      <c r="F85" s="80"/>
      <c r="G85" s="81"/>
      <c r="H85" s="72"/>
      <c r="I85" s="69">
        <f t="shared" si="39"/>
        <v>425.25</v>
      </c>
      <c r="J85" s="70">
        <f t="shared" si="40"/>
        <v>346.5</v>
      </c>
      <c r="K85" s="71">
        <v>315</v>
      </c>
      <c r="L85" s="126">
        <f t="shared" si="31"/>
        <v>1</v>
      </c>
      <c r="M85" s="126">
        <f t="shared" si="32"/>
        <v>750</v>
      </c>
      <c r="N85" s="126">
        <f t="shared" si="37"/>
        <v>750</v>
      </c>
      <c r="O85">
        <f t="shared" si="38"/>
        <v>750</v>
      </c>
      <c r="P85" s="481">
        <f t="shared" si="41"/>
        <v>772.5</v>
      </c>
      <c r="Q85" s="481">
        <f t="shared" si="35"/>
        <v>854.99999999999989</v>
      </c>
      <c r="R85" s="481">
        <f t="shared" si="36"/>
        <v>1057.5</v>
      </c>
      <c r="S85" s="481">
        <f t="shared" si="42"/>
        <v>712.5</v>
      </c>
      <c r="T85" s="481">
        <f t="shared" si="43"/>
        <v>787.5</v>
      </c>
      <c r="U85" s="481">
        <f t="shared" si="44"/>
        <v>975</v>
      </c>
    </row>
    <row r="86" spans="1:21" ht="75">
      <c r="A86" s="74" t="s">
        <v>1378</v>
      </c>
      <c r="B86" s="82" t="s">
        <v>1377</v>
      </c>
      <c r="C86" s="66"/>
      <c r="D86" s="72" t="s">
        <v>321</v>
      </c>
      <c r="E86" s="81" t="s">
        <v>372</v>
      </c>
      <c r="F86" s="80"/>
      <c r="G86" s="81"/>
      <c r="H86" s="72"/>
      <c r="I86" s="69">
        <f t="shared" si="39"/>
        <v>1012.5000000000001</v>
      </c>
      <c r="J86" s="70">
        <f t="shared" si="40"/>
        <v>825.00000000000011</v>
      </c>
      <c r="K86" s="71">
        <v>750</v>
      </c>
      <c r="L86" s="126">
        <f t="shared" si="31"/>
        <v>1</v>
      </c>
      <c r="M86" s="126">
        <f t="shared" si="32"/>
        <v>448.5</v>
      </c>
      <c r="N86" s="126">
        <f t="shared" si="37"/>
        <v>448.5</v>
      </c>
      <c r="O86">
        <f t="shared" si="38"/>
        <v>448.5</v>
      </c>
      <c r="P86" s="481">
        <f t="shared" si="41"/>
        <v>461.95499999999998</v>
      </c>
      <c r="Q86" s="481">
        <f t="shared" si="35"/>
        <v>511.28999999999996</v>
      </c>
      <c r="R86" s="481">
        <f t="shared" si="36"/>
        <v>632.38499999999999</v>
      </c>
      <c r="S86" s="481">
        <f t="shared" si="42"/>
        <v>426.07499999999999</v>
      </c>
      <c r="T86" s="481">
        <f t="shared" si="43"/>
        <v>470.92500000000001</v>
      </c>
      <c r="U86" s="481">
        <f t="shared" si="44"/>
        <v>583.05000000000007</v>
      </c>
    </row>
    <row r="87" spans="1:21" ht="75">
      <c r="A87" s="74" t="s">
        <v>1380</v>
      </c>
      <c r="B87" s="82" t="s">
        <v>1379</v>
      </c>
      <c r="C87" s="630"/>
      <c r="D87" s="72" t="s">
        <v>321</v>
      </c>
      <c r="E87" s="81" t="s">
        <v>372</v>
      </c>
      <c r="F87" s="80"/>
      <c r="G87" s="81"/>
      <c r="H87" s="72"/>
      <c r="I87" s="69">
        <f t="shared" si="39"/>
        <v>605.47500000000002</v>
      </c>
      <c r="J87" s="70">
        <f t="shared" si="40"/>
        <v>493.35</v>
      </c>
      <c r="K87" s="71">
        <v>448.5</v>
      </c>
      <c r="L87" s="126">
        <f t="shared" si="31"/>
        <v>1</v>
      </c>
      <c r="M87" s="126">
        <f t="shared" si="32"/>
        <v>315</v>
      </c>
      <c r="N87" s="126">
        <f t="shared" si="37"/>
        <v>315</v>
      </c>
      <c r="O87">
        <f t="shared" si="38"/>
        <v>315</v>
      </c>
      <c r="P87" s="481">
        <f t="shared" si="41"/>
        <v>324.45</v>
      </c>
      <c r="Q87" s="481">
        <f t="shared" si="35"/>
        <v>359.09999999999997</v>
      </c>
      <c r="R87" s="481">
        <f t="shared" si="36"/>
        <v>444.15</v>
      </c>
      <c r="S87" s="481">
        <f t="shared" si="42"/>
        <v>299.25</v>
      </c>
      <c r="T87" s="481">
        <f t="shared" si="43"/>
        <v>330.75</v>
      </c>
      <c r="U87" s="481">
        <f t="shared" si="44"/>
        <v>409.5</v>
      </c>
    </row>
    <row r="88" spans="1:21" ht="75">
      <c r="A88" s="74" t="s">
        <v>1382</v>
      </c>
      <c r="B88" s="82" t="s">
        <v>1381</v>
      </c>
      <c r="C88" s="631"/>
      <c r="D88" s="72" t="s">
        <v>321</v>
      </c>
      <c r="E88" s="81" t="s">
        <v>373</v>
      </c>
      <c r="F88" s="80"/>
      <c r="G88" s="81"/>
      <c r="H88" s="72"/>
      <c r="I88" s="69">
        <f t="shared" si="39"/>
        <v>425.25</v>
      </c>
      <c r="J88" s="70">
        <f t="shared" si="40"/>
        <v>346.5</v>
      </c>
      <c r="K88" s="71">
        <v>315</v>
      </c>
      <c r="L88" s="126">
        <f t="shared" si="31"/>
        <v>1</v>
      </c>
      <c r="M88" s="126">
        <f t="shared" si="32"/>
        <v>860</v>
      </c>
      <c r="N88" s="126">
        <f t="shared" si="37"/>
        <v>860</v>
      </c>
      <c r="O88">
        <f t="shared" si="38"/>
        <v>860</v>
      </c>
      <c r="P88" s="481">
        <f t="shared" si="41"/>
        <v>885.80000000000007</v>
      </c>
      <c r="Q88" s="481">
        <f t="shared" si="35"/>
        <v>980.39999999999986</v>
      </c>
      <c r="R88" s="481">
        <f t="shared" si="36"/>
        <v>1212.5999999999999</v>
      </c>
      <c r="S88" s="481">
        <f t="shared" si="42"/>
        <v>817</v>
      </c>
      <c r="T88" s="481">
        <f t="shared" si="43"/>
        <v>903</v>
      </c>
      <c r="U88" s="481">
        <f t="shared" si="44"/>
        <v>1118</v>
      </c>
    </row>
    <row r="89" spans="1:21" ht="75">
      <c r="A89" s="74" t="s">
        <v>1384</v>
      </c>
      <c r="B89" s="82" t="s">
        <v>1383</v>
      </c>
      <c r="C89" s="66"/>
      <c r="D89" s="72" t="s">
        <v>321</v>
      </c>
      <c r="E89" s="81" t="s">
        <v>372</v>
      </c>
      <c r="F89" s="80"/>
      <c r="G89" s="81"/>
      <c r="H89" s="72"/>
      <c r="I89" s="69">
        <f t="shared" si="39"/>
        <v>1161</v>
      </c>
      <c r="J89" s="70">
        <f t="shared" si="40"/>
        <v>946.00000000000011</v>
      </c>
      <c r="K89" s="71">
        <v>860</v>
      </c>
      <c r="L89" s="126">
        <f t="shared" si="31"/>
        <v>1</v>
      </c>
      <c r="M89" s="126">
        <f t="shared" si="32"/>
        <v>1713.5</v>
      </c>
      <c r="N89" s="126">
        <f t="shared" si="37"/>
        <v>1713.5</v>
      </c>
      <c r="O89">
        <f t="shared" si="38"/>
        <v>1713.5</v>
      </c>
      <c r="P89" s="481">
        <f t="shared" si="41"/>
        <v>1764.905</v>
      </c>
      <c r="Q89" s="481">
        <f t="shared" si="35"/>
        <v>1953.3899999999999</v>
      </c>
      <c r="R89" s="481">
        <f t="shared" si="36"/>
        <v>2416.0349999999999</v>
      </c>
      <c r="S89" s="481">
        <f t="shared" si="42"/>
        <v>1627.825</v>
      </c>
      <c r="T89" s="481">
        <f t="shared" si="43"/>
        <v>1799.1750000000002</v>
      </c>
      <c r="U89" s="481">
        <f t="shared" si="44"/>
        <v>2227.5500000000002</v>
      </c>
    </row>
    <row r="90" spans="1:21" ht="29.25" customHeight="1">
      <c r="A90" s="74" t="s">
        <v>1386</v>
      </c>
      <c r="B90" s="82" t="s">
        <v>1385</v>
      </c>
      <c r="C90" s="66"/>
      <c r="D90" s="72" t="s">
        <v>321</v>
      </c>
      <c r="E90" s="81" t="s">
        <v>374</v>
      </c>
      <c r="F90" s="80"/>
      <c r="G90" s="81"/>
      <c r="H90" s="72"/>
      <c r="I90" s="69">
        <f t="shared" si="39"/>
        <v>2313.2250000000004</v>
      </c>
      <c r="J90" s="70">
        <f t="shared" si="40"/>
        <v>1884.8500000000001</v>
      </c>
      <c r="K90" s="71">
        <v>1713.5</v>
      </c>
      <c r="L90" s="126">
        <f t="shared" si="31"/>
        <v>0</v>
      </c>
      <c r="M90" s="126">
        <f t="shared" si="32"/>
        <v>0</v>
      </c>
      <c r="N90" s="126">
        <f t="shared" si="37"/>
        <v>0</v>
      </c>
      <c r="O90" t="str">
        <f t="shared" si="38"/>
        <v xml:space="preserve"> </v>
      </c>
      <c r="P90" s="481" t="str">
        <f t="shared" si="41"/>
        <v xml:space="preserve"> </v>
      </c>
      <c r="Q90" s="481" t="str">
        <f t="shared" si="35"/>
        <v xml:space="preserve"> </v>
      </c>
      <c r="R90" s="481" t="str">
        <f t="shared" si="36"/>
        <v xml:space="preserve"> </v>
      </c>
      <c r="S90" s="481" t="str">
        <f t="shared" si="42"/>
        <v xml:space="preserve"> </v>
      </c>
      <c r="T90" s="481" t="str">
        <f t="shared" si="43"/>
        <v xml:space="preserve"> </v>
      </c>
      <c r="U90" s="481" t="str">
        <f t="shared" si="44"/>
        <v xml:space="preserve"> </v>
      </c>
    </row>
    <row r="91" spans="1:21" ht="15.75">
      <c r="A91" s="627" t="s">
        <v>376</v>
      </c>
      <c r="B91" s="628"/>
      <c r="C91" s="628"/>
      <c r="D91" s="628"/>
      <c r="E91" s="628"/>
      <c r="F91" s="628"/>
      <c r="G91" s="628"/>
      <c r="H91" s="628"/>
      <c r="I91" s="628"/>
      <c r="J91" s="628"/>
      <c r="K91" s="629"/>
      <c r="L91" s="126">
        <f t="shared" si="31"/>
        <v>1</v>
      </c>
      <c r="M91" s="126" t="str">
        <f t="shared" si="32"/>
        <v>ОПТ 2</v>
      </c>
      <c r="N91" s="126" t="str">
        <f t="shared" si="37"/>
        <v xml:space="preserve"> </v>
      </c>
      <c r="O91" t="str">
        <f t="shared" si="38"/>
        <v xml:space="preserve"> </v>
      </c>
      <c r="P91" s="481" t="str">
        <f t="shared" si="41"/>
        <v xml:space="preserve"> </v>
      </c>
      <c r="Q91" s="481" t="str">
        <f t="shared" si="35"/>
        <v xml:space="preserve"> </v>
      </c>
      <c r="R91" s="481" t="str">
        <f t="shared" si="36"/>
        <v xml:space="preserve"> </v>
      </c>
      <c r="S91" s="481" t="str">
        <f t="shared" si="42"/>
        <v xml:space="preserve"> </v>
      </c>
      <c r="T91" s="481" t="str">
        <f t="shared" si="43"/>
        <v xml:space="preserve"> </v>
      </c>
      <c r="U91" s="481" t="str">
        <f t="shared" si="44"/>
        <v xml:space="preserve"> </v>
      </c>
    </row>
    <row r="92" spans="1:21" ht="75.75" customHeight="1">
      <c r="A92" s="64" t="s">
        <v>3</v>
      </c>
      <c r="B92" s="64" t="s">
        <v>93</v>
      </c>
      <c r="C92" s="64" t="s">
        <v>163</v>
      </c>
      <c r="D92" s="64" t="s">
        <v>126</v>
      </c>
      <c r="E92" s="64" t="s">
        <v>49</v>
      </c>
      <c r="F92" s="64" t="s">
        <v>127</v>
      </c>
      <c r="G92" s="64" t="s">
        <v>128</v>
      </c>
      <c r="H92" s="64" t="s">
        <v>129</v>
      </c>
      <c r="I92" s="64" t="s">
        <v>261</v>
      </c>
      <c r="J92" s="64" t="s">
        <v>3622</v>
      </c>
      <c r="K92" s="64" t="s">
        <v>263</v>
      </c>
      <c r="L92" s="126">
        <f t="shared" ref="L92:L124" si="45">IF(K93&gt;1,1,0)</f>
        <v>1</v>
      </c>
      <c r="M92" s="126">
        <f t="shared" ref="M92:M123" si="46">IF(L92=1,K93,0)</f>
        <v>110</v>
      </c>
      <c r="N92" s="126">
        <f t="shared" si="37"/>
        <v>110</v>
      </c>
      <c r="O92">
        <f t="shared" si="38"/>
        <v>110</v>
      </c>
      <c r="P92" s="481">
        <f t="shared" si="41"/>
        <v>113.3</v>
      </c>
      <c r="Q92" s="481">
        <f t="shared" si="35"/>
        <v>125.39999999999999</v>
      </c>
      <c r="R92" s="481">
        <f t="shared" si="36"/>
        <v>155.1</v>
      </c>
      <c r="S92" s="481">
        <f t="shared" si="42"/>
        <v>104.5</v>
      </c>
      <c r="T92" s="481">
        <f t="shared" si="43"/>
        <v>115.5</v>
      </c>
      <c r="U92" s="481">
        <f t="shared" si="44"/>
        <v>143</v>
      </c>
    </row>
    <row r="93" spans="1:21" ht="45">
      <c r="A93" s="74" t="s">
        <v>1388</v>
      </c>
      <c r="B93" s="82" t="s">
        <v>1387</v>
      </c>
      <c r="C93" s="66"/>
      <c r="D93" s="81" t="s">
        <v>379</v>
      </c>
      <c r="E93" s="81" t="s">
        <v>335</v>
      </c>
      <c r="F93" s="80" t="s">
        <v>377</v>
      </c>
      <c r="G93" s="81">
        <v>144</v>
      </c>
      <c r="H93" s="72" t="s">
        <v>358</v>
      </c>
      <c r="I93" s="69">
        <f>K93*1.35</f>
        <v>148.5</v>
      </c>
      <c r="J93" s="70">
        <f>K93*1.1</f>
        <v>121.00000000000001</v>
      </c>
      <c r="K93" s="71">
        <v>110</v>
      </c>
      <c r="L93" s="126">
        <f t="shared" si="45"/>
        <v>1</v>
      </c>
      <c r="M93" s="126">
        <f t="shared" si="46"/>
        <v>272</v>
      </c>
      <c r="N93" s="126">
        <f t="shared" si="37"/>
        <v>272</v>
      </c>
      <c r="O93">
        <f t="shared" si="38"/>
        <v>272</v>
      </c>
      <c r="P93" s="481">
        <f t="shared" si="41"/>
        <v>280.16000000000003</v>
      </c>
      <c r="Q93" s="481">
        <f t="shared" si="35"/>
        <v>310.08</v>
      </c>
      <c r="R93" s="481">
        <f t="shared" si="36"/>
        <v>383.52</v>
      </c>
      <c r="S93" s="481">
        <f t="shared" si="42"/>
        <v>258.39999999999998</v>
      </c>
      <c r="T93" s="481">
        <f t="shared" si="43"/>
        <v>285.60000000000002</v>
      </c>
      <c r="U93" s="481">
        <f t="shared" si="44"/>
        <v>353.6</v>
      </c>
    </row>
    <row r="94" spans="1:21" ht="75">
      <c r="A94" s="74" t="s">
        <v>1390</v>
      </c>
      <c r="B94" s="82" t="s">
        <v>1389</v>
      </c>
      <c r="C94" s="66"/>
      <c r="D94" s="81" t="s">
        <v>350</v>
      </c>
      <c r="E94" s="81" t="s">
        <v>335</v>
      </c>
      <c r="F94" s="80" t="s">
        <v>264</v>
      </c>
      <c r="G94" s="81" t="s">
        <v>265</v>
      </c>
      <c r="H94" s="72" t="s">
        <v>358</v>
      </c>
      <c r="I94" s="69">
        <f>K94*1.35</f>
        <v>367.20000000000005</v>
      </c>
      <c r="J94" s="70">
        <f>K94*1.1</f>
        <v>299.20000000000005</v>
      </c>
      <c r="K94" s="71">
        <v>272</v>
      </c>
      <c r="L94" s="126">
        <f t="shared" si="45"/>
        <v>1</v>
      </c>
      <c r="M94" s="126">
        <f t="shared" si="46"/>
        <v>790</v>
      </c>
      <c r="N94" s="126">
        <f t="shared" si="37"/>
        <v>790</v>
      </c>
      <c r="O94">
        <f t="shared" si="38"/>
        <v>790</v>
      </c>
      <c r="P94" s="481">
        <f t="shared" si="41"/>
        <v>813.7</v>
      </c>
      <c r="Q94" s="481">
        <f t="shared" si="35"/>
        <v>900.59999999999991</v>
      </c>
      <c r="R94" s="481">
        <f t="shared" si="36"/>
        <v>1113.8999999999999</v>
      </c>
      <c r="S94" s="481">
        <f t="shared" si="42"/>
        <v>750.5</v>
      </c>
      <c r="T94" s="481">
        <f t="shared" si="43"/>
        <v>829.5</v>
      </c>
      <c r="U94" s="481">
        <f t="shared" si="44"/>
        <v>1027</v>
      </c>
    </row>
    <row r="95" spans="1:21" ht="75">
      <c r="A95" s="74" t="s">
        <v>1394</v>
      </c>
      <c r="B95" s="82" t="s">
        <v>1393</v>
      </c>
      <c r="C95" s="66"/>
      <c r="D95" s="81" t="s">
        <v>378</v>
      </c>
      <c r="E95" s="81" t="s">
        <v>335</v>
      </c>
      <c r="F95" s="80" t="s">
        <v>264</v>
      </c>
      <c r="G95" s="81" t="s">
        <v>265</v>
      </c>
      <c r="H95" s="72" t="s">
        <v>358</v>
      </c>
      <c r="I95" s="69">
        <f>K95*1.35</f>
        <v>1066.5</v>
      </c>
      <c r="J95" s="70">
        <f>K95*1.1</f>
        <v>869.00000000000011</v>
      </c>
      <c r="K95" s="71">
        <v>790</v>
      </c>
      <c r="L95" s="126">
        <f t="shared" si="45"/>
        <v>1</v>
      </c>
      <c r="M95" s="126">
        <f t="shared" si="46"/>
        <v>890</v>
      </c>
      <c r="N95" s="126">
        <f t="shared" si="37"/>
        <v>890</v>
      </c>
      <c r="O95">
        <f t="shared" si="38"/>
        <v>890</v>
      </c>
      <c r="P95" s="481">
        <f t="shared" si="41"/>
        <v>916.7</v>
      </c>
      <c r="Q95" s="481">
        <f t="shared" si="35"/>
        <v>1014.5999999999999</v>
      </c>
      <c r="R95" s="481">
        <f t="shared" si="36"/>
        <v>1254.8999999999999</v>
      </c>
      <c r="S95" s="481">
        <f t="shared" si="42"/>
        <v>845.5</v>
      </c>
      <c r="T95" s="481">
        <f t="shared" si="43"/>
        <v>934.5</v>
      </c>
      <c r="U95" s="481">
        <f t="shared" si="44"/>
        <v>1157</v>
      </c>
    </row>
    <row r="96" spans="1:21" ht="29.25" customHeight="1">
      <c r="A96" s="74" t="s">
        <v>1392</v>
      </c>
      <c r="B96" s="82" t="s">
        <v>1391</v>
      </c>
      <c r="C96" s="66"/>
      <c r="D96" s="81" t="s">
        <v>378</v>
      </c>
      <c r="E96" s="81" t="s">
        <v>335</v>
      </c>
      <c r="F96" s="80" t="s">
        <v>264</v>
      </c>
      <c r="G96" s="81" t="s">
        <v>265</v>
      </c>
      <c r="H96" s="72" t="s">
        <v>358</v>
      </c>
      <c r="I96" s="69">
        <f>K96*1.35</f>
        <v>1201.5</v>
      </c>
      <c r="J96" s="70">
        <f>K96*1.1</f>
        <v>979.00000000000011</v>
      </c>
      <c r="K96" s="71">
        <v>890</v>
      </c>
      <c r="L96" s="126">
        <f t="shared" si="45"/>
        <v>0</v>
      </c>
      <c r="M96" s="126">
        <f t="shared" si="46"/>
        <v>0</v>
      </c>
      <c r="N96" s="126">
        <f t="shared" si="37"/>
        <v>0</v>
      </c>
      <c r="O96" t="str">
        <f t="shared" si="38"/>
        <v xml:space="preserve"> </v>
      </c>
      <c r="P96" s="481" t="str">
        <f t="shared" si="41"/>
        <v xml:space="preserve"> </v>
      </c>
      <c r="Q96" s="481" t="str">
        <f t="shared" si="35"/>
        <v xml:space="preserve"> </v>
      </c>
      <c r="R96" s="481" t="str">
        <f t="shared" si="36"/>
        <v xml:space="preserve"> </v>
      </c>
      <c r="S96" s="481" t="str">
        <f t="shared" si="42"/>
        <v xml:space="preserve"> </v>
      </c>
      <c r="T96" s="481" t="str">
        <f t="shared" si="43"/>
        <v xml:space="preserve"> </v>
      </c>
      <c r="U96" s="481" t="str">
        <f t="shared" si="44"/>
        <v xml:space="preserve"> </v>
      </c>
    </row>
    <row r="97" spans="1:21" ht="15.75">
      <c r="A97" s="627" t="s">
        <v>1395</v>
      </c>
      <c r="B97" s="628"/>
      <c r="C97" s="628"/>
      <c r="D97" s="628"/>
      <c r="E97" s="628"/>
      <c r="F97" s="628"/>
      <c r="G97" s="628"/>
      <c r="H97" s="628"/>
      <c r="I97" s="628"/>
      <c r="J97" s="628"/>
      <c r="K97" s="629"/>
      <c r="L97" s="126">
        <f t="shared" si="45"/>
        <v>1</v>
      </c>
      <c r="M97" s="126" t="str">
        <f t="shared" si="46"/>
        <v>ОПТ 2</v>
      </c>
      <c r="N97" s="126" t="str">
        <f t="shared" si="37"/>
        <v xml:space="preserve"> </v>
      </c>
      <c r="O97" t="str">
        <f t="shared" si="38"/>
        <v xml:space="preserve"> </v>
      </c>
      <c r="P97" s="481" t="str">
        <f t="shared" si="41"/>
        <v xml:space="preserve"> </v>
      </c>
      <c r="Q97" s="481" t="str">
        <f t="shared" si="35"/>
        <v xml:space="preserve"> </v>
      </c>
      <c r="R97" s="481" t="str">
        <f t="shared" si="36"/>
        <v xml:space="preserve"> </v>
      </c>
      <c r="S97" s="481" t="str">
        <f t="shared" si="42"/>
        <v xml:space="preserve"> </v>
      </c>
      <c r="T97" s="481" t="str">
        <f t="shared" si="43"/>
        <v xml:space="preserve"> </v>
      </c>
      <c r="U97" s="481" t="str">
        <f t="shared" si="44"/>
        <v xml:space="preserve"> </v>
      </c>
    </row>
    <row r="98" spans="1:21" ht="75.75" customHeight="1">
      <c r="A98" s="64" t="s">
        <v>3</v>
      </c>
      <c r="B98" s="64" t="s">
        <v>93</v>
      </c>
      <c r="C98" s="64" t="s">
        <v>163</v>
      </c>
      <c r="D98" s="64" t="s">
        <v>126</v>
      </c>
      <c r="E98" s="64" t="s">
        <v>49</v>
      </c>
      <c r="F98" s="64" t="s">
        <v>127</v>
      </c>
      <c r="G98" s="64" t="s">
        <v>128</v>
      </c>
      <c r="H98" s="64" t="s">
        <v>129</v>
      </c>
      <c r="I98" s="64" t="s">
        <v>261</v>
      </c>
      <c r="J98" s="64" t="s">
        <v>3622</v>
      </c>
      <c r="K98" s="64" t="s">
        <v>263</v>
      </c>
      <c r="L98" s="126">
        <f t="shared" si="45"/>
        <v>1</v>
      </c>
      <c r="M98" s="126">
        <f t="shared" si="46"/>
        <v>1290</v>
      </c>
      <c r="N98" s="126">
        <f t="shared" si="37"/>
        <v>1290</v>
      </c>
      <c r="O98">
        <f t="shared" si="38"/>
        <v>1290</v>
      </c>
      <c r="P98" s="481">
        <f t="shared" si="41"/>
        <v>1328.7</v>
      </c>
      <c r="Q98" s="481">
        <f t="shared" si="35"/>
        <v>1470.6</v>
      </c>
      <c r="R98" s="481">
        <f t="shared" si="36"/>
        <v>1818.8999999999999</v>
      </c>
      <c r="S98" s="481">
        <f t="shared" si="42"/>
        <v>1225.5</v>
      </c>
      <c r="T98" s="481">
        <f t="shared" si="43"/>
        <v>1354.5</v>
      </c>
      <c r="U98" s="481">
        <f t="shared" si="44"/>
        <v>1677</v>
      </c>
    </row>
    <row r="99" spans="1:21" ht="54.75" customHeight="1">
      <c r="A99" s="74" t="s">
        <v>1398</v>
      </c>
      <c r="B99" s="82" t="s">
        <v>1396</v>
      </c>
      <c r="C99" s="66"/>
      <c r="D99" s="81" t="s">
        <v>1399</v>
      </c>
      <c r="E99" s="81" t="s">
        <v>372</v>
      </c>
      <c r="F99" s="80" t="s">
        <v>1397</v>
      </c>
      <c r="G99" s="81">
        <v>2000</v>
      </c>
      <c r="H99" s="72" t="s">
        <v>1400</v>
      </c>
      <c r="I99" s="69">
        <f>K99*1.35</f>
        <v>1741.5000000000002</v>
      </c>
      <c r="J99" s="70">
        <f>K99*1.1</f>
        <v>1419.0000000000002</v>
      </c>
      <c r="K99" s="71">
        <v>1290</v>
      </c>
      <c r="L99" s="126">
        <f t="shared" si="45"/>
        <v>1</v>
      </c>
      <c r="M99" s="126">
        <f t="shared" si="46"/>
        <v>220</v>
      </c>
      <c r="N99" s="126">
        <f t="shared" si="37"/>
        <v>220</v>
      </c>
      <c r="O99">
        <f t="shared" si="38"/>
        <v>220</v>
      </c>
      <c r="P99" s="481">
        <f t="shared" si="41"/>
        <v>226.6</v>
      </c>
      <c r="Q99" s="481">
        <f t="shared" si="35"/>
        <v>250.79999999999998</v>
      </c>
      <c r="R99" s="481">
        <f t="shared" si="36"/>
        <v>310.2</v>
      </c>
      <c r="S99" s="481">
        <f t="shared" si="42"/>
        <v>209</v>
      </c>
      <c r="T99" s="481">
        <f t="shared" si="43"/>
        <v>231</v>
      </c>
      <c r="U99" s="481">
        <f t="shared" si="44"/>
        <v>286</v>
      </c>
    </row>
    <row r="100" spans="1:21" ht="75.75" customHeight="1">
      <c r="A100" s="74" t="s">
        <v>1402</v>
      </c>
      <c r="B100" s="82" t="s">
        <v>1401</v>
      </c>
      <c r="C100" s="66"/>
      <c r="D100" s="81" t="s">
        <v>1399</v>
      </c>
      <c r="E100" s="81" t="s">
        <v>373</v>
      </c>
      <c r="F100" s="80"/>
      <c r="G100" s="81">
        <v>1500</v>
      </c>
      <c r="H100" s="72"/>
      <c r="I100" s="69">
        <f>K100*1.35</f>
        <v>297</v>
      </c>
      <c r="J100" s="70">
        <f>K100*1.1</f>
        <v>242.00000000000003</v>
      </c>
      <c r="K100" s="71">
        <v>220</v>
      </c>
      <c r="L100" s="126">
        <f t="shared" si="45"/>
        <v>1</v>
      </c>
      <c r="M100" s="126">
        <f t="shared" si="46"/>
        <v>1290</v>
      </c>
      <c r="N100" s="126">
        <f t="shared" si="37"/>
        <v>1290</v>
      </c>
      <c r="O100">
        <f t="shared" si="38"/>
        <v>1290</v>
      </c>
      <c r="P100" s="481">
        <f t="shared" si="41"/>
        <v>1328.7</v>
      </c>
      <c r="Q100" s="481">
        <f t="shared" si="35"/>
        <v>1470.6</v>
      </c>
      <c r="R100" s="481">
        <f t="shared" si="36"/>
        <v>1818.8999999999999</v>
      </c>
      <c r="S100" s="481">
        <f t="shared" si="42"/>
        <v>1225.5</v>
      </c>
      <c r="T100" s="481">
        <f t="shared" si="43"/>
        <v>1354.5</v>
      </c>
      <c r="U100" s="481">
        <f t="shared" si="44"/>
        <v>1677</v>
      </c>
    </row>
    <row r="101" spans="1:21" ht="29.25" customHeight="1">
      <c r="A101" s="74" t="s">
        <v>1406</v>
      </c>
      <c r="B101" s="82" t="s">
        <v>1403</v>
      </c>
      <c r="C101" s="66"/>
      <c r="D101" s="81" t="s">
        <v>1399</v>
      </c>
      <c r="E101" s="81"/>
      <c r="F101" s="80" t="s">
        <v>1405</v>
      </c>
      <c r="G101" s="81">
        <v>5000</v>
      </c>
      <c r="H101" s="72" t="s">
        <v>1404</v>
      </c>
      <c r="I101" s="69">
        <f>K101*1.35</f>
        <v>1741.5000000000002</v>
      </c>
      <c r="J101" s="70">
        <f>K101*1.1</f>
        <v>1419.0000000000002</v>
      </c>
      <c r="K101" s="71">
        <v>1290</v>
      </c>
      <c r="L101" s="126">
        <f t="shared" si="45"/>
        <v>0</v>
      </c>
      <c r="M101" s="126">
        <f t="shared" si="46"/>
        <v>0</v>
      </c>
      <c r="N101" s="126">
        <f t="shared" si="37"/>
        <v>0</v>
      </c>
      <c r="O101" t="str">
        <f t="shared" si="38"/>
        <v xml:space="preserve"> </v>
      </c>
      <c r="P101" s="481" t="str">
        <f t="shared" si="41"/>
        <v xml:space="preserve"> </v>
      </c>
      <c r="Q101" s="481" t="str">
        <f t="shared" si="35"/>
        <v xml:space="preserve"> </v>
      </c>
      <c r="R101" s="481" t="str">
        <f t="shared" si="36"/>
        <v xml:space="preserve"> </v>
      </c>
      <c r="S101" s="481" t="str">
        <f t="shared" si="42"/>
        <v xml:space="preserve"> </v>
      </c>
      <c r="T101" s="481" t="str">
        <f t="shared" si="43"/>
        <v xml:space="preserve"> </v>
      </c>
      <c r="U101" s="481" t="str">
        <f t="shared" si="44"/>
        <v xml:space="preserve"> </v>
      </c>
    </row>
    <row r="102" spans="1:21" ht="29.25" customHeight="1">
      <c r="A102" s="639" t="s">
        <v>230</v>
      </c>
      <c r="B102" s="640"/>
      <c r="C102" s="640"/>
      <c r="D102" s="640"/>
      <c r="E102" s="640"/>
      <c r="F102" s="640"/>
      <c r="G102" s="640"/>
      <c r="H102" s="640"/>
      <c r="I102" s="640"/>
      <c r="J102" s="640"/>
      <c r="K102" s="641"/>
      <c r="L102" s="126">
        <f t="shared" si="45"/>
        <v>0</v>
      </c>
      <c r="M102" s="126">
        <f t="shared" si="46"/>
        <v>0</v>
      </c>
      <c r="N102" s="126">
        <f t="shared" si="37"/>
        <v>0</v>
      </c>
      <c r="O102" t="str">
        <f t="shared" si="38"/>
        <v xml:space="preserve"> </v>
      </c>
      <c r="P102" s="481" t="str">
        <f t="shared" si="41"/>
        <v xml:space="preserve"> </v>
      </c>
      <c r="Q102" s="481" t="str">
        <f t="shared" si="35"/>
        <v xml:space="preserve"> </v>
      </c>
      <c r="R102" s="481" t="str">
        <f t="shared" si="36"/>
        <v xml:space="preserve"> </v>
      </c>
      <c r="S102" s="481" t="str">
        <f t="shared" si="42"/>
        <v xml:space="preserve"> </v>
      </c>
      <c r="T102" s="481" t="str">
        <f t="shared" si="43"/>
        <v xml:space="preserve"> </v>
      </c>
      <c r="U102" s="481" t="str">
        <f t="shared" si="44"/>
        <v xml:space="preserve"> </v>
      </c>
    </row>
    <row r="103" spans="1:21" ht="15.75">
      <c r="A103" s="627" t="s">
        <v>382</v>
      </c>
      <c r="B103" s="628"/>
      <c r="C103" s="628"/>
      <c r="D103" s="628"/>
      <c r="E103" s="628"/>
      <c r="F103" s="628"/>
      <c r="G103" s="628"/>
      <c r="H103" s="628"/>
      <c r="I103" s="628"/>
      <c r="J103" s="628"/>
      <c r="K103" s="629"/>
      <c r="L103" s="126">
        <f t="shared" si="45"/>
        <v>1</v>
      </c>
      <c r="M103" s="126" t="str">
        <f t="shared" si="46"/>
        <v>ОПТ 2</v>
      </c>
      <c r="N103" s="126" t="str">
        <f t="shared" si="37"/>
        <v xml:space="preserve"> </v>
      </c>
      <c r="O103" t="str">
        <f t="shared" si="38"/>
        <v xml:space="preserve"> </v>
      </c>
      <c r="P103" s="481" t="str">
        <f t="shared" si="41"/>
        <v xml:space="preserve"> </v>
      </c>
      <c r="Q103" s="481" t="str">
        <f t="shared" si="35"/>
        <v xml:space="preserve"> </v>
      </c>
      <c r="R103" s="481" t="str">
        <f t="shared" si="36"/>
        <v xml:space="preserve"> </v>
      </c>
      <c r="S103" s="481" t="str">
        <f t="shared" si="42"/>
        <v xml:space="preserve"> </v>
      </c>
      <c r="T103" s="481" t="str">
        <f t="shared" si="43"/>
        <v xml:space="preserve"> </v>
      </c>
      <c r="U103" s="481" t="str">
        <f t="shared" si="44"/>
        <v xml:space="preserve"> </v>
      </c>
    </row>
    <row r="104" spans="1:21" ht="31.5">
      <c r="A104" s="64" t="s">
        <v>3</v>
      </c>
      <c r="B104" s="64" t="s">
        <v>93</v>
      </c>
      <c r="C104" s="64" t="s">
        <v>163</v>
      </c>
      <c r="D104" s="64" t="s">
        <v>126</v>
      </c>
      <c r="E104" s="64" t="s">
        <v>49</v>
      </c>
      <c r="F104" s="64" t="s">
        <v>127</v>
      </c>
      <c r="G104" s="64" t="s">
        <v>128</v>
      </c>
      <c r="H104" s="64" t="s">
        <v>129</v>
      </c>
      <c r="I104" s="64" t="s">
        <v>261</v>
      </c>
      <c r="J104" s="64" t="s">
        <v>3622</v>
      </c>
      <c r="K104" s="64" t="s">
        <v>263</v>
      </c>
      <c r="L104" s="126">
        <f t="shared" si="45"/>
        <v>1</v>
      </c>
      <c r="M104" s="126">
        <f t="shared" si="46"/>
        <v>409</v>
      </c>
      <c r="N104" s="126">
        <f t="shared" si="37"/>
        <v>409</v>
      </c>
      <c r="O104">
        <f t="shared" si="38"/>
        <v>409</v>
      </c>
      <c r="P104" s="481">
        <f t="shared" si="41"/>
        <v>421.27000000000004</v>
      </c>
      <c r="Q104" s="481">
        <f t="shared" si="35"/>
        <v>466.25999999999993</v>
      </c>
      <c r="R104" s="481">
        <f t="shared" si="36"/>
        <v>576.68999999999994</v>
      </c>
      <c r="S104" s="481">
        <f t="shared" si="42"/>
        <v>388.55</v>
      </c>
      <c r="T104" s="481">
        <f t="shared" si="43"/>
        <v>429.45000000000005</v>
      </c>
      <c r="U104" s="481">
        <f t="shared" si="44"/>
        <v>531.70000000000005</v>
      </c>
    </row>
    <row r="105" spans="1:21" ht="60">
      <c r="A105" s="74" t="s">
        <v>1416</v>
      </c>
      <c r="B105" s="82" t="s">
        <v>1415</v>
      </c>
      <c r="C105" s="66"/>
      <c r="D105" s="81" t="s">
        <v>378</v>
      </c>
      <c r="E105" s="81" t="s">
        <v>335</v>
      </c>
      <c r="F105" s="80" t="s">
        <v>383</v>
      </c>
      <c r="G105" s="81" t="s">
        <v>145</v>
      </c>
      <c r="H105" s="72" t="s">
        <v>384</v>
      </c>
      <c r="I105" s="69">
        <f t="shared" ref="I105:I111" si="47">K105*1.35</f>
        <v>552.15000000000009</v>
      </c>
      <c r="J105" s="70">
        <f t="shared" ref="J105:J111" si="48">K105*1.1</f>
        <v>449.90000000000003</v>
      </c>
      <c r="K105" s="71">
        <v>409</v>
      </c>
      <c r="L105" s="126">
        <f t="shared" si="45"/>
        <v>1</v>
      </c>
      <c r="M105" s="126">
        <f t="shared" si="46"/>
        <v>650</v>
      </c>
      <c r="N105" s="126">
        <f t="shared" si="37"/>
        <v>650</v>
      </c>
      <c r="O105">
        <f t="shared" si="38"/>
        <v>650</v>
      </c>
      <c r="P105" s="481">
        <f t="shared" si="41"/>
        <v>669.5</v>
      </c>
      <c r="Q105" s="481">
        <f t="shared" si="35"/>
        <v>740.99999999999989</v>
      </c>
      <c r="R105" s="481">
        <f t="shared" si="36"/>
        <v>916.5</v>
      </c>
      <c r="S105" s="481">
        <f t="shared" si="42"/>
        <v>617.5</v>
      </c>
      <c r="T105" s="481">
        <f t="shared" si="43"/>
        <v>682.5</v>
      </c>
      <c r="U105" s="481">
        <f t="shared" si="44"/>
        <v>845</v>
      </c>
    </row>
    <row r="106" spans="1:21" ht="75">
      <c r="A106" s="74" t="s">
        <v>1408</v>
      </c>
      <c r="B106" s="82" t="s">
        <v>1407</v>
      </c>
      <c r="C106" s="66"/>
      <c r="D106" s="81" t="s">
        <v>378</v>
      </c>
      <c r="E106" s="81"/>
      <c r="F106" s="80" t="s">
        <v>383</v>
      </c>
      <c r="G106" s="81" t="s">
        <v>185</v>
      </c>
      <c r="H106" s="72" t="s">
        <v>385</v>
      </c>
      <c r="I106" s="69">
        <f t="shared" si="47"/>
        <v>877.50000000000011</v>
      </c>
      <c r="J106" s="70">
        <f t="shared" si="48"/>
        <v>715.00000000000011</v>
      </c>
      <c r="K106" s="71">
        <v>650</v>
      </c>
      <c r="L106" s="126">
        <f t="shared" si="45"/>
        <v>1</v>
      </c>
      <c r="M106" s="126">
        <f t="shared" si="46"/>
        <v>630</v>
      </c>
      <c r="N106" s="126">
        <f t="shared" si="37"/>
        <v>630</v>
      </c>
      <c r="O106">
        <f t="shared" si="38"/>
        <v>630</v>
      </c>
      <c r="P106" s="481">
        <f t="shared" si="41"/>
        <v>648.9</v>
      </c>
      <c r="Q106" s="481">
        <f t="shared" si="35"/>
        <v>718.19999999999993</v>
      </c>
      <c r="R106" s="481">
        <f t="shared" si="36"/>
        <v>888.3</v>
      </c>
      <c r="S106" s="481">
        <f t="shared" si="42"/>
        <v>598.5</v>
      </c>
      <c r="T106" s="481">
        <f t="shared" si="43"/>
        <v>661.5</v>
      </c>
      <c r="U106" s="481">
        <f t="shared" si="44"/>
        <v>819</v>
      </c>
    </row>
    <row r="107" spans="1:21" ht="105">
      <c r="A107" s="74" t="s">
        <v>1410</v>
      </c>
      <c r="B107" s="82" t="s">
        <v>1409</v>
      </c>
      <c r="C107" s="66"/>
      <c r="D107" s="81" t="s">
        <v>378</v>
      </c>
      <c r="E107" s="84" t="s">
        <v>259</v>
      </c>
      <c r="F107" s="80" t="s">
        <v>393</v>
      </c>
      <c r="G107" s="83" t="s">
        <v>135</v>
      </c>
      <c r="H107" s="81" t="s">
        <v>386</v>
      </c>
      <c r="I107" s="69">
        <f t="shared" si="47"/>
        <v>850.5</v>
      </c>
      <c r="J107" s="70">
        <f t="shared" si="48"/>
        <v>693</v>
      </c>
      <c r="K107" s="71">
        <v>630</v>
      </c>
      <c r="L107" s="126">
        <f t="shared" si="45"/>
        <v>1</v>
      </c>
      <c r="M107" s="126">
        <f t="shared" si="46"/>
        <v>890</v>
      </c>
      <c r="N107" s="126">
        <f t="shared" si="37"/>
        <v>890</v>
      </c>
      <c r="O107">
        <f t="shared" si="38"/>
        <v>890</v>
      </c>
      <c r="P107" s="481">
        <f t="shared" si="41"/>
        <v>916.7</v>
      </c>
      <c r="Q107" s="481">
        <f t="shared" si="35"/>
        <v>1014.5999999999999</v>
      </c>
      <c r="R107" s="481">
        <f t="shared" si="36"/>
        <v>1254.8999999999999</v>
      </c>
      <c r="S107" s="481">
        <f t="shared" si="42"/>
        <v>845.5</v>
      </c>
      <c r="T107" s="481">
        <f t="shared" si="43"/>
        <v>934.5</v>
      </c>
      <c r="U107" s="481">
        <f t="shared" si="44"/>
        <v>1157</v>
      </c>
    </row>
    <row r="108" spans="1:21" ht="90">
      <c r="A108" s="74" t="s">
        <v>1414</v>
      </c>
      <c r="B108" s="82" t="s">
        <v>1413</v>
      </c>
      <c r="C108" s="66"/>
      <c r="D108" s="81" t="s">
        <v>378</v>
      </c>
      <c r="E108" s="81"/>
      <c r="F108" s="80" t="s">
        <v>1111</v>
      </c>
      <c r="G108" s="83" t="s">
        <v>135</v>
      </c>
      <c r="H108" s="72"/>
      <c r="I108" s="69">
        <f t="shared" si="47"/>
        <v>1201.5</v>
      </c>
      <c r="J108" s="70">
        <f t="shared" si="48"/>
        <v>979.00000000000011</v>
      </c>
      <c r="K108" s="71">
        <v>890</v>
      </c>
      <c r="L108" s="126">
        <f t="shared" si="45"/>
        <v>1</v>
      </c>
      <c r="M108" s="126">
        <f t="shared" si="46"/>
        <v>695</v>
      </c>
      <c r="N108" s="126">
        <f t="shared" si="37"/>
        <v>695</v>
      </c>
      <c r="O108">
        <f t="shared" si="38"/>
        <v>695</v>
      </c>
      <c r="P108" s="481">
        <f t="shared" si="41"/>
        <v>715.85</v>
      </c>
      <c r="Q108" s="481">
        <f t="shared" si="35"/>
        <v>792.3</v>
      </c>
      <c r="R108" s="481">
        <f t="shared" si="36"/>
        <v>979.94999999999993</v>
      </c>
      <c r="S108" s="481">
        <f t="shared" si="42"/>
        <v>660.25</v>
      </c>
      <c r="T108" s="481">
        <f t="shared" si="43"/>
        <v>729.75</v>
      </c>
      <c r="U108" s="481">
        <f t="shared" si="44"/>
        <v>903.5</v>
      </c>
    </row>
    <row r="109" spans="1:21" ht="57.75" customHeight="1">
      <c r="A109" s="74" t="s">
        <v>1412</v>
      </c>
      <c r="B109" s="82" t="s">
        <v>1411</v>
      </c>
      <c r="C109" s="66"/>
      <c r="D109" s="81" t="s">
        <v>378</v>
      </c>
      <c r="E109" s="81"/>
      <c r="F109" s="80" t="s">
        <v>1112</v>
      </c>
      <c r="G109" s="83" t="s">
        <v>138</v>
      </c>
      <c r="H109" s="72"/>
      <c r="I109" s="69">
        <f t="shared" si="47"/>
        <v>938.25000000000011</v>
      </c>
      <c r="J109" s="70">
        <f t="shared" si="48"/>
        <v>764.50000000000011</v>
      </c>
      <c r="K109" s="71">
        <v>695</v>
      </c>
      <c r="L109" s="126">
        <f t="shared" si="45"/>
        <v>1</v>
      </c>
      <c r="M109" s="126">
        <f t="shared" si="46"/>
        <v>180</v>
      </c>
      <c r="N109" s="126">
        <f t="shared" si="37"/>
        <v>180</v>
      </c>
      <c r="O109">
        <f t="shared" si="38"/>
        <v>180</v>
      </c>
      <c r="P109" s="481">
        <f t="shared" si="41"/>
        <v>185.4</v>
      </c>
      <c r="Q109" s="481">
        <f t="shared" si="35"/>
        <v>205.2</v>
      </c>
      <c r="R109" s="481">
        <f t="shared" si="36"/>
        <v>253.79999999999998</v>
      </c>
      <c r="S109" s="481">
        <f t="shared" si="42"/>
        <v>171</v>
      </c>
      <c r="T109" s="481">
        <f t="shared" si="43"/>
        <v>189</v>
      </c>
      <c r="U109" s="481">
        <f t="shared" si="44"/>
        <v>234</v>
      </c>
    </row>
    <row r="110" spans="1:21" ht="99.75" customHeight="1">
      <c r="A110" s="74" t="s">
        <v>1418</v>
      </c>
      <c r="B110" s="82" t="s">
        <v>1417</v>
      </c>
      <c r="C110" s="66"/>
      <c r="D110" s="81" t="s">
        <v>378</v>
      </c>
      <c r="E110" s="82"/>
      <c r="F110" s="80" t="s">
        <v>383</v>
      </c>
      <c r="G110" s="81" t="s">
        <v>185</v>
      </c>
      <c r="H110" s="72" t="s">
        <v>387</v>
      </c>
      <c r="I110" s="69">
        <f t="shared" si="47"/>
        <v>243.00000000000003</v>
      </c>
      <c r="J110" s="70">
        <f t="shared" si="48"/>
        <v>198.00000000000003</v>
      </c>
      <c r="K110" s="71">
        <v>180</v>
      </c>
      <c r="L110" s="126">
        <f t="shared" si="45"/>
        <v>1</v>
      </c>
      <c r="M110" s="126">
        <f t="shared" si="46"/>
        <v>650</v>
      </c>
      <c r="N110" s="126">
        <f t="shared" si="37"/>
        <v>650</v>
      </c>
      <c r="O110">
        <f t="shared" si="38"/>
        <v>650</v>
      </c>
      <c r="P110" s="481">
        <f t="shared" si="41"/>
        <v>669.5</v>
      </c>
      <c r="Q110" s="481">
        <f t="shared" si="35"/>
        <v>740.99999999999989</v>
      </c>
      <c r="R110" s="481">
        <f t="shared" si="36"/>
        <v>916.5</v>
      </c>
      <c r="S110" s="481">
        <f t="shared" si="42"/>
        <v>617.5</v>
      </c>
      <c r="T110" s="481">
        <f t="shared" si="43"/>
        <v>682.5</v>
      </c>
      <c r="U110" s="481">
        <f t="shared" si="44"/>
        <v>845</v>
      </c>
    </row>
    <row r="111" spans="1:21" ht="29.25" customHeight="1">
      <c r="A111" s="458" t="s">
        <v>4084</v>
      </c>
      <c r="B111" s="462" t="s">
        <v>4085</v>
      </c>
      <c r="C111" s="66"/>
      <c r="D111" s="460" t="s">
        <v>378</v>
      </c>
      <c r="E111" s="460"/>
      <c r="F111" s="461" t="s">
        <v>391</v>
      </c>
      <c r="G111" s="459" t="s">
        <v>4086</v>
      </c>
      <c r="H111" s="72"/>
      <c r="I111" s="69">
        <f t="shared" si="47"/>
        <v>877.50000000000011</v>
      </c>
      <c r="J111" s="70">
        <f t="shared" si="48"/>
        <v>715.00000000000011</v>
      </c>
      <c r="K111" s="71">
        <v>650</v>
      </c>
      <c r="L111" s="126">
        <f t="shared" si="45"/>
        <v>0</v>
      </c>
      <c r="M111" s="126">
        <f t="shared" si="46"/>
        <v>0</v>
      </c>
      <c r="N111" s="126">
        <f t="shared" si="37"/>
        <v>0</v>
      </c>
      <c r="O111" t="str">
        <f t="shared" si="38"/>
        <v xml:space="preserve"> </v>
      </c>
      <c r="P111" s="481" t="str">
        <f t="shared" si="41"/>
        <v xml:space="preserve"> </v>
      </c>
      <c r="Q111" s="481" t="str">
        <f t="shared" si="35"/>
        <v xml:space="preserve"> </v>
      </c>
      <c r="R111" s="481" t="str">
        <f t="shared" si="36"/>
        <v xml:space="preserve"> </v>
      </c>
      <c r="S111" s="481" t="str">
        <f t="shared" si="42"/>
        <v xml:space="preserve"> </v>
      </c>
      <c r="T111" s="481" t="str">
        <f t="shared" si="43"/>
        <v xml:space="preserve"> </v>
      </c>
      <c r="U111" s="481" t="str">
        <f t="shared" si="44"/>
        <v xml:space="preserve"> </v>
      </c>
    </row>
    <row r="112" spans="1:21" ht="15.75">
      <c r="A112" s="627" t="s">
        <v>388</v>
      </c>
      <c r="B112" s="628"/>
      <c r="C112" s="628"/>
      <c r="D112" s="628"/>
      <c r="E112" s="628"/>
      <c r="F112" s="628"/>
      <c r="G112" s="628"/>
      <c r="H112" s="628"/>
      <c r="I112" s="628"/>
      <c r="J112" s="628"/>
      <c r="K112" s="629"/>
      <c r="L112" s="126">
        <f t="shared" si="45"/>
        <v>1</v>
      </c>
      <c r="M112" s="126" t="str">
        <f t="shared" si="46"/>
        <v>ОПТ 2</v>
      </c>
      <c r="N112" s="126" t="str">
        <f t="shared" si="37"/>
        <v xml:space="preserve"> </v>
      </c>
      <c r="O112" t="str">
        <f t="shared" si="38"/>
        <v xml:space="preserve"> </v>
      </c>
      <c r="P112" s="481" t="str">
        <f t="shared" si="41"/>
        <v xml:space="preserve"> </v>
      </c>
      <c r="Q112" s="481" t="str">
        <f t="shared" si="35"/>
        <v xml:space="preserve"> </v>
      </c>
      <c r="R112" s="481" t="str">
        <f t="shared" si="36"/>
        <v xml:space="preserve"> </v>
      </c>
      <c r="S112" s="481" t="str">
        <f t="shared" si="42"/>
        <v xml:space="preserve"> </v>
      </c>
      <c r="T112" s="481" t="str">
        <f t="shared" si="43"/>
        <v xml:space="preserve"> </v>
      </c>
      <c r="U112" s="481" t="str">
        <f t="shared" si="44"/>
        <v xml:space="preserve"> </v>
      </c>
    </row>
    <row r="113" spans="1:21" ht="63.75" customHeight="1">
      <c r="A113" s="64" t="s">
        <v>3</v>
      </c>
      <c r="B113" s="64" t="s">
        <v>93</v>
      </c>
      <c r="C113" s="64" t="s">
        <v>163</v>
      </c>
      <c r="D113" s="64" t="s">
        <v>126</v>
      </c>
      <c r="E113" s="64" t="s">
        <v>49</v>
      </c>
      <c r="F113" s="64" t="s">
        <v>127</v>
      </c>
      <c r="G113" s="64" t="s">
        <v>128</v>
      </c>
      <c r="H113" s="64" t="s">
        <v>129</v>
      </c>
      <c r="I113" s="64" t="s">
        <v>261</v>
      </c>
      <c r="J113" s="64" t="s">
        <v>3622</v>
      </c>
      <c r="K113" s="64" t="s">
        <v>263</v>
      </c>
      <c r="L113" s="126">
        <f t="shared" si="45"/>
        <v>1</v>
      </c>
      <c r="M113" s="126">
        <f t="shared" si="46"/>
        <v>210</v>
      </c>
      <c r="N113" s="126">
        <f t="shared" si="37"/>
        <v>210</v>
      </c>
      <c r="O113">
        <f t="shared" si="38"/>
        <v>210</v>
      </c>
      <c r="P113" s="481">
        <f t="shared" si="41"/>
        <v>216.3</v>
      </c>
      <c r="Q113" s="481">
        <f t="shared" si="35"/>
        <v>239.39999999999998</v>
      </c>
      <c r="R113" s="481">
        <f t="shared" si="36"/>
        <v>296.09999999999997</v>
      </c>
      <c r="S113" s="481">
        <f t="shared" si="42"/>
        <v>199.5</v>
      </c>
      <c r="T113" s="481">
        <f t="shared" si="43"/>
        <v>220.5</v>
      </c>
      <c r="U113" s="481">
        <f t="shared" si="44"/>
        <v>273</v>
      </c>
    </row>
    <row r="114" spans="1:21" ht="64.5" customHeight="1">
      <c r="A114" s="74" t="s">
        <v>1420</v>
      </c>
      <c r="B114" s="82" t="s">
        <v>1419</v>
      </c>
      <c r="C114" s="66"/>
      <c r="D114" s="81" t="s">
        <v>389</v>
      </c>
      <c r="E114" s="82"/>
      <c r="F114" s="80" t="s">
        <v>390</v>
      </c>
      <c r="G114" s="81">
        <v>600</v>
      </c>
      <c r="H114" s="72"/>
      <c r="I114" s="69">
        <f>K114*1.35</f>
        <v>283.5</v>
      </c>
      <c r="J114" s="70">
        <f>K114*1.1</f>
        <v>231.00000000000003</v>
      </c>
      <c r="K114" s="71">
        <v>210</v>
      </c>
      <c r="L114" s="126">
        <f t="shared" si="45"/>
        <v>1</v>
      </c>
      <c r="M114" s="126">
        <f t="shared" si="46"/>
        <v>206</v>
      </c>
      <c r="N114" s="126">
        <f t="shared" si="37"/>
        <v>206</v>
      </c>
      <c r="O114">
        <f t="shared" si="38"/>
        <v>206</v>
      </c>
      <c r="P114" s="481">
        <f t="shared" ref="P114:P124" si="49">IFERROR(SUM($O114*$V$2)," ")</f>
        <v>212.18</v>
      </c>
      <c r="Q114" s="481">
        <f t="shared" si="35"/>
        <v>234.83999999999997</v>
      </c>
      <c r="R114" s="481">
        <f t="shared" si="36"/>
        <v>290.45999999999998</v>
      </c>
      <c r="S114" s="481">
        <f t="shared" ref="S114:S124" si="50">IFERROR(SUM($O114-$O114/100*$Y$2)," ")</f>
        <v>195.7</v>
      </c>
      <c r="T114" s="481">
        <f t="shared" ref="T114:T124" si="51">IFERROR(SUM($O114*$Z$2)," ")</f>
        <v>216.3</v>
      </c>
      <c r="U114" s="481">
        <f t="shared" ref="U114:U124" si="52">IFERROR(SUM($O114*$AA$2)," ")</f>
        <v>267.8</v>
      </c>
    </row>
    <row r="115" spans="1:21" ht="45">
      <c r="A115" s="74" t="s">
        <v>1422</v>
      </c>
      <c r="B115" s="82" t="s">
        <v>1421</v>
      </c>
      <c r="C115" s="66"/>
      <c r="D115" s="81" t="s">
        <v>380</v>
      </c>
      <c r="E115" s="82"/>
      <c r="F115" s="80" t="s">
        <v>390</v>
      </c>
      <c r="G115" s="81">
        <v>600</v>
      </c>
      <c r="H115" s="72"/>
      <c r="I115" s="69">
        <f>K115*1.35</f>
        <v>278.10000000000002</v>
      </c>
      <c r="J115" s="70">
        <f>K115*1.1</f>
        <v>226.60000000000002</v>
      </c>
      <c r="K115" s="71">
        <v>206</v>
      </c>
      <c r="L115" s="126">
        <f t="shared" si="45"/>
        <v>1</v>
      </c>
      <c r="M115" s="126">
        <f t="shared" si="46"/>
        <v>870</v>
      </c>
      <c r="N115" s="126">
        <f t="shared" si="37"/>
        <v>870</v>
      </c>
      <c r="O115">
        <f t="shared" si="38"/>
        <v>870</v>
      </c>
      <c r="P115" s="481">
        <f t="shared" si="49"/>
        <v>896.1</v>
      </c>
      <c r="Q115" s="481">
        <f t="shared" si="35"/>
        <v>991.8</v>
      </c>
      <c r="R115" s="481">
        <f t="shared" si="36"/>
        <v>1226.6999999999998</v>
      </c>
      <c r="S115" s="481">
        <f t="shared" si="50"/>
        <v>826.5</v>
      </c>
      <c r="T115" s="481">
        <f t="shared" si="51"/>
        <v>913.5</v>
      </c>
      <c r="U115" s="481">
        <f t="shared" si="52"/>
        <v>1131</v>
      </c>
    </row>
    <row r="116" spans="1:21" ht="28.5" customHeight="1">
      <c r="A116" s="74" t="s">
        <v>1424</v>
      </c>
      <c r="B116" s="82" t="s">
        <v>1423</v>
      </c>
      <c r="C116" s="66"/>
      <c r="D116" s="81" t="s">
        <v>380</v>
      </c>
      <c r="E116" s="81" t="s">
        <v>324</v>
      </c>
      <c r="F116" s="80" t="s">
        <v>391</v>
      </c>
      <c r="G116" s="81">
        <v>750</v>
      </c>
      <c r="H116" s="72"/>
      <c r="I116" s="69">
        <f>K116*1.35</f>
        <v>1174.5</v>
      </c>
      <c r="J116" s="70">
        <f>K116*1.1</f>
        <v>957.00000000000011</v>
      </c>
      <c r="K116" s="71">
        <v>870</v>
      </c>
      <c r="L116" s="126">
        <f t="shared" si="45"/>
        <v>0</v>
      </c>
      <c r="M116" s="126">
        <f t="shared" si="46"/>
        <v>0</v>
      </c>
      <c r="N116" s="126">
        <f t="shared" si="37"/>
        <v>0</v>
      </c>
      <c r="O116" t="str">
        <f t="shared" si="38"/>
        <v xml:space="preserve"> </v>
      </c>
      <c r="P116" s="481" t="str">
        <f t="shared" si="49"/>
        <v xml:space="preserve"> </v>
      </c>
      <c r="Q116" s="481" t="str">
        <f t="shared" si="35"/>
        <v xml:space="preserve"> </v>
      </c>
      <c r="R116" s="481" t="str">
        <f t="shared" si="36"/>
        <v xml:space="preserve"> </v>
      </c>
      <c r="S116" s="481" t="str">
        <f t="shared" si="50"/>
        <v xml:space="preserve"> </v>
      </c>
      <c r="T116" s="481" t="str">
        <f t="shared" si="51"/>
        <v xml:space="preserve"> </v>
      </c>
      <c r="U116" s="481" t="str">
        <f t="shared" si="52"/>
        <v xml:space="preserve"> </v>
      </c>
    </row>
    <row r="117" spans="1:21" ht="29.25" customHeight="1">
      <c r="A117" s="639" t="s">
        <v>231</v>
      </c>
      <c r="B117" s="640"/>
      <c r="C117" s="640"/>
      <c r="D117" s="640"/>
      <c r="E117" s="640"/>
      <c r="F117" s="640"/>
      <c r="G117" s="640"/>
      <c r="H117" s="640"/>
      <c r="I117" s="640"/>
      <c r="J117" s="640"/>
      <c r="K117" s="641"/>
      <c r="L117" s="126">
        <f t="shared" si="45"/>
        <v>0</v>
      </c>
      <c r="M117" s="126">
        <f t="shared" si="46"/>
        <v>0</v>
      </c>
      <c r="N117" s="126">
        <f t="shared" si="37"/>
        <v>0</v>
      </c>
      <c r="O117" t="str">
        <f t="shared" si="38"/>
        <v xml:space="preserve"> </v>
      </c>
      <c r="P117" s="481" t="str">
        <f t="shared" si="49"/>
        <v xml:space="preserve"> </v>
      </c>
      <c r="Q117" s="481" t="str">
        <f t="shared" si="35"/>
        <v xml:space="preserve"> </v>
      </c>
      <c r="R117" s="481" t="str">
        <f t="shared" si="36"/>
        <v xml:space="preserve"> </v>
      </c>
      <c r="S117" s="481" t="str">
        <f t="shared" si="50"/>
        <v xml:space="preserve"> </v>
      </c>
      <c r="T117" s="481" t="str">
        <f t="shared" si="51"/>
        <v xml:space="preserve"> </v>
      </c>
      <c r="U117" s="481" t="str">
        <f t="shared" si="52"/>
        <v xml:space="preserve"> </v>
      </c>
    </row>
    <row r="118" spans="1:21" ht="15.75">
      <c r="A118" s="627" t="s">
        <v>382</v>
      </c>
      <c r="B118" s="628"/>
      <c r="C118" s="628"/>
      <c r="D118" s="628"/>
      <c r="E118" s="628"/>
      <c r="F118" s="628"/>
      <c r="G118" s="628"/>
      <c r="H118" s="628"/>
      <c r="I118" s="628"/>
      <c r="J118" s="628"/>
      <c r="K118" s="629"/>
      <c r="L118" s="126">
        <f t="shared" si="45"/>
        <v>1</v>
      </c>
      <c r="M118" s="126" t="str">
        <f t="shared" si="46"/>
        <v>ОПТ 2</v>
      </c>
      <c r="N118" s="126" t="str">
        <f t="shared" si="37"/>
        <v xml:space="preserve"> </v>
      </c>
      <c r="O118" t="str">
        <f t="shared" si="38"/>
        <v xml:space="preserve"> </v>
      </c>
      <c r="P118" s="481" t="str">
        <f t="shared" si="49"/>
        <v xml:space="preserve"> </v>
      </c>
      <c r="Q118" s="481" t="str">
        <f t="shared" si="35"/>
        <v xml:space="preserve"> </v>
      </c>
      <c r="R118" s="481" t="str">
        <f t="shared" si="36"/>
        <v xml:space="preserve"> </v>
      </c>
      <c r="S118" s="481" t="str">
        <f t="shared" si="50"/>
        <v xml:space="preserve"> </v>
      </c>
      <c r="T118" s="481" t="str">
        <f t="shared" si="51"/>
        <v xml:space="preserve"> </v>
      </c>
      <c r="U118" s="481" t="str">
        <f t="shared" si="52"/>
        <v xml:space="preserve"> </v>
      </c>
    </row>
    <row r="119" spans="1:21" ht="81" customHeight="1">
      <c r="A119" s="64" t="s">
        <v>3</v>
      </c>
      <c r="B119" s="64" t="s">
        <v>93</v>
      </c>
      <c r="C119" s="64" t="s">
        <v>163</v>
      </c>
      <c r="D119" s="64" t="s">
        <v>126</v>
      </c>
      <c r="E119" s="64" t="s">
        <v>49</v>
      </c>
      <c r="F119" s="64" t="s">
        <v>127</v>
      </c>
      <c r="G119" s="64" t="s">
        <v>128</v>
      </c>
      <c r="H119" s="64" t="s">
        <v>129</v>
      </c>
      <c r="I119" s="64" t="s">
        <v>261</v>
      </c>
      <c r="J119" s="64" t="s">
        <v>3622</v>
      </c>
      <c r="K119" s="64" t="s">
        <v>263</v>
      </c>
      <c r="L119" s="126">
        <f t="shared" si="45"/>
        <v>1</v>
      </c>
      <c r="M119" s="126">
        <f t="shared" si="46"/>
        <v>694</v>
      </c>
      <c r="N119" s="126">
        <f t="shared" si="37"/>
        <v>694</v>
      </c>
      <c r="O119">
        <f t="shared" si="38"/>
        <v>694</v>
      </c>
      <c r="P119" s="481">
        <f t="shared" si="49"/>
        <v>714.82</v>
      </c>
      <c r="Q119" s="481">
        <f t="shared" si="35"/>
        <v>791.16</v>
      </c>
      <c r="R119" s="481">
        <f t="shared" si="36"/>
        <v>978.54</v>
      </c>
      <c r="S119" s="481">
        <f t="shared" si="50"/>
        <v>659.3</v>
      </c>
      <c r="T119" s="481">
        <f t="shared" si="51"/>
        <v>728.7</v>
      </c>
      <c r="U119" s="481">
        <f t="shared" si="52"/>
        <v>902.2</v>
      </c>
    </row>
    <row r="120" spans="1:21" ht="72" customHeight="1">
      <c r="A120" s="74" t="s">
        <v>1426</v>
      </c>
      <c r="B120" s="82" t="s">
        <v>1425</v>
      </c>
      <c r="C120" s="66"/>
      <c r="D120" s="81" t="s">
        <v>378</v>
      </c>
      <c r="E120" s="81"/>
      <c r="F120" s="80" t="s">
        <v>394</v>
      </c>
      <c r="G120" s="81" t="s">
        <v>144</v>
      </c>
      <c r="H120" s="72" t="s">
        <v>395</v>
      </c>
      <c r="I120" s="69">
        <f t="shared" ref="I120:I125" si="53">K120*1.35</f>
        <v>936.90000000000009</v>
      </c>
      <c r="J120" s="70">
        <f t="shared" ref="J120:J125" si="54">K120*1.1</f>
        <v>763.40000000000009</v>
      </c>
      <c r="K120" s="71">
        <v>694</v>
      </c>
      <c r="L120" s="126">
        <f t="shared" si="45"/>
        <v>1</v>
      </c>
      <c r="M120" s="126">
        <f t="shared" si="46"/>
        <v>310</v>
      </c>
      <c r="N120" s="126">
        <f t="shared" si="37"/>
        <v>310</v>
      </c>
      <c r="O120">
        <f t="shared" si="38"/>
        <v>310</v>
      </c>
      <c r="P120" s="481">
        <f t="shared" si="49"/>
        <v>319.3</v>
      </c>
      <c r="Q120" s="481">
        <f t="shared" si="35"/>
        <v>353.4</v>
      </c>
      <c r="R120" s="481">
        <f t="shared" si="36"/>
        <v>437.09999999999997</v>
      </c>
      <c r="S120" s="481">
        <f t="shared" si="50"/>
        <v>294.5</v>
      </c>
      <c r="T120" s="481">
        <f t="shared" si="51"/>
        <v>325.5</v>
      </c>
      <c r="U120" s="481">
        <f t="shared" si="52"/>
        <v>403</v>
      </c>
    </row>
    <row r="121" spans="1:21" ht="77.25" customHeight="1">
      <c r="A121" s="74" t="s">
        <v>1428</v>
      </c>
      <c r="B121" s="82" t="s">
        <v>1427</v>
      </c>
      <c r="C121" s="66"/>
      <c r="D121" s="81" t="s">
        <v>378</v>
      </c>
      <c r="E121" s="81"/>
      <c r="F121" s="80" t="s">
        <v>396</v>
      </c>
      <c r="G121" s="81" t="s">
        <v>135</v>
      </c>
      <c r="H121" s="72" t="s">
        <v>397</v>
      </c>
      <c r="I121" s="69">
        <f t="shared" si="53"/>
        <v>418.5</v>
      </c>
      <c r="J121" s="70">
        <f t="shared" si="54"/>
        <v>341</v>
      </c>
      <c r="K121" s="71">
        <v>310</v>
      </c>
      <c r="L121" s="126">
        <f t="shared" si="45"/>
        <v>1</v>
      </c>
      <c r="M121" s="126">
        <f t="shared" si="46"/>
        <v>318</v>
      </c>
      <c r="N121" s="126">
        <f t="shared" si="37"/>
        <v>318</v>
      </c>
      <c r="O121">
        <f t="shared" si="38"/>
        <v>318</v>
      </c>
      <c r="P121" s="481">
        <f t="shared" si="49"/>
        <v>327.54000000000002</v>
      </c>
      <c r="Q121" s="481">
        <f t="shared" si="35"/>
        <v>362.52</v>
      </c>
      <c r="R121" s="481">
        <f t="shared" si="36"/>
        <v>448.38</v>
      </c>
      <c r="S121" s="481">
        <f t="shared" si="50"/>
        <v>302.10000000000002</v>
      </c>
      <c r="T121" s="481">
        <f t="shared" si="51"/>
        <v>333.90000000000003</v>
      </c>
      <c r="U121" s="481">
        <f t="shared" si="52"/>
        <v>413.40000000000003</v>
      </c>
    </row>
    <row r="122" spans="1:21" ht="30">
      <c r="A122" s="74" t="s">
        <v>1432</v>
      </c>
      <c r="B122" s="82" t="s">
        <v>1431</v>
      </c>
      <c r="C122" s="66"/>
      <c r="D122" s="81" t="s">
        <v>1113</v>
      </c>
      <c r="E122" s="81"/>
      <c r="F122" s="80" t="s">
        <v>396</v>
      </c>
      <c r="G122" s="81" t="s">
        <v>135</v>
      </c>
      <c r="H122" s="72" t="s">
        <v>397</v>
      </c>
      <c r="I122" s="69">
        <f t="shared" si="53"/>
        <v>429.3</v>
      </c>
      <c r="J122" s="70">
        <f t="shared" si="54"/>
        <v>349.8</v>
      </c>
      <c r="K122" s="71">
        <v>318</v>
      </c>
      <c r="L122" s="126">
        <f t="shared" si="45"/>
        <v>1</v>
      </c>
      <c r="M122" s="126">
        <f t="shared" si="46"/>
        <v>109</v>
      </c>
      <c r="N122" s="126">
        <f t="shared" si="37"/>
        <v>109</v>
      </c>
      <c r="O122">
        <f t="shared" si="38"/>
        <v>109</v>
      </c>
      <c r="P122" s="481">
        <f t="shared" si="49"/>
        <v>112.27</v>
      </c>
      <c r="Q122" s="481">
        <f t="shared" si="35"/>
        <v>124.25999999999999</v>
      </c>
      <c r="R122" s="481">
        <f t="shared" si="36"/>
        <v>153.69</v>
      </c>
      <c r="S122" s="481">
        <f t="shared" si="50"/>
        <v>103.55</v>
      </c>
      <c r="T122" s="481">
        <f t="shared" si="51"/>
        <v>114.45</v>
      </c>
      <c r="U122" s="481">
        <f t="shared" si="52"/>
        <v>141.70000000000002</v>
      </c>
    </row>
    <row r="123" spans="1:21" ht="59.25" customHeight="1">
      <c r="A123" s="74" t="s">
        <v>1430</v>
      </c>
      <c r="B123" s="82" t="s">
        <v>1429</v>
      </c>
      <c r="C123" s="630"/>
      <c r="D123" s="81" t="s">
        <v>329</v>
      </c>
      <c r="E123" s="81"/>
      <c r="F123" s="80" t="s">
        <v>396</v>
      </c>
      <c r="G123" s="81">
        <v>144</v>
      </c>
      <c r="H123" s="72" t="s">
        <v>398</v>
      </c>
      <c r="I123" s="69">
        <f t="shared" si="53"/>
        <v>147.15</v>
      </c>
      <c r="J123" s="70">
        <f t="shared" si="54"/>
        <v>119.9</v>
      </c>
      <c r="K123" s="71">
        <v>109</v>
      </c>
      <c r="L123" s="126">
        <f t="shared" si="45"/>
        <v>1</v>
      </c>
      <c r="M123" s="126">
        <f t="shared" si="46"/>
        <v>109</v>
      </c>
      <c r="N123" s="126">
        <f t="shared" si="37"/>
        <v>109</v>
      </c>
      <c r="O123">
        <f t="shared" si="38"/>
        <v>109</v>
      </c>
      <c r="P123" s="481">
        <f t="shared" si="49"/>
        <v>112.27</v>
      </c>
      <c r="Q123" s="481">
        <f t="shared" si="35"/>
        <v>124.25999999999999</v>
      </c>
      <c r="R123" s="481">
        <f t="shared" si="36"/>
        <v>153.69</v>
      </c>
      <c r="S123" s="481">
        <f t="shared" si="50"/>
        <v>103.55</v>
      </c>
      <c r="T123" s="481">
        <f t="shared" si="51"/>
        <v>114.45</v>
      </c>
      <c r="U123" s="481">
        <f t="shared" si="52"/>
        <v>141.70000000000002</v>
      </c>
    </row>
    <row r="124" spans="1:21" ht="63" customHeight="1">
      <c r="A124" s="74" t="s">
        <v>1434</v>
      </c>
      <c r="B124" s="82" t="s">
        <v>1433</v>
      </c>
      <c r="C124" s="631"/>
      <c r="D124" s="81" t="s">
        <v>329</v>
      </c>
      <c r="E124" s="81"/>
      <c r="F124" s="80" t="s">
        <v>399</v>
      </c>
      <c r="G124" s="81">
        <v>144</v>
      </c>
      <c r="H124" s="72" t="s">
        <v>398</v>
      </c>
      <c r="I124" s="69">
        <f t="shared" si="53"/>
        <v>147.15</v>
      </c>
      <c r="J124" s="70">
        <f t="shared" si="54"/>
        <v>119.9</v>
      </c>
      <c r="K124" s="71">
        <v>109</v>
      </c>
      <c r="L124" s="126">
        <f t="shared" si="45"/>
        <v>1</v>
      </c>
      <c r="M124" s="126">
        <f t="shared" ref="M124" si="55">IF(L124=1,K125,0)</f>
        <v>109</v>
      </c>
      <c r="N124" s="126">
        <f t="shared" si="37"/>
        <v>109</v>
      </c>
      <c r="O124">
        <f t="shared" si="38"/>
        <v>109</v>
      </c>
      <c r="P124" s="481">
        <f t="shared" si="49"/>
        <v>112.27</v>
      </c>
      <c r="Q124" s="481">
        <f t="shared" si="35"/>
        <v>124.25999999999999</v>
      </c>
      <c r="R124" s="481">
        <f t="shared" si="36"/>
        <v>153.69</v>
      </c>
      <c r="S124" s="481">
        <f t="shared" si="50"/>
        <v>103.55</v>
      </c>
      <c r="T124" s="481">
        <f t="shared" si="51"/>
        <v>114.45</v>
      </c>
      <c r="U124" s="481">
        <f t="shared" si="52"/>
        <v>141.70000000000002</v>
      </c>
    </row>
    <row r="125" spans="1:21" ht="45">
      <c r="A125" s="74" t="s">
        <v>1437</v>
      </c>
      <c r="B125" s="82" t="s">
        <v>1435</v>
      </c>
      <c r="C125" s="66"/>
      <c r="D125" s="81" t="s">
        <v>378</v>
      </c>
      <c r="E125" s="81"/>
      <c r="F125" s="80" t="s">
        <v>396</v>
      </c>
      <c r="G125" s="81">
        <v>144</v>
      </c>
      <c r="H125" s="72" t="s">
        <v>1436</v>
      </c>
      <c r="I125" s="69">
        <f t="shared" si="53"/>
        <v>147.15</v>
      </c>
      <c r="J125" s="70">
        <f t="shared" si="54"/>
        <v>119.9</v>
      </c>
      <c r="K125" s="71">
        <v>109</v>
      </c>
    </row>
  </sheetData>
  <sheetProtection algorithmName="SHA-512" hashValue="SZMqBI3uSD5o2h1SoQGxJN+YNFe32hUze4vCDXzsg6djbyjNBwyKHdg/l2bms14U55U4gxg5oDovJc2zb7aUvg==" saltValue="HI8KTtM0bnB4ofY8ohJxSw==" spinCount="100000" sheet="1" objects="1" scenarios="1"/>
  <mergeCells count="27">
    <mergeCell ref="A29:K29"/>
    <mergeCell ref="A112:K112"/>
    <mergeCell ref="A117:K117"/>
    <mergeCell ref="A118:K118"/>
    <mergeCell ref="C47:C49"/>
    <mergeCell ref="A97:K97"/>
    <mergeCell ref="A60:K60"/>
    <mergeCell ref="A67:K67"/>
    <mergeCell ref="A79:K79"/>
    <mergeCell ref="A91:K91"/>
    <mergeCell ref="A103:K103"/>
    <mergeCell ref="A10:K10"/>
    <mergeCell ref="C123:C124"/>
    <mergeCell ref="A1:B1"/>
    <mergeCell ref="A2:K2"/>
    <mergeCell ref="A3:K3"/>
    <mergeCell ref="E4:F4"/>
    <mergeCell ref="E5:F5"/>
    <mergeCell ref="E6:F6"/>
    <mergeCell ref="A102:K102"/>
    <mergeCell ref="E7:F7"/>
    <mergeCell ref="E8:F8"/>
    <mergeCell ref="E9:F9"/>
    <mergeCell ref="A17:K17"/>
    <mergeCell ref="A22:K22"/>
    <mergeCell ref="A26:K26"/>
    <mergeCell ref="C87:C88"/>
  </mergeCells>
  <hyperlinks>
    <hyperlink ref="A1:B1" location="Содержание!R1C1" display="Перейти в содержание"/>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IN310"/>
  <sheetViews>
    <sheetView zoomScale="70" zoomScaleNormal="70" workbookViewId="0">
      <selection activeCell="C65" sqref="C65:C67"/>
    </sheetView>
  </sheetViews>
  <sheetFormatPr defaultRowHeight="18"/>
  <cols>
    <col min="1" max="1" width="14.375" style="1" customWidth="1"/>
    <col min="2" max="2" width="23" style="1" customWidth="1"/>
    <col min="3" max="3" width="22.5" style="1" customWidth="1"/>
    <col min="4" max="4" width="17.125" style="4" customWidth="1"/>
    <col min="5" max="5" width="12.625" style="1" customWidth="1"/>
    <col min="6" max="6" width="13.625" style="1" customWidth="1"/>
    <col min="7" max="7" width="9.375" style="1" customWidth="1"/>
    <col min="8" max="8" width="8.25" style="1" customWidth="1"/>
    <col min="9" max="9" width="8.625" style="1" customWidth="1"/>
    <col min="10" max="10" width="12.25" style="1" customWidth="1"/>
    <col min="11" max="11" width="11.875" style="3" hidden="1" customWidth="1"/>
    <col min="12" max="12" width="8.625" style="3" hidden="1" customWidth="1"/>
    <col min="13" max="13" width="8.25" style="3" hidden="1" customWidth="1"/>
    <col min="14" max="14" width="14.25" style="1" bestFit="1" customWidth="1"/>
    <col min="15" max="15" width="2.25" style="57" hidden="1" customWidth="1"/>
    <col min="16" max="16" width="13.5" style="1" hidden="1" customWidth="1"/>
    <col min="17" max="17" width="5" style="1" hidden="1" customWidth="1"/>
    <col min="18" max="18" width="5.5" style="1" hidden="1" customWidth="1"/>
    <col min="19" max="19" width="7.25" style="482" hidden="1" customWidth="1"/>
    <col min="20" max="20" width="7.25" style="482" bestFit="1" customWidth="1"/>
    <col min="21" max="21" width="9.625" style="482" bestFit="1" customWidth="1"/>
    <col min="22" max="22" width="7.25" style="482" hidden="1" customWidth="1"/>
    <col min="23" max="23" width="0" style="482" hidden="1" customWidth="1"/>
    <col min="24" max="24" width="10" style="482" hidden="1" customWidth="1"/>
    <col min="25" max="27" width="5.5" style="1" hidden="1" customWidth="1"/>
    <col min="28" max="28" width="10.625" style="57" hidden="1" customWidth="1"/>
    <col min="29" max="29" width="0" style="1" hidden="1" customWidth="1"/>
    <col min="30" max="30" width="5.5" style="1" hidden="1" customWidth="1"/>
    <col min="31" max="16384" width="9" style="1"/>
  </cols>
  <sheetData>
    <row r="1" spans="1:248" ht="34.5" customHeight="1">
      <c r="A1" s="632" t="s">
        <v>1259</v>
      </c>
      <c r="B1" s="632"/>
      <c r="C1" s="61"/>
      <c r="D1" s="85"/>
      <c r="E1" s="85"/>
      <c r="F1" s="85"/>
      <c r="G1" s="85"/>
      <c r="H1" s="85"/>
      <c r="I1" s="85"/>
      <c r="J1" s="85"/>
      <c r="K1" s="85"/>
      <c r="L1" s="85"/>
      <c r="M1" s="85"/>
      <c r="N1" s="85"/>
      <c r="O1" s="86"/>
      <c r="AB1" s="86"/>
    </row>
    <row r="2" spans="1:248" customFormat="1" ht="29.25" customHeight="1">
      <c r="A2" s="633" t="s">
        <v>400</v>
      </c>
      <c r="B2" s="633"/>
      <c r="C2" s="633"/>
      <c r="D2" s="633"/>
      <c r="E2" s="633"/>
      <c r="F2" s="633"/>
      <c r="G2" s="633"/>
      <c r="H2" s="633"/>
      <c r="I2" s="633"/>
      <c r="J2" s="633"/>
      <c r="K2" s="633"/>
      <c r="L2" s="633"/>
      <c r="M2" s="633"/>
      <c r="N2" s="633"/>
      <c r="S2" s="478"/>
      <c r="T2" s="478"/>
      <c r="U2" s="478"/>
      <c r="V2" s="478"/>
      <c r="W2" s="478"/>
      <c r="X2" s="478"/>
      <c r="Y2" s="478">
        <f>Содержание!R3</f>
        <v>1.03</v>
      </c>
      <c r="Z2" s="478">
        <f>Содержание!S3</f>
        <v>1.1399999999999999</v>
      </c>
      <c r="AA2" s="478">
        <f>Содержание!T3</f>
        <v>1.41</v>
      </c>
      <c r="AB2" s="478">
        <f>Содержание!U3</f>
        <v>5</v>
      </c>
      <c r="AC2" s="478">
        <f>Содержание!V3</f>
        <v>1.05</v>
      </c>
      <c r="AD2" s="478">
        <f>Содержание!W3</f>
        <v>1.3</v>
      </c>
    </row>
    <row r="3" spans="1:248" customFormat="1" ht="29.25" customHeight="1">
      <c r="A3" s="634" t="s">
        <v>405</v>
      </c>
      <c r="B3" s="634"/>
      <c r="C3" s="634"/>
      <c r="D3" s="634"/>
      <c r="E3" s="634"/>
      <c r="F3" s="634"/>
      <c r="G3" s="634"/>
      <c r="H3" s="634"/>
      <c r="I3" s="634"/>
      <c r="J3" s="634"/>
      <c r="K3" s="634"/>
      <c r="L3" s="634"/>
      <c r="M3" s="634"/>
      <c r="N3" s="634"/>
      <c r="S3" s="478"/>
      <c r="T3" s="478"/>
      <c r="U3" s="478"/>
      <c r="V3" s="478"/>
      <c r="W3" s="478"/>
      <c r="X3" s="478"/>
      <c r="AB3" s="88"/>
    </row>
    <row r="4" spans="1:248" s="34" customFormat="1" ht="31.5">
      <c r="A4" s="64" t="s">
        <v>3</v>
      </c>
      <c r="B4" s="64" t="s">
        <v>163</v>
      </c>
      <c r="C4" s="64" t="s">
        <v>93</v>
      </c>
      <c r="D4" s="64" t="s">
        <v>4</v>
      </c>
      <c r="E4" s="64" t="s">
        <v>8</v>
      </c>
      <c r="F4" s="64" t="s">
        <v>9</v>
      </c>
      <c r="G4" s="64" t="s">
        <v>5</v>
      </c>
      <c r="H4" s="64" t="s">
        <v>6</v>
      </c>
      <c r="I4" s="64" t="s">
        <v>146</v>
      </c>
      <c r="J4" s="64" t="s">
        <v>7</v>
      </c>
      <c r="K4" s="64" t="s">
        <v>261</v>
      </c>
      <c r="L4" s="64" t="s">
        <v>3641</v>
      </c>
      <c r="M4" s="64" t="s">
        <v>263</v>
      </c>
      <c r="N4" s="64" t="s">
        <v>428</v>
      </c>
      <c r="O4" s="126">
        <f>IF(N4&gt;1,1,0)</f>
        <v>1</v>
      </c>
      <c r="P4" s="126" t="str">
        <f>IF(O4=1,N4,0)</f>
        <v xml:space="preserve">в спайке шт. </v>
      </c>
      <c r="Q4" s="126" t="str">
        <f>IFERROR(SUM(P4*1)," ")</f>
        <v xml:space="preserve"> </v>
      </c>
      <c r="R4" t="str">
        <f>IF(Q4=0," ",Q4)</f>
        <v xml:space="preserve"> </v>
      </c>
      <c r="S4" s="480" t="s">
        <v>4099</v>
      </c>
      <c r="T4" s="480" t="s">
        <v>4100</v>
      </c>
      <c r="U4" s="480" t="s">
        <v>4101</v>
      </c>
      <c r="V4" s="480" t="s">
        <v>4099</v>
      </c>
      <c r="W4" s="480" t="s">
        <v>4100</v>
      </c>
      <c r="X4" s="480" t="s">
        <v>4101</v>
      </c>
      <c r="Y4"/>
      <c r="Z4"/>
      <c r="AA4"/>
      <c r="AB4" s="88"/>
      <c r="AC4" s="33"/>
      <c r="AD4" s="33"/>
      <c r="AE4" s="33"/>
      <c r="AF4" s="33"/>
      <c r="AG4" s="33"/>
      <c r="AH4" s="33"/>
      <c r="AI4" s="33"/>
      <c r="AJ4" s="33"/>
      <c r="AK4" s="33"/>
      <c r="AL4" s="33"/>
      <c r="AM4" s="33"/>
      <c r="AN4" s="33"/>
      <c r="AO4" s="33"/>
      <c r="AP4" s="33"/>
      <c r="AQ4" s="33"/>
      <c r="AR4" s="33"/>
      <c r="AS4" s="33"/>
      <c r="AT4" s="33"/>
      <c r="AU4" s="33"/>
      <c r="AV4" s="33"/>
      <c r="AW4" s="33"/>
      <c r="AX4" s="33"/>
      <c r="AY4" s="33"/>
      <c r="AZ4" s="33"/>
      <c r="BA4" s="33"/>
      <c r="BB4" s="33"/>
      <c r="BC4" s="33"/>
      <c r="BD4" s="33"/>
      <c r="BE4" s="33"/>
      <c r="BF4" s="33"/>
      <c r="BG4" s="33"/>
      <c r="BH4" s="33"/>
      <c r="BI4" s="33"/>
      <c r="BJ4" s="33"/>
      <c r="BK4" s="33"/>
      <c r="BL4" s="33"/>
      <c r="BM4" s="33"/>
      <c r="BN4" s="33"/>
      <c r="BO4" s="33"/>
      <c r="BP4" s="33"/>
      <c r="BQ4" s="33"/>
      <c r="BR4" s="33"/>
      <c r="BS4" s="33"/>
      <c r="BT4" s="33"/>
      <c r="BU4" s="33"/>
      <c r="BV4" s="33"/>
      <c r="BW4" s="33"/>
      <c r="BX4" s="33"/>
      <c r="BY4" s="33"/>
      <c r="BZ4" s="33"/>
      <c r="CA4" s="33"/>
      <c r="CB4" s="33"/>
      <c r="CC4" s="33"/>
      <c r="CD4" s="33"/>
      <c r="CE4" s="33"/>
      <c r="CF4" s="33"/>
      <c r="CG4" s="33"/>
      <c r="CH4" s="33"/>
      <c r="CI4" s="33"/>
      <c r="CJ4" s="33"/>
      <c r="CK4" s="33"/>
      <c r="CL4" s="33"/>
      <c r="CM4" s="33"/>
      <c r="CN4" s="33"/>
      <c r="CO4" s="33"/>
      <c r="CP4" s="33"/>
      <c r="CQ4" s="33"/>
      <c r="CR4" s="33"/>
      <c r="CS4" s="33"/>
      <c r="CT4" s="33"/>
      <c r="CU4" s="33"/>
      <c r="CV4" s="33"/>
      <c r="CW4" s="33"/>
      <c r="CX4" s="33"/>
      <c r="CY4" s="33"/>
      <c r="CZ4" s="33"/>
      <c r="DA4" s="33"/>
      <c r="DB4" s="33"/>
      <c r="DC4" s="33"/>
      <c r="DD4" s="33"/>
      <c r="DE4" s="33"/>
      <c r="DF4" s="33"/>
      <c r="DG4" s="33"/>
      <c r="DH4" s="33"/>
      <c r="DI4" s="33"/>
      <c r="DJ4" s="33"/>
      <c r="DK4" s="33"/>
      <c r="DL4" s="33"/>
      <c r="DM4" s="33"/>
      <c r="DN4" s="33"/>
      <c r="DO4" s="33"/>
      <c r="DP4" s="33"/>
      <c r="DQ4" s="33"/>
      <c r="DR4" s="33"/>
      <c r="DS4" s="33"/>
      <c r="DT4" s="33"/>
      <c r="DU4" s="33"/>
      <c r="DV4" s="33"/>
      <c r="DW4" s="33"/>
      <c r="DX4" s="33"/>
      <c r="DY4" s="33"/>
      <c r="DZ4" s="33"/>
      <c r="EA4" s="33"/>
      <c r="EB4" s="33"/>
      <c r="EC4" s="33"/>
      <c r="ED4" s="33"/>
      <c r="EE4" s="33"/>
      <c r="EF4" s="33"/>
      <c r="EG4" s="33"/>
      <c r="EH4" s="33"/>
      <c r="EI4" s="33"/>
      <c r="EJ4" s="33"/>
      <c r="EK4" s="33"/>
      <c r="EL4" s="33"/>
      <c r="EM4" s="33"/>
      <c r="EN4" s="33"/>
      <c r="EO4" s="33"/>
      <c r="EP4" s="33"/>
      <c r="EQ4" s="33"/>
      <c r="ER4" s="33"/>
      <c r="ES4" s="33"/>
      <c r="ET4" s="33"/>
      <c r="EU4" s="33"/>
      <c r="EV4" s="33"/>
      <c r="EW4" s="33"/>
      <c r="EX4" s="33"/>
      <c r="EY4" s="33"/>
      <c r="EZ4" s="33"/>
      <c r="FA4" s="33"/>
      <c r="FB4" s="33"/>
      <c r="FC4" s="33"/>
      <c r="FD4" s="33"/>
      <c r="FE4" s="33"/>
      <c r="FF4" s="33"/>
      <c r="FG4" s="33"/>
      <c r="FH4" s="33"/>
      <c r="FI4" s="33"/>
      <c r="FJ4" s="33"/>
      <c r="FK4" s="33"/>
      <c r="FL4" s="33"/>
      <c r="FM4" s="33"/>
      <c r="FN4" s="33"/>
      <c r="FO4" s="33"/>
      <c r="FP4" s="33"/>
      <c r="FQ4" s="33"/>
      <c r="FR4" s="33"/>
      <c r="FS4" s="33"/>
      <c r="FT4" s="33"/>
      <c r="FU4" s="33"/>
      <c r="FV4" s="33"/>
      <c r="FW4" s="33"/>
      <c r="FX4" s="33"/>
      <c r="FY4" s="33"/>
      <c r="FZ4" s="33"/>
      <c r="GA4" s="33"/>
      <c r="GB4" s="33"/>
      <c r="GC4" s="33"/>
      <c r="GD4" s="33"/>
      <c r="GE4" s="33"/>
      <c r="GF4" s="33"/>
      <c r="GG4" s="33"/>
      <c r="GH4" s="33"/>
      <c r="GI4" s="33"/>
      <c r="GJ4" s="33"/>
      <c r="GK4" s="33"/>
      <c r="GL4" s="33"/>
      <c r="GM4" s="33"/>
      <c r="GN4" s="33"/>
      <c r="GO4" s="33"/>
      <c r="GP4" s="33"/>
      <c r="GQ4" s="33"/>
      <c r="GR4" s="33"/>
      <c r="GS4" s="33"/>
      <c r="GT4" s="33"/>
      <c r="GU4" s="33"/>
      <c r="GV4" s="33"/>
      <c r="GW4" s="33"/>
      <c r="GX4" s="33"/>
      <c r="GY4" s="33"/>
      <c r="GZ4" s="33"/>
      <c r="HA4" s="33"/>
      <c r="HB4" s="33"/>
      <c r="HC4" s="33"/>
      <c r="HD4" s="33"/>
      <c r="HE4" s="33"/>
      <c r="HF4" s="33"/>
      <c r="HG4" s="33"/>
      <c r="HH4" s="33"/>
      <c r="HI4" s="33"/>
      <c r="HJ4" s="33"/>
      <c r="HK4" s="33"/>
      <c r="HL4" s="33"/>
      <c r="HM4" s="33"/>
      <c r="HN4" s="33"/>
      <c r="HO4" s="33"/>
      <c r="HP4" s="33"/>
      <c r="HQ4" s="33"/>
      <c r="HR4" s="33"/>
      <c r="HS4" s="33"/>
      <c r="HT4" s="33"/>
      <c r="HU4" s="33"/>
      <c r="HV4" s="33"/>
      <c r="HW4" s="33"/>
      <c r="HX4" s="33"/>
      <c r="HY4" s="33"/>
      <c r="HZ4" s="33"/>
      <c r="IA4" s="33"/>
      <c r="IB4" s="33"/>
      <c r="IC4" s="33"/>
      <c r="ID4" s="33"/>
      <c r="IE4" s="33"/>
      <c r="IF4" s="33"/>
      <c r="IG4" s="33"/>
      <c r="IH4" s="33"/>
      <c r="II4" s="33"/>
      <c r="IJ4" s="33"/>
      <c r="IK4" s="33"/>
      <c r="IL4" s="33"/>
      <c r="IM4" s="33"/>
      <c r="IN4" s="33"/>
    </row>
    <row r="5" spans="1:248" s="49" customFormat="1" ht="36" customHeight="1">
      <c r="A5" s="667" t="s">
        <v>1439</v>
      </c>
      <c r="B5" s="671"/>
      <c r="C5" s="670" t="s">
        <v>1438</v>
      </c>
      <c r="D5" s="89" t="s">
        <v>1114</v>
      </c>
      <c r="E5" s="667" t="s">
        <v>242</v>
      </c>
      <c r="F5" s="667">
        <v>2</v>
      </c>
      <c r="G5" s="667" t="s">
        <v>329</v>
      </c>
      <c r="H5" s="667" t="s">
        <v>266</v>
      </c>
      <c r="I5" s="667">
        <v>120</v>
      </c>
      <c r="J5" s="667" t="s">
        <v>401</v>
      </c>
      <c r="K5" s="69">
        <f t="shared" ref="K5:K12" si="0">M5*1.35</f>
        <v>8.7750000000000004</v>
      </c>
      <c r="L5" s="70">
        <f t="shared" ref="L5:L12" si="1">M5*1.1</f>
        <v>7.15</v>
      </c>
      <c r="M5" s="71">
        <v>6.5</v>
      </c>
      <c r="N5" s="667" t="s">
        <v>124</v>
      </c>
      <c r="O5" s="126">
        <f>IF(M5&gt;1,1,0)</f>
        <v>1</v>
      </c>
      <c r="P5" s="126">
        <f>IF(O5=1,M5,0)</f>
        <v>6.5</v>
      </c>
      <c r="Q5" s="126">
        <f t="shared" ref="Q5:Q79" si="2">IFERROR(SUM(P5*1)," ")</f>
        <v>6.5</v>
      </c>
      <c r="R5">
        <f t="shared" ref="R5:R79" si="3">IF(Q5=0," ",Q5)</f>
        <v>6.5</v>
      </c>
      <c r="S5" s="481">
        <f>IFERROR(SUM($R5*$Y$2)," ")</f>
        <v>6.6950000000000003</v>
      </c>
      <c r="T5" s="481">
        <f>IFERROR(SUM($R5*$Z$2)," ")</f>
        <v>7.4099999999999993</v>
      </c>
      <c r="U5" s="481">
        <f>IFERROR(SUM($R5*$AA$2)," ")</f>
        <v>9.1649999999999991</v>
      </c>
      <c r="V5" s="481">
        <f>IFERROR(SUM($R5-$R5/100*$AB$2)," ")</f>
        <v>6.1749999999999998</v>
      </c>
      <c r="W5" s="481">
        <f>IFERROR(SUM($R5*$AC$2)," ")</f>
        <v>6.8250000000000002</v>
      </c>
      <c r="X5" s="481">
        <f>IFERROR(SUM($R5*$AD$2)," ")</f>
        <v>8.4500000000000011</v>
      </c>
      <c r="Y5"/>
      <c r="Z5"/>
      <c r="AA5"/>
      <c r="AB5" s="8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c r="CG5" s="48"/>
      <c r="CH5" s="48"/>
      <c r="CI5" s="48"/>
      <c r="CJ5" s="48"/>
      <c r="CK5" s="48"/>
      <c r="CL5" s="48"/>
      <c r="CM5" s="48"/>
      <c r="CN5" s="48"/>
      <c r="CO5" s="48"/>
      <c r="CP5" s="48"/>
      <c r="CQ5" s="48"/>
      <c r="CR5" s="48"/>
      <c r="CS5" s="48"/>
      <c r="CT5" s="48"/>
      <c r="CU5" s="48"/>
      <c r="CV5" s="48"/>
      <c r="CW5" s="48"/>
      <c r="CX5" s="48"/>
      <c r="CY5" s="48"/>
      <c r="CZ5" s="48"/>
      <c r="DA5" s="48"/>
      <c r="DB5" s="48"/>
      <c r="DC5" s="48"/>
      <c r="DD5" s="48"/>
      <c r="DE5" s="48"/>
      <c r="DF5" s="48"/>
      <c r="DG5" s="48"/>
      <c r="DH5" s="48"/>
      <c r="DI5" s="48"/>
      <c r="DJ5" s="48"/>
      <c r="DK5" s="48"/>
      <c r="DL5" s="48"/>
      <c r="DM5" s="48"/>
      <c r="DN5" s="48"/>
      <c r="DO5" s="48"/>
      <c r="DP5" s="48"/>
      <c r="DQ5" s="48"/>
      <c r="DR5" s="48"/>
      <c r="DS5" s="48"/>
      <c r="DT5" s="48"/>
      <c r="DU5" s="48"/>
      <c r="DV5" s="48"/>
      <c r="DW5" s="48"/>
      <c r="DX5" s="48"/>
      <c r="DY5" s="48"/>
      <c r="DZ5" s="48"/>
      <c r="EA5" s="48"/>
      <c r="EB5" s="48"/>
      <c r="EC5" s="48"/>
      <c r="ED5" s="48"/>
      <c r="EE5" s="48"/>
      <c r="EF5" s="48"/>
      <c r="EG5" s="48"/>
      <c r="EH5" s="48"/>
      <c r="EI5" s="48"/>
      <c r="EJ5" s="48"/>
      <c r="EK5" s="48"/>
      <c r="EL5" s="48"/>
      <c r="EM5" s="48"/>
      <c r="EN5" s="48"/>
      <c r="EO5" s="48"/>
      <c r="EP5" s="48"/>
      <c r="EQ5" s="48"/>
      <c r="ER5" s="48"/>
      <c r="ES5" s="48"/>
      <c r="ET5" s="48"/>
      <c r="EU5" s="48"/>
      <c r="EV5" s="48"/>
      <c r="EW5" s="48"/>
      <c r="EX5" s="48"/>
      <c r="EY5" s="48"/>
      <c r="EZ5" s="48"/>
      <c r="FA5" s="48"/>
      <c r="FB5" s="48"/>
      <c r="FC5" s="48"/>
      <c r="FD5" s="48"/>
      <c r="FE5" s="48"/>
      <c r="FF5" s="48"/>
      <c r="FG5" s="48"/>
      <c r="FH5" s="48"/>
      <c r="FI5" s="48"/>
      <c r="FJ5" s="48"/>
      <c r="FK5" s="48"/>
      <c r="FL5" s="48"/>
      <c r="FM5" s="48"/>
      <c r="FN5" s="48"/>
      <c r="FO5" s="48"/>
      <c r="FP5" s="48"/>
      <c r="FQ5" s="48"/>
      <c r="FR5" s="48"/>
      <c r="FS5" s="48"/>
      <c r="FT5" s="48"/>
      <c r="FU5" s="48"/>
      <c r="FV5" s="48"/>
      <c r="FW5" s="48"/>
      <c r="FX5" s="48"/>
      <c r="FY5" s="48"/>
      <c r="FZ5" s="48"/>
      <c r="GA5" s="48"/>
      <c r="GB5" s="48"/>
      <c r="GC5" s="48"/>
      <c r="GD5" s="48"/>
      <c r="GE5" s="48"/>
      <c r="GF5" s="48"/>
      <c r="GG5" s="48"/>
      <c r="GH5" s="48"/>
      <c r="GI5" s="48"/>
      <c r="GJ5" s="48"/>
      <c r="GK5" s="48"/>
      <c r="GL5" s="48"/>
      <c r="GM5" s="48"/>
      <c r="GN5" s="48"/>
      <c r="GO5" s="48"/>
      <c r="GP5" s="48"/>
      <c r="GQ5" s="48"/>
      <c r="GR5" s="48"/>
      <c r="GS5" s="48"/>
      <c r="GT5" s="48"/>
      <c r="GU5" s="48"/>
      <c r="GV5" s="48"/>
      <c r="GW5" s="48"/>
      <c r="GX5" s="48"/>
      <c r="GY5" s="48"/>
      <c r="GZ5" s="48"/>
      <c r="HA5" s="48"/>
      <c r="HB5" s="48"/>
      <c r="HC5" s="48"/>
      <c r="HD5" s="48"/>
      <c r="HE5" s="48"/>
      <c r="HF5" s="48"/>
      <c r="HG5" s="48"/>
      <c r="HH5" s="48"/>
      <c r="HI5" s="48"/>
      <c r="HJ5" s="48"/>
      <c r="HK5" s="48"/>
      <c r="HL5" s="48"/>
      <c r="HM5" s="48"/>
      <c r="HN5" s="48"/>
      <c r="HO5" s="48"/>
      <c r="HP5" s="48"/>
      <c r="HQ5" s="48"/>
      <c r="HR5" s="48"/>
      <c r="HS5" s="48"/>
      <c r="HT5" s="48"/>
      <c r="HU5" s="48"/>
      <c r="HV5" s="48"/>
      <c r="HW5" s="48"/>
      <c r="HX5" s="48"/>
      <c r="HY5" s="48"/>
      <c r="HZ5" s="48"/>
      <c r="IA5" s="48"/>
      <c r="IB5" s="48"/>
      <c r="IC5" s="48"/>
      <c r="ID5" s="48"/>
      <c r="IE5" s="48"/>
      <c r="IF5" s="48"/>
      <c r="IG5" s="48"/>
      <c r="IH5" s="48"/>
      <c r="II5" s="48"/>
      <c r="IJ5" s="48"/>
      <c r="IK5" s="48"/>
      <c r="IL5" s="48"/>
      <c r="IM5" s="48"/>
      <c r="IN5" s="48"/>
    </row>
    <row r="6" spans="1:248" s="49" customFormat="1" ht="37.5" customHeight="1">
      <c r="A6" s="667"/>
      <c r="B6" s="671"/>
      <c r="C6" s="670"/>
      <c r="D6" s="90" t="s">
        <v>1115</v>
      </c>
      <c r="E6" s="667"/>
      <c r="F6" s="667"/>
      <c r="G6" s="667"/>
      <c r="H6" s="667"/>
      <c r="I6" s="667"/>
      <c r="J6" s="667"/>
      <c r="K6" s="69">
        <f t="shared" si="0"/>
        <v>7.9650000000000007</v>
      </c>
      <c r="L6" s="70">
        <f t="shared" si="1"/>
        <v>6.4900000000000011</v>
      </c>
      <c r="M6" s="71">
        <v>5.9</v>
      </c>
      <c r="N6" s="667"/>
      <c r="O6" s="126">
        <f t="shared" ref="O6:O80" si="4">IF(M6&gt;1,1,0)</f>
        <v>1</v>
      </c>
      <c r="P6" s="126">
        <f t="shared" ref="P6:P80" si="5">IF(O6=1,M6,0)</f>
        <v>5.9</v>
      </c>
      <c r="Q6" s="126">
        <f t="shared" si="2"/>
        <v>5.9</v>
      </c>
      <c r="R6">
        <f t="shared" si="3"/>
        <v>5.9</v>
      </c>
      <c r="S6" s="481">
        <f t="shared" ref="S6:S80" si="6">IFERROR(SUM($R6*$Y$2)," ")</f>
        <v>6.0770000000000008</v>
      </c>
      <c r="T6" s="481">
        <f t="shared" ref="T6:T80" si="7">IFERROR(SUM($R6*$Z$2)," ")</f>
        <v>6.726</v>
      </c>
      <c r="U6" s="481">
        <f t="shared" ref="U6:U80" si="8">IFERROR(SUM($R6*$AA$2)," ")</f>
        <v>8.3190000000000008</v>
      </c>
      <c r="V6" s="481">
        <f t="shared" ref="V6:V80" si="9">IFERROR(SUM($R6-$R6/100*$AB$2)," ")</f>
        <v>5.6050000000000004</v>
      </c>
      <c r="W6" s="481">
        <f t="shared" ref="W6:W80" si="10">IFERROR(SUM($R6*$AC$2)," ")</f>
        <v>6.1950000000000003</v>
      </c>
      <c r="X6" s="481">
        <f t="shared" ref="X6:X80" si="11">IFERROR(SUM($R6*$AD$2)," ")</f>
        <v>7.6700000000000008</v>
      </c>
      <c r="Y6" s="47"/>
      <c r="Z6" s="47"/>
      <c r="AA6" s="48"/>
      <c r="AB6" s="91"/>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c r="CG6" s="48"/>
      <c r="CH6" s="48"/>
      <c r="CI6" s="48"/>
      <c r="CJ6" s="48"/>
      <c r="CK6" s="48"/>
      <c r="CL6" s="48"/>
      <c r="CM6" s="48"/>
      <c r="CN6" s="48"/>
      <c r="CO6" s="48"/>
      <c r="CP6" s="48"/>
      <c r="CQ6" s="48"/>
      <c r="CR6" s="48"/>
      <c r="CS6" s="48"/>
      <c r="CT6" s="48"/>
      <c r="CU6" s="48"/>
      <c r="CV6" s="48"/>
      <c r="CW6" s="48"/>
      <c r="CX6" s="48"/>
      <c r="CY6" s="48"/>
      <c r="CZ6" s="48"/>
      <c r="DA6" s="48"/>
      <c r="DB6" s="48"/>
      <c r="DC6" s="48"/>
      <c r="DD6" s="48"/>
      <c r="DE6" s="48"/>
      <c r="DF6" s="48"/>
      <c r="DG6" s="48"/>
      <c r="DH6" s="48"/>
      <c r="DI6" s="48"/>
      <c r="DJ6" s="48"/>
      <c r="DK6" s="48"/>
      <c r="DL6" s="48"/>
      <c r="DM6" s="48"/>
      <c r="DN6" s="48"/>
      <c r="DO6" s="48"/>
      <c r="DP6" s="48"/>
      <c r="DQ6" s="48"/>
      <c r="DR6" s="48"/>
      <c r="DS6" s="48"/>
      <c r="DT6" s="48"/>
      <c r="DU6" s="48"/>
      <c r="DV6" s="48"/>
      <c r="DW6" s="48"/>
      <c r="DX6" s="48"/>
      <c r="DY6" s="48"/>
      <c r="DZ6" s="48"/>
      <c r="EA6" s="48"/>
      <c r="EB6" s="48"/>
      <c r="EC6" s="48"/>
      <c r="ED6" s="48"/>
      <c r="EE6" s="48"/>
      <c r="EF6" s="48"/>
      <c r="EG6" s="48"/>
      <c r="EH6" s="48"/>
      <c r="EI6" s="48"/>
      <c r="EJ6" s="48"/>
      <c r="EK6" s="48"/>
      <c r="EL6" s="48"/>
      <c r="EM6" s="48"/>
      <c r="EN6" s="48"/>
      <c r="EO6" s="48"/>
      <c r="EP6" s="48"/>
      <c r="EQ6" s="48"/>
      <c r="ER6" s="48"/>
      <c r="ES6" s="48"/>
      <c r="ET6" s="48"/>
      <c r="EU6" s="48"/>
      <c r="EV6" s="48"/>
      <c r="EW6" s="48"/>
      <c r="EX6" s="48"/>
      <c r="EY6" s="48"/>
      <c r="EZ6" s="48"/>
      <c r="FA6" s="48"/>
      <c r="FB6" s="48"/>
      <c r="FC6" s="48"/>
      <c r="FD6" s="48"/>
      <c r="FE6" s="48"/>
      <c r="FF6" s="48"/>
      <c r="FG6" s="48"/>
      <c r="FH6" s="48"/>
      <c r="FI6" s="48"/>
      <c r="FJ6" s="48"/>
      <c r="FK6" s="48"/>
      <c r="FL6" s="48"/>
      <c r="FM6" s="48"/>
      <c r="FN6" s="48"/>
      <c r="FO6" s="48"/>
      <c r="FP6" s="48"/>
      <c r="FQ6" s="48"/>
      <c r="FR6" s="48"/>
      <c r="FS6" s="48"/>
      <c r="FT6" s="48"/>
      <c r="FU6" s="48"/>
      <c r="FV6" s="48"/>
      <c r="FW6" s="48"/>
      <c r="FX6" s="48"/>
      <c r="FY6" s="48"/>
      <c r="FZ6" s="48"/>
      <c r="GA6" s="48"/>
      <c r="GB6" s="48"/>
      <c r="GC6" s="48"/>
      <c r="GD6" s="48"/>
      <c r="GE6" s="48"/>
      <c r="GF6" s="48"/>
      <c r="GG6" s="48"/>
      <c r="GH6" s="48"/>
      <c r="GI6" s="48"/>
      <c r="GJ6" s="48"/>
      <c r="GK6" s="48"/>
      <c r="GL6" s="48"/>
      <c r="GM6" s="48"/>
      <c r="GN6" s="48"/>
      <c r="GO6" s="48"/>
      <c r="GP6" s="48"/>
      <c r="GQ6" s="48"/>
      <c r="GR6" s="48"/>
      <c r="GS6" s="48"/>
      <c r="GT6" s="48"/>
      <c r="GU6" s="48"/>
      <c r="GV6" s="48"/>
      <c r="GW6" s="48"/>
      <c r="GX6" s="48"/>
      <c r="GY6" s="48"/>
      <c r="GZ6" s="48"/>
      <c r="HA6" s="48"/>
      <c r="HB6" s="48"/>
      <c r="HC6" s="48"/>
      <c r="HD6" s="48"/>
      <c r="HE6" s="48"/>
      <c r="HF6" s="48"/>
      <c r="HG6" s="48"/>
      <c r="HH6" s="48"/>
      <c r="HI6" s="48"/>
      <c r="HJ6" s="48"/>
      <c r="HK6" s="48"/>
      <c r="HL6" s="48"/>
      <c r="HM6" s="48"/>
      <c r="HN6" s="48"/>
      <c r="HO6" s="48"/>
      <c r="HP6" s="48"/>
      <c r="HQ6" s="48"/>
      <c r="HR6" s="48"/>
      <c r="HS6" s="48"/>
      <c r="HT6" s="48"/>
      <c r="HU6" s="48"/>
      <c r="HV6" s="48"/>
      <c r="HW6" s="48"/>
      <c r="HX6" s="48"/>
      <c r="HY6" s="48"/>
      <c r="HZ6" s="48"/>
      <c r="IA6" s="48"/>
      <c r="IB6" s="48"/>
      <c r="IC6" s="48"/>
      <c r="ID6" s="48"/>
      <c r="IE6" s="48"/>
      <c r="IF6" s="48"/>
      <c r="IG6" s="48"/>
      <c r="IH6" s="48"/>
      <c r="II6" s="48"/>
      <c r="IJ6" s="48"/>
      <c r="IK6" s="48"/>
      <c r="IL6" s="48"/>
      <c r="IM6" s="48"/>
      <c r="IN6" s="48"/>
    </row>
    <row r="7" spans="1:248" s="49" customFormat="1" ht="23.25" customHeight="1">
      <c r="A7" s="667"/>
      <c r="B7" s="671"/>
      <c r="C7" s="670"/>
      <c r="D7" s="92" t="s">
        <v>1116</v>
      </c>
      <c r="E7" s="667"/>
      <c r="F7" s="667"/>
      <c r="G7" s="667"/>
      <c r="H7" s="667"/>
      <c r="I7" s="667"/>
      <c r="J7" s="667"/>
      <c r="K7" s="69">
        <f t="shared" si="0"/>
        <v>8.1000000000000014</v>
      </c>
      <c r="L7" s="70">
        <f t="shared" si="1"/>
        <v>6.6000000000000005</v>
      </c>
      <c r="M7" s="71">
        <v>6</v>
      </c>
      <c r="N7" s="667"/>
      <c r="O7" s="126">
        <f t="shared" si="4"/>
        <v>1</v>
      </c>
      <c r="P7" s="126">
        <f t="shared" si="5"/>
        <v>6</v>
      </c>
      <c r="Q7" s="126">
        <f t="shared" si="2"/>
        <v>6</v>
      </c>
      <c r="R7">
        <f t="shared" si="3"/>
        <v>6</v>
      </c>
      <c r="S7" s="481">
        <f t="shared" si="6"/>
        <v>6.18</v>
      </c>
      <c r="T7" s="481">
        <f t="shared" si="7"/>
        <v>6.84</v>
      </c>
      <c r="U7" s="481">
        <f t="shared" si="8"/>
        <v>8.4599999999999991</v>
      </c>
      <c r="V7" s="481">
        <f t="shared" si="9"/>
        <v>5.7</v>
      </c>
      <c r="W7" s="481">
        <f t="shared" si="10"/>
        <v>6.3000000000000007</v>
      </c>
      <c r="X7" s="481">
        <f t="shared" si="11"/>
        <v>7.8000000000000007</v>
      </c>
      <c r="Y7" s="47"/>
      <c r="Z7" s="47"/>
      <c r="AA7" s="48"/>
      <c r="AB7" s="91"/>
      <c r="AC7" s="48"/>
      <c r="AD7" s="48"/>
      <c r="AE7" s="48"/>
      <c r="AF7" s="48"/>
      <c r="AG7" s="48"/>
      <c r="AH7" s="48"/>
      <c r="AI7" s="48"/>
      <c r="AJ7" s="48"/>
      <c r="AK7" s="48"/>
      <c r="AL7" s="48"/>
      <c r="AM7" s="48"/>
      <c r="AN7" s="48"/>
      <c r="AO7" s="48"/>
      <c r="AP7" s="48"/>
      <c r="AQ7" s="48"/>
      <c r="AR7" s="48"/>
      <c r="AS7" s="48"/>
      <c r="AT7" s="48"/>
      <c r="AU7" s="48"/>
      <c r="AV7" s="48"/>
      <c r="AW7" s="48"/>
      <c r="AX7" s="48"/>
      <c r="AY7" s="48"/>
      <c r="AZ7" s="48"/>
      <c r="BA7" s="48"/>
      <c r="BB7" s="48"/>
      <c r="BC7" s="48"/>
      <c r="BD7" s="48"/>
      <c r="BE7" s="48"/>
      <c r="BF7" s="48"/>
      <c r="BG7" s="48"/>
      <c r="BH7" s="48"/>
      <c r="BI7" s="48"/>
      <c r="BJ7" s="48"/>
      <c r="BK7" s="48"/>
      <c r="BL7" s="48"/>
      <c r="BM7" s="48"/>
      <c r="BN7" s="48"/>
      <c r="BO7" s="48"/>
      <c r="BP7" s="48"/>
      <c r="BQ7" s="48"/>
      <c r="BR7" s="48"/>
      <c r="BS7" s="48"/>
      <c r="BT7" s="48"/>
      <c r="BU7" s="48"/>
      <c r="BV7" s="48"/>
      <c r="BW7" s="48"/>
      <c r="BX7" s="48"/>
      <c r="BY7" s="48"/>
      <c r="BZ7" s="48"/>
      <c r="CA7" s="48"/>
      <c r="CB7" s="48"/>
      <c r="CC7" s="48"/>
      <c r="CD7" s="48"/>
      <c r="CE7" s="48"/>
      <c r="CF7" s="48"/>
      <c r="CG7" s="48"/>
      <c r="CH7" s="48"/>
      <c r="CI7" s="48"/>
      <c r="CJ7" s="48"/>
      <c r="CK7" s="48"/>
      <c r="CL7" s="48"/>
      <c r="CM7" s="48"/>
      <c r="CN7" s="48"/>
      <c r="CO7" s="48"/>
      <c r="CP7" s="48"/>
      <c r="CQ7" s="48"/>
      <c r="CR7" s="48"/>
      <c r="CS7" s="48"/>
      <c r="CT7" s="48"/>
      <c r="CU7" s="48"/>
      <c r="CV7" s="48"/>
      <c r="CW7" s="48"/>
      <c r="CX7" s="48"/>
      <c r="CY7" s="48"/>
      <c r="CZ7" s="48"/>
      <c r="DA7" s="48"/>
      <c r="DB7" s="48"/>
      <c r="DC7" s="48"/>
      <c r="DD7" s="48"/>
      <c r="DE7" s="48"/>
      <c r="DF7" s="48"/>
      <c r="DG7" s="48"/>
      <c r="DH7" s="48"/>
      <c r="DI7" s="48"/>
      <c r="DJ7" s="48"/>
      <c r="DK7" s="48"/>
      <c r="DL7" s="48"/>
      <c r="DM7" s="48"/>
      <c r="DN7" s="48"/>
      <c r="DO7" s="48"/>
      <c r="DP7" s="48"/>
      <c r="DQ7" s="48"/>
      <c r="DR7" s="48"/>
      <c r="DS7" s="48"/>
      <c r="DT7" s="48"/>
      <c r="DU7" s="48"/>
      <c r="DV7" s="48"/>
      <c r="DW7" s="48"/>
      <c r="DX7" s="48"/>
      <c r="DY7" s="48"/>
      <c r="DZ7" s="48"/>
      <c r="EA7" s="48"/>
      <c r="EB7" s="48"/>
      <c r="EC7" s="48"/>
      <c r="ED7" s="48"/>
      <c r="EE7" s="48"/>
      <c r="EF7" s="48"/>
      <c r="EG7" s="48"/>
      <c r="EH7" s="48"/>
      <c r="EI7" s="48"/>
      <c r="EJ7" s="48"/>
      <c r="EK7" s="48"/>
      <c r="EL7" s="48"/>
      <c r="EM7" s="48"/>
      <c r="EN7" s="48"/>
      <c r="EO7" s="48"/>
      <c r="EP7" s="48"/>
      <c r="EQ7" s="48"/>
      <c r="ER7" s="48"/>
      <c r="ES7" s="48"/>
      <c r="ET7" s="48"/>
      <c r="EU7" s="48"/>
      <c r="EV7" s="48"/>
      <c r="EW7" s="48"/>
      <c r="EX7" s="48"/>
      <c r="EY7" s="48"/>
      <c r="EZ7" s="48"/>
      <c r="FA7" s="48"/>
      <c r="FB7" s="48"/>
      <c r="FC7" s="48"/>
      <c r="FD7" s="48"/>
      <c r="FE7" s="48"/>
      <c r="FF7" s="48"/>
      <c r="FG7" s="48"/>
      <c r="FH7" s="48"/>
      <c r="FI7" s="48"/>
      <c r="FJ7" s="48"/>
      <c r="FK7" s="48"/>
      <c r="FL7" s="48"/>
      <c r="FM7" s="48"/>
      <c r="FN7" s="48"/>
      <c r="FO7" s="48"/>
      <c r="FP7" s="48"/>
      <c r="FQ7" s="48"/>
      <c r="FR7" s="48"/>
      <c r="FS7" s="48"/>
      <c r="FT7" s="48"/>
      <c r="FU7" s="48"/>
      <c r="FV7" s="48"/>
      <c r="FW7" s="48"/>
      <c r="FX7" s="48"/>
      <c r="FY7" s="48"/>
      <c r="FZ7" s="48"/>
      <c r="GA7" s="48"/>
      <c r="GB7" s="48"/>
      <c r="GC7" s="48"/>
      <c r="GD7" s="48"/>
      <c r="GE7" s="48"/>
      <c r="GF7" s="48"/>
      <c r="GG7" s="48"/>
      <c r="GH7" s="48"/>
      <c r="GI7" s="48"/>
      <c r="GJ7" s="48"/>
      <c r="GK7" s="48"/>
      <c r="GL7" s="48"/>
      <c r="GM7" s="48"/>
      <c r="GN7" s="48"/>
      <c r="GO7" s="48"/>
      <c r="GP7" s="48"/>
      <c r="GQ7" s="48"/>
      <c r="GR7" s="48"/>
      <c r="GS7" s="48"/>
      <c r="GT7" s="48"/>
      <c r="GU7" s="48"/>
      <c r="GV7" s="48"/>
      <c r="GW7" s="48"/>
      <c r="GX7" s="48"/>
      <c r="GY7" s="48"/>
      <c r="GZ7" s="48"/>
      <c r="HA7" s="48"/>
      <c r="HB7" s="48"/>
      <c r="HC7" s="48"/>
      <c r="HD7" s="48"/>
      <c r="HE7" s="48"/>
      <c r="HF7" s="48"/>
      <c r="HG7" s="48"/>
      <c r="HH7" s="48"/>
      <c r="HI7" s="48"/>
      <c r="HJ7" s="48"/>
      <c r="HK7" s="48"/>
      <c r="HL7" s="48"/>
      <c r="HM7" s="48"/>
      <c r="HN7" s="48"/>
      <c r="HO7" s="48"/>
      <c r="HP7" s="48"/>
      <c r="HQ7" s="48"/>
      <c r="HR7" s="48"/>
      <c r="HS7" s="48"/>
      <c r="HT7" s="48"/>
      <c r="HU7" s="48"/>
      <c r="HV7" s="48"/>
      <c r="HW7" s="48"/>
      <c r="HX7" s="48"/>
      <c r="HY7" s="48"/>
      <c r="HZ7" s="48"/>
      <c r="IA7" s="48"/>
      <c r="IB7" s="48"/>
      <c r="IC7" s="48"/>
      <c r="ID7" s="48"/>
      <c r="IE7" s="48"/>
      <c r="IF7" s="48"/>
      <c r="IG7" s="48"/>
      <c r="IH7" s="48"/>
      <c r="II7" s="48"/>
      <c r="IJ7" s="48"/>
      <c r="IK7" s="48"/>
      <c r="IL7" s="48"/>
      <c r="IM7" s="48"/>
      <c r="IN7" s="48"/>
    </row>
    <row r="8" spans="1:248" s="49" customFormat="1" ht="25.5" customHeight="1">
      <c r="A8" s="667"/>
      <c r="B8" s="671"/>
      <c r="C8" s="670"/>
      <c r="D8" s="93" t="s">
        <v>1117</v>
      </c>
      <c r="E8" s="667"/>
      <c r="F8" s="667"/>
      <c r="G8" s="667"/>
      <c r="H8" s="667"/>
      <c r="I8" s="667"/>
      <c r="J8" s="667"/>
      <c r="K8" s="69">
        <f t="shared" si="0"/>
        <v>8.1000000000000014</v>
      </c>
      <c r="L8" s="70">
        <f t="shared" si="1"/>
        <v>6.6000000000000005</v>
      </c>
      <c r="M8" s="71">
        <v>6</v>
      </c>
      <c r="N8" s="667"/>
      <c r="O8" s="126">
        <f t="shared" si="4"/>
        <v>1</v>
      </c>
      <c r="P8" s="126">
        <f t="shared" si="5"/>
        <v>6</v>
      </c>
      <c r="Q8" s="126">
        <f t="shared" si="2"/>
        <v>6</v>
      </c>
      <c r="R8">
        <f t="shared" si="3"/>
        <v>6</v>
      </c>
      <c r="S8" s="481">
        <f t="shared" si="6"/>
        <v>6.18</v>
      </c>
      <c r="T8" s="481">
        <f t="shared" si="7"/>
        <v>6.84</v>
      </c>
      <c r="U8" s="481">
        <f t="shared" si="8"/>
        <v>8.4599999999999991</v>
      </c>
      <c r="V8" s="481">
        <f t="shared" si="9"/>
        <v>5.7</v>
      </c>
      <c r="W8" s="481">
        <f t="shared" si="10"/>
        <v>6.3000000000000007</v>
      </c>
      <c r="X8" s="481">
        <f t="shared" si="11"/>
        <v>7.8000000000000007</v>
      </c>
      <c r="Y8" s="47"/>
      <c r="Z8" s="47"/>
      <c r="AA8" s="48"/>
      <c r="AB8" s="91"/>
      <c r="AC8" s="48"/>
      <c r="AD8" s="48"/>
      <c r="AE8" s="48"/>
      <c r="AF8" s="48"/>
      <c r="AG8" s="48"/>
      <c r="AH8" s="48"/>
      <c r="AI8" s="48"/>
      <c r="AJ8" s="48"/>
      <c r="AK8" s="48"/>
      <c r="AL8" s="48"/>
      <c r="AM8" s="48"/>
      <c r="AN8" s="48"/>
      <c r="AO8" s="48"/>
      <c r="AP8" s="48"/>
      <c r="AQ8" s="48"/>
      <c r="AR8" s="48"/>
      <c r="AS8" s="48"/>
      <c r="AT8" s="48"/>
      <c r="AU8" s="48"/>
      <c r="AV8" s="48"/>
      <c r="AW8" s="48"/>
      <c r="AX8" s="48"/>
      <c r="AY8" s="48"/>
      <c r="AZ8" s="48"/>
      <c r="BA8" s="48"/>
      <c r="BB8" s="48"/>
      <c r="BC8" s="48"/>
      <c r="BD8" s="48"/>
      <c r="BE8" s="48"/>
      <c r="BF8" s="48"/>
      <c r="BG8" s="48"/>
      <c r="BH8" s="48"/>
      <c r="BI8" s="48"/>
      <c r="BJ8" s="48"/>
      <c r="BK8" s="48"/>
      <c r="BL8" s="48"/>
      <c r="BM8" s="48"/>
      <c r="BN8" s="48"/>
      <c r="BO8" s="48"/>
      <c r="BP8" s="48"/>
      <c r="BQ8" s="48"/>
      <c r="BR8" s="48"/>
      <c r="BS8" s="48"/>
      <c r="BT8" s="48"/>
      <c r="BU8" s="48"/>
      <c r="BV8" s="48"/>
      <c r="BW8" s="48"/>
      <c r="BX8" s="48"/>
      <c r="BY8" s="48"/>
      <c r="BZ8" s="48"/>
      <c r="CA8" s="48"/>
      <c r="CB8" s="48"/>
      <c r="CC8" s="48"/>
      <c r="CD8" s="48"/>
      <c r="CE8" s="48"/>
      <c r="CF8" s="48"/>
      <c r="CG8" s="48"/>
      <c r="CH8" s="48"/>
      <c r="CI8" s="48"/>
      <c r="CJ8" s="48"/>
      <c r="CK8" s="48"/>
      <c r="CL8" s="48"/>
      <c r="CM8" s="48"/>
      <c r="CN8" s="48"/>
      <c r="CO8" s="48"/>
      <c r="CP8" s="48"/>
      <c r="CQ8" s="48"/>
      <c r="CR8" s="48"/>
      <c r="CS8" s="48"/>
      <c r="CT8" s="48"/>
      <c r="CU8" s="48"/>
      <c r="CV8" s="48"/>
      <c r="CW8" s="48"/>
      <c r="CX8" s="48"/>
      <c r="CY8" s="48"/>
      <c r="CZ8" s="48"/>
      <c r="DA8" s="48"/>
      <c r="DB8" s="48"/>
      <c r="DC8" s="48"/>
      <c r="DD8" s="48"/>
      <c r="DE8" s="48"/>
      <c r="DF8" s="48"/>
      <c r="DG8" s="48"/>
      <c r="DH8" s="48"/>
      <c r="DI8" s="48"/>
      <c r="DJ8" s="48"/>
      <c r="DK8" s="48"/>
      <c r="DL8" s="48"/>
      <c r="DM8" s="48"/>
      <c r="DN8" s="48"/>
      <c r="DO8" s="48"/>
      <c r="DP8" s="48"/>
      <c r="DQ8" s="48"/>
      <c r="DR8" s="48"/>
      <c r="DS8" s="48"/>
      <c r="DT8" s="48"/>
      <c r="DU8" s="48"/>
      <c r="DV8" s="48"/>
      <c r="DW8" s="48"/>
      <c r="DX8" s="48"/>
      <c r="DY8" s="48"/>
      <c r="DZ8" s="48"/>
      <c r="EA8" s="48"/>
      <c r="EB8" s="48"/>
      <c r="EC8" s="48"/>
      <c r="ED8" s="48"/>
      <c r="EE8" s="48"/>
      <c r="EF8" s="48"/>
      <c r="EG8" s="48"/>
      <c r="EH8" s="48"/>
      <c r="EI8" s="48"/>
      <c r="EJ8" s="48"/>
      <c r="EK8" s="48"/>
      <c r="EL8" s="48"/>
      <c r="EM8" s="48"/>
      <c r="EN8" s="48"/>
      <c r="EO8" s="48"/>
      <c r="EP8" s="48"/>
      <c r="EQ8" s="48"/>
      <c r="ER8" s="48"/>
      <c r="ES8" s="48"/>
      <c r="ET8" s="48"/>
      <c r="EU8" s="48"/>
      <c r="EV8" s="48"/>
      <c r="EW8" s="48"/>
      <c r="EX8" s="48"/>
      <c r="EY8" s="48"/>
      <c r="EZ8" s="48"/>
      <c r="FA8" s="48"/>
      <c r="FB8" s="48"/>
      <c r="FC8" s="48"/>
      <c r="FD8" s="48"/>
      <c r="FE8" s="48"/>
      <c r="FF8" s="48"/>
      <c r="FG8" s="48"/>
      <c r="FH8" s="48"/>
      <c r="FI8" s="48"/>
      <c r="FJ8" s="48"/>
      <c r="FK8" s="48"/>
      <c r="FL8" s="48"/>
      <c r="FM8" s="48"/>
      <c r="FN8" s="48"/>
      <c r="FO8" s="48"/>
      <c r="FP8" s="48"/>
      <c r="FQ8" s="48"/>
      <c r="FR8" s="48"/>
      <c r="FS8" s="48"/>
      <c r="FT8" s="48"/>
      <c r="FU8" s="48"/>
      <c r="FV8" s="48"/>
      <c r="FW8" s="48"/>
      <c r="FX8" s="48"/>
      <c r="FY8" s="48"/>
      <c r="FZ8" s="48"/>
      <c r="GA8" s="48"/>
      <c r="GB8" s="48"/>
      <c r="GC8" s="48"/>
      <c r="GD8" s="48"/>
      <c r="GE8" s="48"/>
      <c r="GF8" s="48"/>
      <c r="GG8" s="48"/>
      <c r="GH8" s="48"/>
      <c r="GI8" s="48"/>
      <c r="GJ8" s="48"/>
      <c r="GK8" s="48"/>
      <c r="GL8" s="48"/>
      <c r="GM8" s="48"/>
      <c r="GN8" s="48"/>
      <c r="GO8" s="48"/>
      <c r="GP8" s="48"/>
      <c r="GQ8" s="48"/>
      <c r="GR8" s="48"/>
      <c r="GS8" s="48"/>
      <c r="GT8" s="48"/>
      <c r="GU8" s="48"/>
      <c r="GV8" s="48"/>
      <c r="GW8" s="48"/>
      <c r="GX8" s="48"/>
      <c r="GY8" s="48"/>
      <c r="GZ8" s="48"/>
      <c r="HA8" s="48"/>
      <c r="HB8" s="48"/>
      <c r="HC8" s="48"/>
      <c r="HD8" s="48"/>
      <c r="HE8" s="48"/>
      <c r="HF8" s="48"/>
      <c r="HG8" s="48"/>
      <c r="HH8" s="48"/>
      <c r="HI8" s="48"/>
      <c r="HJ8" s="48"/>
      <c r="HK8" s="48"/>
      <c r="HL8" s="48"/>
      <c r="HM8" s="48"/>
      <c r="HN8" s="48"/>
      <c r="HO8" s="48"/>
      <c r="HP8" s="48"/>
      <c r="HQ8" s="48"/>
      <c r="HR8" s="48"/>
      <c r="HS8" s="48"/>
      <c r="HT8" s="48"/>
      <c r="HU8" s="48"/>
      <c r="HV8" s="48"/>
      <c r="HW8" s="48"/>
      <c r="HX8" s="48"/>
      <c r="HY8" s="48"/>
      <c r="HZ8" s="48"/>
      <c r="IA8" s="48"/>
      <c r="IB8" s="48"/>
      <c r="IC8" s="48"/>
      <c r="ID8" s="48"/>
      <c r="IE8" s="48"/>
      <c r="IF8" s="48"/>
      <c r="IG8" s="48"/>
      <c r="IH8" s="48"/>
      <c r="II8" s="48"/>
      <c r="IJ8" s="48"/>
      <c r="IK8" s="48"/>
      <c r="IL8" s="48"/>
      <c r="IM8" s="48"/>
      <c r="IN8" s="48"/>
    </row>
    <row r="9" spans="1:248" s="49" customFormat="1" ht="23.25" customHeight="1">
      <c r="A9" s="667"/>
      <c r="B9" s="671"/>
      <c r="C9" s="670"/>
      <c r="D9" s="94" t="s">
        <v>105</v>
      </c>
      <c r="E9" s="667"/>
      <c r="F9" s="667"/>
      <c r="G9" s="667"/>
      <c r="H9" s="667"/>
      <c r="I9" s="667"/>
      <c r="J9" s="667"/>
      <c r="K9" s="69">
        <f t="shared" si="0"/>
        <v>8.1000000000000014</v>
      </c>
      <c r="L9" s="70">
        <f t="shared" si="1"/>
        <v>6.6000000000000005</v>
      </c>
      <c r="M9" s="71">
        <v>6</v>
      </c>
      <c r="N9" s="667"/>
      <c r="O9" s="126">
        <f t="shared" si="4"/>
        <v>1</v>
      </c>
      <c r="P9" s="126">
        <f t="shared" si="5"/>
        <v>6</v>
      </c>
      <c r="Q9" s="126">
        <f t="shared" si="2"/>
        <v>6</v>
      </c>
      <c r="R9">
        <f t="shared" si="3"/>
        <v>6</v>
      </c>
      <c r="S9" s="481">
        <f t="shared" si="6"/>
        <v>6.18</v>
      </c>
      <c r="T9" s="481">
        <f t="shared" si="7"/>
        <v>6.84</v>
      </c>
      <c r="U9" s="481">
        <f t="shared" si="8"/>
        <v>8.4599999999999991</v>
      </c>
      <c r="V9" s="481">
        <f t="shared" si="9"/>
        <v>5.7</v>
      </c>
      <c r="W9" s="481">
        <f t="shared" si="10"/>
        <v>6.3000000000000007</v>
      </c>
      <c r="X9" s="481">
        <f t="shared" si="11"/>
        <v>7.8000000000000007</v>
      </c>
      <c r="Y9" s="47"/>
      <c r="Z9" s="47"/>
      <c r="AA9" s="48"/>
      <c r="AB9" s="91"/>
      <c r="AC9" s="48"/>
      <c r="AD9" s="48"/>
      <c r="AE9" s="48"/>
      <c r="AF9" s="48"/>
      <c r="AG9" s="48"/>
      <c r="AH9" s="48"/>
      <c r="AI9" s="48"/>
      <c r="AJ9" s="48"/>
      <c r="AK9" s="48"/>
      <c r="AL9" s="48"/>
      <c r="AM9" s="48"/>
      <c r="AN9" s="48"/>
      <c r="AO9" s="48"/>
      <c r="AP9" s="48"/>
      <c r="AQ9" s="48"/>
      <c r="AR9" s="48"/>
      <c r="AS9" s="48"/>
      <c r="AT9" s="48"/>
      <c r="AU9" s="48"/>
      <c r="AV9" s="48"/>
      <c r="AW9" s="48"/>
      <c r="AX9" s="48"/>
      <c r="AY9" s="48"/>
      <c r="AZ9" s="48"/>
      <c r="BA9" s="48"/>
      <c r="BB9" s="48"/>
      <c r="BC9" s="48"/>
      <c r="BD9" s="48"/>
      <c r="BE9" s="48"/>
      <c r="BF9" s="48"/>
      <c r="BG9" s="48"/>
      <c r="BH9" s="48"/>
      <c r="BI9" s="48"/>
      <c r="BJ9" s="48"/>
      <c r="BK9" s="48"/>
      <c r="BL9" s="48"/>
      <c r="BM9" s="48"/>
      <c r="BN9" s="48"/>
      <c r="BO9" s="48"/>
      <c r="BP9" s="48"/>
      <c r="BQ9" s="48"/>
      <c r="BR9" s="48"/>
      <c r="BS9" s="48"/>
      <c r="BT9" s="48"/>
      <c r="BU9" s="48"/>
      <c r="BV9" s="48"/>
      <c r="BW9" s="48"/>
      <c r="BX9" s="48"/>
      <c r="BY9" s="48"/>
      <c r="BZ9" s="48"/>
      <c r="CA9" s="48"/>
      <c r="CB9" s="48"/>
      <c r="CC9" s="48"/>
      <c r="CD9" s="48"/>
      <c r="CE9" s="48"/>
      <c r="CF9" s="48"/>
      <c r="CG9" s="48"/>
      <c r="CH9" s="48"/>
      <c r="CI9" s="48"/>
      <c r="CJ9" s="48"/>
      <c r="CK9" s="48"/>
      <c r="CL9" s="48"/>
      <c r="CM9" s="48"/>
      <c r="CN9" s="48"/>
      <c r="CO9" s="48"/>
      <c r="CP9" s="48"/>
      <c r="CQ9" s="48"/>
      <c r="CR9" s="48"/>
      <c r="CS9" s="48"/>
      <c r="CT9" s="48"/>
      <c r="CU9" s="48"/>
      <c r="CV9" s="48"/>
      <c r="CW9" s="48"/>
      <c r="CX9" s="48"/>
      <c r="CY9" s="48"/>
      <c r="CZ9" s="48"/>
      <c r="DA9" s="48"/>
      <c r="DB9" s="48"/>
      <c r="DC9" s="48"/>
      <c r="DD9" s="48"/>
      <c r="DE9" s="48"/>
      <c r="DF9" s="48"/>
      <c r="DG9" s="48"/>
      <c r="DH9" s="48"/>
      <c r="DI9" s="48"/>
      <c r="DJ9" s="48"/>
      <c r="DK9" s="48"/>
      <c r="DL9" s="48"/>
      <c r="DM9" s="48"/>
      <c r="DN9" s="48"/>
      <c r="DO9" s="48"/>
      <c r="DP9" s="48"/>
      <c r="DQ9" s="48"/>
      <c r="DR9" s="48"/>
      <c r="DS9" s="48"/>
      <c r="DT9" s="48"/>
      <c r="DU9" s="48"/>
      <c r="DV9" s="48"/>
      <c r="DW9" s="48"/>
      <c r="DX9" s="48"/>
      <c r="DY9" s="48"/>
      <c r="DZ9" s="48"/>
      <c r="EA9" s="48"/>
      <c r="EB9" s="48"/>
      <c r="EC9" s="48"/>
      <c r="ED9" s="48"/>
      <c r="EE9" s="48"/>
      <c r="EF9" s="48"/>
      <c r="EG9" s="48"/>
      <c r="EH9" s="48"/>
      <c r="EI9" s="48"/>
      <c r="EJ9" s="48"/>
      <c r="EK9" s="48"/>
      <c r="EL9" s="48"/>
      <c r="EM9" s="48"/>
      <c r="EN9" s="48"/>
      <c r="EO9" s="48"/>
      <c r="EP9" s="48"/>
      <c r="EQ9" s="48"/>
      <c r="ER9" s="48"/>
      <c r="ES9" s="48"/>
      <c r="ET9" s="48"/>
      <c r="EU9" s="48"/>
      <c r="EV9" s="48"/>
      <c r="EW9" s="48"/>
      <c r="EX9" s="48"/>
      <c r="EY9" s="48"/>
      <c r="EZ9" s="48"/>
      <c r="FA9" s="48"/>
      <c r="FB9" s="48"/>
      <c r="FC9" s="48"/>
      <c r="FD9" s="48"/>
      <c r="FE9" s="48"/>
      <c r="FF9" s="48"/>
      <c r="FG9" s="48"/>
      <c r="FH9" s="48"/>
      <c r="FI9" s="48"/>
      <c r="FJ9" s="48"/>
      <c r="FK9" s="48"/>
      <c r="FL9" s="48"/>
      <c r="FM9" s="48"/>
      <c r="FN9" s="48"/>
      <c r="FO9" s="48"/>
      <c r="FP9" s="48"/>
      <c r="FQ9" s="48"/>
      <c r="FR9" s="48"/>
      <c r="FS9" s="48"/>
      <c r="FT9" s="48"/>
      <c r="FU9" s="48"/>
      <c r="FV9" s="48"/>
      <c r="FW9" s="48"/>
      <c r="FX9" s="48"/>
      <c r="FY9" s="48"/>
      <c r="FZ9" s="48"/>
      <c r="GA9" s="48"/>
      <c r="GB9" s="48"/>
      <c r="GC9" s="48"/>
      <c r="GD9" s="48"/>
      <c r="GE9" s="48"/>
      <c r="GF9" s="48"/>
      <c r="GG9" s="48"/>
      <c r="GH9" s="48"/>
      <c r="GI9" s="48"/>
      <c r="GJ9" s="48"/>
      <c r="GK9" s="48"/>
      <c r="GL9" s="48"/>
      <c r="GM9" s="48"/>
      <c r="GN9" s="48"/>
      <c r="GO9" s="48"/>
      <c r="GP9" s="48"/>
      <c r="GQ9" s="48"/>
      <c r="GR9" s="48"/>
      <c r="GS9" s="48"/>
      <c r="GT9" s="48"/>
      <c r="GU9" s="48"/>
      <c r="GV9" s="48"/>
      <c r="GW9" s="48"/>
      <c r="GX9" s="48"/>
      <c r="GY9" s="48"/>
      <c r="GZ9" s="48"/>
      <c r="HA9" s="48"/>
      <c r="HB9" s="48"/>
      <c r="HC9" s="48"/>
      <c r="HD9" s="48"/>
      <c r="HE9" s="48"/>
      <c r="HF9" s="48"/>
      <c r="HG9" s="48"/>
      <c r="HH9" s="48"/>
      <c r="HI9" s="48"/>
      <c r="HJ9" s="48"/>
      <c r="HK9" s="48"/>
      <c r="HL9" s="48"/>
      <c r="HM9" s="48"/>
      <c r="HN9" s="48"/>
      <c r="HO9" s="48"/>
      <c r="HP9" s="48"/>
      <c r="HQ9" s="48"/>
      <c r="HR9" s="48"/>
      <c r="HS9" s="48"/>
      <c r="HT9" s="48"/>
      <c r="HU9" s="48"/>
      <c r="HV9" s="48"/>
      <c r="HW9" s="48"/>
      <c r="HX9" s="48"/>
      <c r="HY9" s="48"/>
      <c r="HZ9" s="48"/>
      <c r="IA9" s="48"/>
      <c r="IB9" s="48"/>
      <c r="IC9" s="48"/>
      <c r="ID9" s="48"/>
      <c r="IE9" s="48"/>
      <c r="IF9" s="48"/>
      <c r="IG9" s="48"/>
      <c r="IH9" s="48"/>
      <c r="II9" s="48"/>
      <c r="IJ9" s="48"/>
      <c r="IK9" s="48"/>
      <c r="IL9" s="48"/>
      <c r="IM9" s="48"/>
      <c r="IN9" s="48"/>
    </row>
    <row r="10" spans="1:248" s="49" customFormat="1" ht="30" customHeight="1">
      <c r="A10" s="667"/>
      <c r="B10" s="671"/>
      <c r="C10" s="670"/>
      <c r="D10" s="95" t="s">
        <v>107</v>
      </c>
      <c r="E10" s="667"/>
      <c r="F10" s="667"/>
      <c r="G10" s="667"/>
      <c r="H10" s="667"/>
      <c r="I10" s="667"/>
      <c r="J10" s="667"/>
      <c r="K10" s="69">
        <f t="shared" si="0"/>
        <v>8.1000000000000014</v>
      </c>
      <c r="L10" s="70">
        <f t="shared" si="1"/>
        <v>6.6000000000000005</v>
      </c>
      <c r="M10" s="71">
        <v>6</v>
      </c>
      <c r="N10" s="667"/>
      <c r="O10" s="126">
        <f t="shared" si="4"/>
        <v>1</v>
      </c>
      <c r="P10" s="126">
        <f t="shared" si="5"/>
        <v>6</v>
      </c>
      <c r="Q10" s="126">
        <f t="shared" si="2"/>
        <v>6</v>
      </c>
      <c r="R10">
        <f t="shared" si="3"/>
        <v>6</v>
      </c>
      <c r="S10" s="481">
        <f t="shared" si="6"/>
        <v>6.18</v>
      </c>
      <c r="T10" s="481">
        <f t="shared" si="7"/>
        <v>6.84</v>
      </c>
      <c r="U10" s="481">
        <f t="shared" si="8"/>
        <v>8.4599999999999991</v>
      </c>
      <c r="V10" s="481">
        <f t="shared" si="9"/>
        <v>5.7</v>
      </c>
      <c r="W10" s="481">
        <f t="shared" si="10"/>
        <v>6.3000000000000007</v>
      </c>
      <c r="X10" s="481">
        <f t="shared" si="11"/>
        <v>7.8000000000000007</v>
      </c>
      <c r="Y10" s="47"/>
      <c r="Z10" s="47"/>
      <c r="AA10" s="48"/>
      <c r="AB10" s="91"/>
      <c r="AC10" s="48"/>
      <c r="AD10" s="48"/>
      <c r="AE10" s="48"/>
      <c r="AF10" s="48"/>
      <c r="AG10" s="48"/>
      <c r="AH10" s="48"/>
      <c r="AI10" s="48"/>
      <c r="AJ10" s="48"/>
      <c r="AK10" s="48"/>
      <c r="AL10" s="48"/>
      <c r="AM10" s="48"/>
      <c r="AN10" s="48"/>
      <c r="AO10" s="48"/>
      <c r="AP10" s="48"/>
      <c r="AQ10" s="48"/>
      <c r="AR10" s="48"/>
      <c r="AS10" s="48"/>
      <c r="AT10" s="48"/>
      <c r="AU10" s="48"/>
      <c r="AV10" s="48"/>
      <c r="AW10" s="48"/>
      <c r="AX10" s="48"/>
      <c r="AY10" s="48"/>
      <c r="AZ10" s="48"/>
      <c r="BA10" s="48"/>
      <c r="BB10" s="48"/>
      <c r="BC10" s="48"/>
      <c r="BD10" s="48"/>
      <c r="BE10" s="48"/>
      <c r="BF10" s="48"/>
      <c r="BG10" s="48"/>
      <c r="BH10" s="48"/>
      <c r="BI10" s="48"/>
      <c r="BJ10" s="48"/>
      <c r="BK10" s="48"/>
      <c r="BL10" s="48"/>
      <c r="BM10" s="48"/>
      <c r="BN10" s="48"/>
      <c r="BO10" s="48"/>
      <c r="BP10" s="48"/>
      <c r="BQ10" s="48"/>
      <c r="BR10" s="48"/>
      <c r="BS10" s="48"/>
      <c r="BT10" s="48"/>
      <c r="BU10" s="48"/>
      <c r="BV10" s="48"/>
      <c r="BW10" s="48"/>
      <c r="BX10" s="48"/>
      <c r="BY10" s="48"/>
      <c r="BZ10" s="48"/>
      <c r="CA10" s="48"/>
      <c r="CB10" s="48"/>
      <c r="CC10" s="48"/>
      <c r="CD10" s="48"/>
      <c r="CE10" s="48"/>
      <c r="CF10" s="48"/>
      <c r="CG10" s="48"/>
      <c r="CH10" s="48"/>
      <c r="CI10" s="48"/>
      <c r="CJ10" s="48"/>
      <c r="CK10" s="48"/>
      <c r="CL10" s="48"/>
      <c r="CM10" s="48"/>
      <c r="CN10" s="48"/>
      <c r="CO10" s="48"/>
      <c r="CP10" s="48"/>
      <c r="CQ10" s="48"/>
      <c r="CR10" s="48"/>
      <c r="CS10" s="48"/>
      <c r="CT10" s="48"/>
      <c r="CU10" s="48"/>
      <c r="CV10" s="48"/>
      <c r="CW10" s="48"/>
      <c r="CX10" s="48"/>
      <c r="CY10" s="48"/>
      <c r="CZ10" s="48"/>
      <c r="DA10" s="48"/>
      <c r="DB10" s="48"/>
      <c r="DC10" s="48"/>
      <c r="DD10" s="48"/>
      <c r="DE10" s="48"/>
      <c r="DF10" s="48"/>
      <c r="DG10" s="48"/>
      <c r="DH10" s="48"/>
      <c r="DI10" s="48"/>
      <c r="DJ10" s="48"/>
      <c r="DK10" s="48"/>
      <c r="DL10" s="48"/>
      <c r="DM10" s="48"/>
      <c r="DN10" s="48"/>
      <c r="DO10" s="48"/>
      <c r="DP10" s="48"/>
      <c r="DQ10" s="48"/>
      <c r="DR10" s="48"/>
      <c r="DS10" s="48"/>
      <c r="DT10" s="48"/>
      <c r="DU10" s="48"/>
      <c r="DV10" s="48"/>
      <c r="DW10" s="48"/>
      <c r="DX10" s="48"/>
      <c r="DY10" s="48"/>
      <c r="DZ10" s="48"/>
      <c r="EA10" s="48"/>
      <c r="EB10" s="48"/>
      <c r="EC10" s="48"/>
      <c r="ED10" s="48"/>
      <c r="EE10" s="48"/>
      <c r="EF10" s="48"/>
      <c r="EG10" s="48"/>
      <c r="EH10" s="48"/>
      <c r="EI10" s="48"/>
      <c r="EJ10" s="48"/>
      <c r="EK10" s="48"/>
      <c r="EL10" s="48"/>
      <c r="EM10" s="48"/>
      <c r="EN10" s="48"/>
      <c r="EO10" s="48"/>
      <c r="EP10" s="48"/>
      <c r="EQ10" s="48"/>
      <c r="ER10" s="48"/>
      <c r="ES10" s="48"/>
      <c r="ET10" s="48"/>
      <c r="EU10" s="48"/>
      <c r="EV10" s="48"/>
      <c r="EW10" s="48"/>
      <c r="EX10" s="48"/>
      <c r="EY10" s="48"/>
      <c r="EZ10" s="48"/>
      <c r="FA10" s="48"/>
      <c r="FB10" s="48"/>
      <c r="FC10" s="48"/>
      <c r="FD10" s="48"/>
      <c r="FE10" s="48"/>
      <c r="FF10" s="48"/>
      <c r="FG10" s="48"/>
      <c r="FH10" s="48"/>
      <c r="FI10" s="48"/>
      <c r="FJ10" s="48"/>
      <c r="FK10" s="48"/>
      <c r="FL10" s="48"/>
      <c r="FM10" s="48"/>
      <c r="FN10" s="48"/>
      <c r="FO10" s="48"/>
      <c r="FP10" s="48"/>
      <c r="FQ10" s="48"/>
      <c r="FR10" s="48"/>
      <c r="FS10" s="48"/>
      <c r="FT10" s="48"/>
      <c r="FU10" s="48"/>
      <c r="FV10" s="48"/>
      <c r="FW10" s="48"/>
      <c r="FX10" s="48"/>
      <c r="FY10" s="48"/>
      <c r="FZ10" s="48"/>
      <c r="GA10" s="48"/>
      <c r="GB10" s="48"/>
      <c r="GC10" s="48"/>
      <c r="GD10" s="48"/>
      <c r="GE10" s="48"/>
      <c r="GF10" s="48"/>
      <c r="GG10" s="48"/>
      <c r="GH10" s="48"/>
      <c r="GI10" s="48"/>
      <c r="GJ10" s="48"/>
      <c r="GK10" s="48"/>
      <c r="GL10" s="48"/>
      <c r="GM10" s="48"/>
      <c r="GN10" s="48"/>
      <c r="GO10" s="48"/>
      <c r="GP10" s="48"/>
      <c r="GQ10" s="48"/>
      <c r="GR10" s="48"/>
      <c r="GS10" s="48"/>
      <c r="GT10" s="48"/>
      <c r="GU10" s="48"/>
      <c r="GV10" s="48"/>
      <c r="GW10" s="48"/>
      <c r="GX10" s="48"/>
      <c r="GY10" s="48"/>
      <c r="GZ10" s="48"/>
      <c r="HA10" s="48"/>
      <c r="HB10" s="48"/>
      <c r="HC10" s="48"/>
      <c r="HD10" s="48"/>
      <c r="HE10" s="48"/>
      <c r="HF10" s="48"/>
      <c r="HG10" s="48"/>
      <c r="HH10" s="48"/>
      <c r="HI10" s="48"/>
      <c r="HJ10" s="48"/>
      <c r="HK10" s="48"/>
      <c r="HL10" s="48"/>
      <c r="HM10" s="48"/>
      <c r="HN10" s="48"/>
      <c r="HO10" s="48"/>
      <c r="HP10" s="48"/>
      <c r="HQ10" s="48"/>
      <c r="HR10" s="48"/>
      <c r="HS10" s="48"/>
      <c r="HT10" s="48"/>
      <c r="HU10" s="48"/>
      <c r="HV10" s="48"/>
      <c r="HW10" s="48"/>
      <c r="HX10" s="48"/>
      <c r="HY10" s="48"/>
      <c r="HZ10" s="48"/>
      <c r="IA10" s="48"/>
      <c r="IB10" s="48"/>
      <c r="IC10" s="48"/>
      <c r="ID10" s="48"/>
      <c r="IE10" s="48"/>
      <c r="IF10" s="48"/>
      <c r="IG10" s="48"/>
      <c r="IH10" s="48"/>
      <c r="II10" s="48"/>
      <c r="IJ10" s="48"/>
      <c r="IK10" s="48"/>
      <c r="IL10" s="48"/>
      <c r="IM10" s="48"/>
      <c r="IN10" s="48"/>
    </row>
    <row r="11" spans="1:248" s="49" customFormat="1" ht="45" customHeight="1">
      <c r="A11" s="667" t="s">
        <v>1441</v>
      </c>
      <c r="B11" s="671"/>
      <c r="C11" s="670" t="s">
        <v>1440</v>
      </c>
      <c r="D11" s="89" t="s">
        <v>1114</v>
      </c>
      <c r="E11" s="667" t="s">
        <v>242</v>
      </c>
      <c r="F11" s="667">
        <v>3</v>
      </c>
      <c r="G11" s="667" t="s">
        <v>329</v>
      </c>
      <c r="H11" s="667" t="s">
        <v>267</v>
      </c>
      <c r="I11" s="667">
        <v>120</v>
      </c>
      <c r="J11" s="667" t="s">
        <v>188</v>
      </c>
      <c r="K11" s="69">
        <f t="shared" si="0"/>
        <v>7.56</v>
      </c>
      <c r="L11" s="70">
        <f t="shared" si="1"/>
        <v>6.16</v>
      </c>
      <c r="M11" s="71">
        <v>5.6</v>
      </c>
      <c r="N11" s="667" t="s">
        <v>124</v>
      </c>
      <c r="O11" s="126">
        <f t="shared" si="4"/>
        <v>1</v>
      </c>
      <c r="P11" s="126">
        <f t="shared" si="5"/>
        <v>5.6</v>
      </c>
      <c r="Q11" s="126">
        <f t="shared" si="2"/>
        <v>5.6</v>
      </c>
      <c r="R11">
        <f t="shared" si="3"/>
        <v>5.6</v>
      </c>
      <c r="S11" s="481">
        <f t="shared" si="6"/>
        <v>5.7679999999999998</v>
      </c>
      <c r="T11" s="481">
        <f t="shared" si="7"/>
        <v>6.3839999999999995</v>
      </c>
      <c r="U11" s="481">
        <f t="shared" si="8"/>
        <v>7.895999999999999</v>
      </c>
      <c r="V11" s="481">
        <f t="shared" si="9"/>
        <v>5.3199999999999994</v>
      </c>
      <c r="W11" s="481">
        <f t="shared" si="10"/>
        <v>5.88</v>
      </c>
      <c r="X11" s="481">
        <f t="shared" si="11"/>
        <v>7.2799999999999994</v>
      </c>
      <c r="Y11" s="47"/>
      <c r="Z11" s="47"/>
      <c r="AA11" s="48"/>
      <c r="AB11" s="91"/>
      <c r="AC11" s="48"/>
      <c r="AD11" s="48"/>
      <c r="AE11" s="48"/>
      <c r="AF11" s="48"/>
      <c r="AG11" s="48"/>
      <c r="AH11" s="48"/>
      <c r="AI11" s="48"/>
      <c r="AJ11" s="48"/>
      <c r="AK11" s="48"/>
      <c r="AL11" s="48"/>
      <c r="AM11" s="48"/>
      <c r="AN11" s="48"/>
      <c r="AO11" s="48"/>
      <c r="AP11" s="48"/>
      <c r="AQ11" s="48"/>
      <c r="AR11" s="48"/>
      <c r="AS11" s="48"/>
      <c r="AT11" s="48"/>
      <c r="AU11" s="48"/>
      <c r="AV11" s="48"/>
      <c r="AW11" s="48"/>
      <c r="AX11" s="48"/>
      <c r="AY11" s="48"/>
      <c r="AZ11" s="48"/>
      <c r="BA11" s="48"/>
      <c r="BB11" s="48"/>
      <c r="BC11" s="48"/>
      <c r="BD11" s="48"/>
      <c r="BE11" s="48"/>
      <c r="BF11" s="48"/>
      <c r="BG11" s="48"/>
      <c r="BH11" s="48"/>
      <c r="BI11" s="48"/>
      <c r="BJ11" s="48"/>
      <c r="BK11" s="48"/>
      <c r="BL11" s="48"/>
      <c r="BM11" s="48"/>
      <c r="BN11" s="48"/>
      <c r="BO11" s="48"/>
      <c r="BP11" s="48"/>
      <c r="BQ11" s="48"/>
      <c r="BR11" s="48"/>
      <c r="BS11" s="48"/>
      <c r="BT11" s="48"/>
      <c r="BU11" s="48"/>
      <c r="BV11" s="48"/>
      <c r="BW11" s="48"/>
      <c r="BX11" s="48"/>
      <c r="BY11" s="48"/>
      <c r="BZ11" s="48"/>
      <c r="CA11" s="48"/>
      <c r="CB11" s="48"/>
      <c r="CC11" s="48"/>
      <c r="CD11" s="48"/>
      <c r="CE11" s="48"/>
      <c r="CF11" s="48"/>
      <c r="CG11" s="48"/>
      <c r="CH11" s="48"/>
      <c r="CI11" s="48"/>
      <c r="CJ11" s="48"/>
      <c r="CK11" s="48"/>
      <c r="CL11" s="48"/>
      <c r="CM11" s="48"/>
      <c r="CN11" s="48"/>
      <c r="CO11" s="48"/>
      <c r="CP11" s="48"/>
      <c r="CQ11" s="48"/>
      <c r="CR11" s="48"/>
      <c r="CS11" s="48"/>
      <c r="CT11" s="48"/>
      <c r="CU11" s="48"/>
      <c r="CV11" s="48"/>
      <c r="CW11" s="48"/>
      <c r="CX11" s="48"/>
      <c r="CY11" s="48"/>
      <c r="CZ11" s="48"/>
      <c r="DA11" s="48"/>
      <c r="DB11" s="48"/>
      <c r="DC11" s="48"/>
      <c r="DD11" s="48"/>
      <c r="DE11" s="48"/>
      <c r="DF11" s="48"/>
      <c r="DG11" s="48"/>
      <c r="DH11" s="48"/>
      <c r="DI11" s="48"/>
      <c r="DJ11" s="48"/>
      <c r="DK11" s="48"/>
      <c r="DL11" s="48"/>
      <c r="DM11" s="48"/>
      <c r="DN11" s="48"/>
      <c r="DO11" s="48"/>
      <c r="DP11" s="48"/>
      <c r="DQ11" s="48"/>
      <c r="DR11" s="48"/>
      <c r="DS11" s="48"/>
      <c r="DT11" s="48"/>
      <c r="DU11" s="48"/>
      <c r="DV11" s="48"/>
      <c r="DW11" s="48"/>
      <c r="DX11" s="48"/>
      <c r="DY11" s="48"/>
      <c r="DZ11" s="48"/>
      <c r="EA11" s="48"/>
      <c r="EB11" s="48"/>
      <c r="EC11" s="48"/>
      <c r="ED11" s="48"/>
      <c r="EE11" s="48"/>
      <c r="EF11" s="48"/>
      <c r="EG11" s="48"/>
      <c r="EH11" s="48"/>
      <c r="EI11" s="48"/>
      <c r="EJ11" s="48"/>
      <c r="EK11" s="48"/>
      <c r="EL11" s="48"/>
      <c r="EM11" s="48"/>
      <c r="EN11" s="48"/>
      <c r="EO11" s="48"/>
      <c r="EP11" s="48"/>
      <c r="EQ11" s="48"/>
      <c r="ER11" s="48"/>
      <c r="ES11" s="48"/>
      <c r="ET11" s="48"/>
      <c r="EU11" s="48"/>
      <c r="EV11" s="48"/>
      <c r="EW11" s="48"/>
      <c r="EX11" s="48"/>
      <c r="EY11" s="48"/>
      <c r="EZ11" s="48"/>
      <c r="FA11" s="48"/>
      <c r="FB11" s="48"/>
      <c r="FC11" s="48"/>
      <c r="FD11" s="48"/>
      <c r="FE11" s="48"/>
      <c r="FF11" s="48"/>
      <c r="FG11" s="48"/>
      <c r="FH11" s="48"/>
      <c r="FI11" s="48"/>
      <c r="FJ11" s="48"/>
      <c r="FK11" s="48"/>
      <c r="FL11" s="48"/>
      <c r="FM11" s="48"/>
      <c r="FN11" s="48"/>
      <c r="FO11" s="48"/>
      <c r="FP11" s="48"/>
      <c r="FQ11" s="48"/>
      <c r="FR11" s="48"/>
      <c r="FS11" s="48"/>
      <c r="FT11" s="48"/>
      <c r="FU11" s="48"/>
      <c r="FV11" s="48"/>
      <c r="FW11" s="48"/>
      <c r="FX11" s="48"/>
      <c r="FY11" s="48"/>
      <c r="FZ11" s="48"/>
      <c r="GA11" s="48"/>
      <c r="GB11" s="48"/>
      <c r="GC11" s="48"/>
      <c r="GD11" s="48"/>
      <c r="GE11" s="48"/>
      <c r="GF11" s="48"/>
      <c r="GG11" s="48"/>
      <c r="GH11" s="48"/>
      <c r="GI11" s="48"/>
      <c r="GJ11" s="48"/>
      <c r="GK11" s="48"/>
      <c r="GL11" s="48"/>
      <c r="GM11" s="48"/>
      <c r="GN11" s="48"/>
      <c r="GO11" s="48"/>
      <c r="GP11" s="48"/>
      <c r="GQ11" s="48"/>
      <c r="GR11" s="48"/>
      <c r="GS11" s="48"/>
      <c r="GT11" s="48"/>
      <c r="GU11" s="48"/>
      <c r="GV11" s="48"/>
      <c r="GW11" s="48"/>
      <c r="GX11" s="48"/>
      <c r="GY11" s="48"/>
      <c r="GZ11" s="48"/>
      <c r="HA11" s="48"/>
      <c r="HB11" s="48"/>
      <c r="HC11" s="48"/>
      <c r="HD11" s="48"/>
      <c r="HE11" s="48"/>
      <c r="HF11" s="48"/>
      <c r="HG11" s="48"/>
      <c r="HH11" s="48"/>
      <c r="HI11" s="48"/>
      <c r="HJ11" s="48"/>
      <c r="HK11" s="48"/>
      <c r="HL11" s="48"/>
      <c r="HM11" s="48"/>
      <c r="HN11" s="48"/>
      <c r="HO11" s="48"/>
      <c r="HP11" s="48"/>
      <c r="HQ11" s="48"/>
      <c r="HR11" s="48"/>
      <c r="HS11" s="48"/>
      <c r="HT11" s="48"/>
      <c r="HU11" s="48"/>
      <c r="HV11" s="48"/>
      <c r="HW11" s="48"/>
      <c r="HX11" s="48"/>
      <c r="HY11" s="48"/>
      <c r="HZ11" s="48"/>
      <c r="IA11" s="48"/>
      <c r="IB11" s="48"/>
      <c r="IC11" s="48"/>
      <c r="ID11" s="48"/>
      <c r="IE11" s="48"/>
      <c r="IF11" s="48"/>
      <c r="IG11" s="48"/>
      <c r="IH11" s="48"/>
      <c r="II11" s="48"/>
      <c r="IJ11" s="48"/>
      <c r="IK11" s="48"/>
      <c r="IL11" s="48"/>
      <c r="IM11" s="48"/>
      <c r="IN11" s="48"/>
    </row>
    <row r="12" spans="1:248" s="49" customFormat="1" ht="42" customHeight="1">
      <c r="A12" s="667"/>
      <c r="B12" s="671"/>
      <c r="C12" s="670"/>
      <c r="D12" s="90" t="s">
        <v>1115</v>
      </c>
      <c r="E12" s="667"/>
      <c r="F12" s="667"/>
      <c r="G12" s="667"/>
      <c r="H12" s="667"/>
      <c r="I12" s="667"/>
      <c r="J12" s="667"/>
      <c r="K12" s="69">
        <f t="shared" si="0"/>
        <v>7.56</v>
      </c>
      <c r="L12" s="70">
        <f t="shared" si="1"/>
        <v>6.16</v>
      </c>
      <c r="M12" s="71">
        <v>5.6</v>
      </c>
      <c r="N12" s="667"/>
      <c r="O12" s="126">
        <f t="shared" si="4"/>
        <v>1</v>
      </c>
      <c r="P12" s="126">
        <f t="shared" si="5"/>
        <v>5.6</v>
      </c>
      <c r="Q12" s="126">
        <f t="shared" si="2"/>
        <v>5.6</v>
      </c>
      <c r="R12">
        <f t="shared" si="3"/>
        <v>5.6</v>
      </c>
      <c r="S12" s="481">
        <f t="shared" si="6"/>
        <v>5.7679999999999998</v>
      </c>
      <c r="T12" s="481">
        <f t="shared" si="7"/>
        <v>6.3839999999999995</v>
      </c>
      <c r="U12" s="481">
        <f t="shared" si="8"/>
        <v>7.895999999999999</v>
      </c>
      <c r="V12" s="481">
        <f t="shared" si="9"/>
        <v>5.3199999999999994</v>
      </c>
      <c r="W12" s="481">
        <f t="shared" si="10"/>
        <v>5.88</v>
      </c>
      <c r="X12" s="481">
        <f t="shared" si="11"/>
        <v>7.2799999999999994</v>
      </c>
      <c r="Y12" s="47"/>
      <c r="Z12" s="47"/>
      <c r="AA12" s="48"/>
      <c r="AB12" s="91"/>
      <c r="AC12" s="48"/>
      <c r="AD12" s="48"/>
      <c r="AE12" s="48"/>
      <c r="AF12" s="48"/>
      <c r="AG12" s="48"/>
      <c r="AH12" s="48"/>
      <c r="AI12" s="48"/>
      <c r="AJ12" s="48"/>
      <c r="AK12" s="48"/>
      <c r="AL12" s="48"/>
      <c r="AM12" s="48"/>
      <c r="AN12" s="48"/>
      <c r="AO12" s="48"/>
      <c r="AP12" s="48"/>
      <c r="AQ12" s="48"/>
      <c r="AR12" s="48"/>
      <c r="AS12" s="48"/>
      <c r="AT12" s="48"/>
      <c r="AU12" s="48"/>
      <c r="AV12" s="48"/>
      <c r="AW12" s="48"/>
      <c r="AX12" s="48"/>
      <c r="AY12" s="48"/>
      <c r="AZ12" s="48"/>
      <c r="BA12" s="48"/>
      <c r="BB12" s="48"/>
      <c r="BC12" s="48"/>
      <c r="BD12" s="48"/>
      <c r="BE12" s="48"/>
      <c r="BF12" s="48"/>
      <c r="BG12" s="48"/>
      <c r="BH12" s="48"/>
      <c r="BI12" s="48"/>
      <c r="BJ12" s="48"/>
      <c r="BK12" s="48"/>
      <c r="BL12" s="48"/>
      <c r="BM12" s="48"/>
      <c r="BN12" s="48"/>
      <c r="BO12" s="48"/>
      <c r="BP12" s="48"/>
      <c r="BQ12" s="48"/>
      <c r="BR12" s="48"/>
      <c r="BS12" s="48"/>
      <c r="BT12" s="48"/>
      <c r="BU12" s="48"/>
      <c r="BV12" s="48"/>
      <c r="BW12" s="48"/>
      <c r="BX12" s="48"/>
      <c r="BY12" s="48"/>
      <c r="BZ12" s="48"/>
      <c r="CA12" s="48"/>
      <c r="CB12" s="48"/>
      <c r="CC12" s="48"/>
      <c r="CD12" s="48"/>
      <c r="CE12" s="48"/>
      <c r="CF12" s="48"/>
      <c r="CG12" s="48"/>
      <c r="CH12" s="48"/>
      <c r="CI12" s="48"/>
      <c r="CJ12" s="48"/>
      <c r="CK12" s="48"/>
      <c r="CL12" s="48"/>
      <c r="CM12" s="48"/>
      <c r="CN12" s="48"/>
      <c r="CO12" s="48"/>
      <c r="CP12" s="48"/>
      <c r="CQ12" s="48"/>
      <c r="CR12" s="48"/>
      <c r="CS12" s="48"/>
      <c r="CT12" s="48"/>
      <c r="CU12" s="48"/>
      <c r="CV12" s="48"/>
      <c r="CW12" s="48"/>
      <c r="CX12" s="48"/>
      <c r="CY12" s="48"/>
      <c r="CZ12" s="48"/>
      <c r="DA12" s="48"/>
      <c r="DB12" s="48"/>
      <c r="DC12" s="48"/>
      <c r="DD12" s="48"/>
      <c r="DE12" s="48"/>
      <c r="DF12" s="48"/>
      <c r="DG12" s="48"/>
      <c r="DH12" s="48"/>
      <c r="DI12" s="48"/>
      <c r="DJ12" s="48"/>
      <c r="DK12" s="48"/>
      <c r="DL12" s="48"/>
      <c r="DM12" s="48"/>
      <c r="DN12" s="48"/>
      <c r="DO12" s="48"/>
      <c r="DP12" s="48"/>
      <c r="DQ12" s="48"/>
      <c r="DR12" s="48"/>
      <c r="DS12" s="48"/>
      <c r="DT12" s="48"/>
      <c r="DU12" s="48"/>
      <c r="DV12" s="48"/>
      <c r="DW12" s="48"/>
      <c r="DX12" s="48"/>
      <c r="DY12" s="48"/>
      <c r="DZ12" s="48"/>
      <c r="EA12" s="48"/>
      <c r="EB12" s="48"/>
      <c r="EC12" s="48"/>
      <c r="ED12" s="48"/>
      <c r="EE12" s="48"/>
      <c r="EF12" s="48"/>
      <c r="EG12" s="48"/>
      <c r="EH12" s="48"/>
      <c r="EI12" s="48"/>
      <c r="EJ12" s="48"/>
      <c r="EK12" s="48"/>
      <c r="EL12" s="48"/>
      <c r="EM12" s="48"/>
      <c r="EN12" s="48"/>
      <c r="EO12" s="48"/>
      <c r="EP12" s="48"/>
      <c r="EQ12" s="48"/>
      <c r="ER12" s="48"/>
      <c r="ES12" s="48"/>
      <c r="ET12" s="48"/>
      <c r="EU12" s="48"/>
      <c r="EV12" s="48"/>
      <c r="EW12" s="48"/>
      <c r="EX12" s="48"/>
      <c r="EY12" s="48"/>
      <c r="EZ12" s="48"/>
      <c r="FA12" s="48"/>
      <c r="FB12" s="48"/>
      <c r="FC12" s="48"/>
      <c r="FD12" s="48"/>
      <c r="FE12" s="48"/>
      <c r="FF12" s="48"/>
      <c r="FG12" s="48"/>
      <c r="FH12" s="48"/>
      <c r="FI12" s="48"/>
      <c r="FJ12" s="48"/>
      <c r="FK12" s="48"/>
      <c r="FL12" s="48"/>
      <c r="FM12" s="48"/>
      <c r="FN12" s="48"/>
      <c r="FO12" s="48"/>
      <c r="FP12" s="48"/>
      <c r="FQ12" s="48"/>
      <c r="FR12" s="48"/>
      <c r="FS12" s="48"/>
      <c r="FT12" s="48"/>
      <c r="FU12" s="48"/>
      <c r="FV12" s="48"/>
      <c r="FW12" s="48"/>
      <c r="FX12" s="48"/>
      <c r="FY12" s="48"/>
      <c r="FZ12" s="48"/>
      <c r="GA12" s="48"/>
      <c r="GB12" s="48"/>
      <c r="GC12" s="48"/>
      <c r="GD12" s="48"/>
      <c r="GE12" s="48"/>
      <c r="GF12" s="48"/>
      <c r="GG12" s="48"/>
      <c r="GH12" s="48"/>
      <c r="GI12" s="48"/>
      <c r="GJ12" s="48"/>
      <c r="GK12" s="48"/>
      <c r="GL12" s="48"/>
      <c r="GM12" s="48"/>
      <c r="GN12" s="48"/>
      <c r="GO12" s="48"/>
      <c r="GP12" s="48"/>
      <c r="GQ12" s="48"/>
      <c r="GR12" s="48"/>
      <c r="GS12" s="48"/>
      <c r="GT12" s="48"/>
      <c r="GU12" s="48"/>
      <c r="GV12" s="48"/>
      <c r="GW12" s="48"/>
      <c r="GX12" s="48"/>
      <c r="GY12" s="48"/>
      <c r="GZ12" s="48"/>
      <c r="HA12" s="48"/>
      <c r="HB12" s="48"/>
      <c r="HC12" s="48"/>
      <c r="HD12" s="48"/>
      <c r="HE12" s="48"/>
      <c r="HF12" s="48"/>
      <c r="HG12" s="48"/>
      <c r="HH12" s="48"/>
      <c r="HI12" s="48"/>
      <c r="HJ12" s="48"/>
      <c r="HK12" s="48"/>
      <c r="HL12" s="48"/>
      <c r="HM12" s="48"/>
      <c r="HN12" s="48"/>
      <c r="HO12" s="48"/>
      <c r="HP12" s="48"/>
      <c r="HQ12" s="48"/>
      <c r="HR12" s="48"/>
      <c r="HS12" s="48"/>
      <c r="HT12" s="48"/>
      <c r="HU12" s="48"/>
      <c r="HV12" s="48"/>
      <c r="HW12" s="48"/>
      <c r="HX12" s="48"/>
      <c r="HY12" s="48"/>
      <c r="HZ12" s="48"/>
      <c r="IA12" s="48"/>
      <c r="IB12" s="48"/>
      <c r="IC12" s="48"/>
      <c r="ID12" s="48"/>
      <c r="IE12" s="48"/>
      <c r="IF12" s="48"/>
      <c r="IG12" s="48"/>
      <c r="IH12" s="48"/>
      <c r="II12" s="48"/>
      <c r="IJ12" s="48"/>
      <c r="IK12" s="48"/>
      <c r="IL12" s="48"/>
      <c r="IM12" s="48"/>
      <c r="IN12" s="48"/>
    </row>
    <row r="13" spans="1:248" s="30" customFormat="1" ht="33.75" customHeight="1">
      <c r="A13" s="665" t="s">
        <v>1443</v>
      </c>
      <c r="B13" s="668"/>
      <c r="C13" s="666" t="s">
        <v>1442</v>
      </c>
      <c r="D13" s="94" t="s">
        <v>105</v>
      </c>
      <c r="E13" s="649" t="s">
        <v>242</v>
      </c>
      <c r="F13" s="665">
        <v>4</v>
      </c>
      <c r="G13" s="665" t="s">
        <v>1</v>
      </c>
      <c r="H13" s="665" t="s">
        <v>268</v>
      </c>
      <c r="I13" s="665">
        <v>120</v>
      </c>
      <c r="J13" s="665" t="s">
        <v>147</v>
      </c>
      <c r="K13" s="69">
        <f t="shared" ref="K13:K20" si="12">M13*1.35</f>
        <v>14.580000000000002</v>
      </c>
      <c r="L13" s="70">
        <f t="shared" ref="L13:L36" si="13">M13*1.1</f>
        <v>11.880000000000003</v>
      </c>
      <c r="M13" s="71">
        <v>10.8</v>
      </c>
      <c r="N13" s="665" t="s">
        <v>124</v>
      </c>
      <c r="O13" s="126">
        <f t="shared" si="4"/>
        <v>1</v>
      </c>
      <c r="P13" s="126">
        <f t="shared" si="5"/>
        <v>10.8</v>
      </c>
      <c r="Q13" s="126">
        <f t="shared" si="2"/>
        <v>10.8</v>
      </c>
      <c r="R13">
        <f t="shared" si="3"/>
        <v>10.8</v>
      </c>
      <c r="S13" s="481">
        <f t="shared" si="6"/>
        <v>11.124000000000001</v>
      </c>
      <c r="T13" s="481">
        <f t="shared" si="7"/>
        <v>12.311999999999999</v>
      </c>
      <c r="U13" s="481">
        <f t="shared" si="8"/>
        <v>15.228</v>
      </c>
      <c r="V13" s="481">
        <f t="shared" si="9"/>
        <v>10.260000000000002</v>
      </c>
      <c r="W13" s="481">
        <f t="shared" si="10"/>
        <v>11.340000000000002</v>
      </c>
      <c r="X13" s="481">
        <f t="shared" si="11"/>
        <v>14.040000000000001</v>
      </c>
      <c r="Y13" s="4"/>
      <c r="Z13" s="4"/>
      <c r="AA13" s="4"/>
      <c r="AB13" s="86"/>
      <c r="AC13" s="4"/>
      <c r="AD13" s="4"/>
      <c r="AE13" s="4"/>
      <c r="AF13" s="4"/>
      <c r="AG13" s="4"/>
      <c r="AH13" s="4"/>
      <c r="AI13" s="4"/>
      <c r="AJ13" s="4"/>
      <c r="AK13" s="4"/>
      <c r="AL13" s="4"/>
      <c r="AM13" s="4"/>
      <c r="AN13" s="4"/>
      <c r="AO13" s="4"/>
      <c r="AP13" s="4"/>
      <c r="AQ13" s="4"/>
      <c r="AR13" s="4"/>
      <c r="AS13" s="4"/>
      <c r="AT13" s="4"/>
      <c r="AU13" s="4"/>
      <c r="AV13" s="4"/>
      <c r="AW13" s="4"/>
      <c r="AX13" s="4"/>
      <c r="AY13" s="4"/>
      <c r="AZ13" s="4"/>
      <c r="BA13" s="4"/>
      <c r="BB13" s="4"/>
      <c r="BC13" s="4"/>
      <c r="BD13" s="4"/>
      <c r="BE13" s="4"/>
      <c r="BF13" s="4"/>
      <c r="BG13" s="4"/>
      <c r="BH13" s="4"/>
      <c r="BI13" s="4"/>
      <c r="BJ13" s="4"/>
      <c r="BK13" s="4"/>
      <c r="BL13" s="4"/>
      <c r="BM13" s="4"/>
      <c r="BN13" s="4"/>
      <c r="BO13" s="4"/>
      <c r="BP13" s="4"/>
      <c r="BQ13" s="4"/>
      <c r="BR13" s="4"/>
      <c r="BS13" s="4"/>
      <c r="BT13" s="4"/>
      <c r="BU13" s="4"/>
      <c r="BV13" s="4"/>
      <c r="BW13" s="4"/>
      <c r="BX13" s="4"/>
      <c r="BY13" s="4"/>
      <c r="BZ13" s="4"/>
      <c r="CA13" s="4"/>
      <c r="CB13" s="4"/>
      <c r="CC13" s="4"/>
      <c r="CD13" s="4"/>
      <c r="CE13" s="4"/>
      <c r="CF13" s="4"/>
      <c r="CG13" s="4"/>
      <c r="CH13" s="4"/>
      <c r="CI13" s="4"/>
      <c r="CJ13" s="4"/>
      <c r="CK13" s="4"/>
      <c r="CL13" s="4"/>
      <c r="CM13" s="4"/>
      <c r="CN13" s="4"/>
      <c r="CO13" s="4"/>
      <c r="CP13" s="4"/>
      <c r="CQ13" s="4"/>
      <c r="CR13" s="4"/>
      <c r="CS13" s="4"/>
      <c r="CT13" s="4"/>
      <c r="CU13" s="4"/>
      <c r="CV13" s="4"/>
      <c r="CW13" s="4"/>
      <c r="CX13" s="4"/>
      <c r="CY13" s="4"/>
      <c r="CZ13" s="4"/>
      <c r="DA13" s="4"/>
      <c r="DB13" s="4"/>
      <c r="DC13" s="4"/>
      <c r="DD13" s="4"/>
      <c r="DE13" s="4"/>
      <c r="DF13" s="4"/>
      <c r="DG13" s="4"/>
      <c r="DH13" s="4"/>
      <c r="DI13" s="4"/>
      <c r="DJ13" s="4"/>
      <c r="DK13" s="4"/>
      <c r="DL13" s="4"/>
      <c r="DM13" s="4"/>
      <c r="DN13" s="4"/>
      <c r="DO13" s="4"/>
      <c r="DP13" s="4"/>
      <c r="DQ13" s="4"/>
      <c r="DR13" s="4"/>
      <c r="DS13" s="4"/>
      <c r="DT13" s="4"/>
      <c r="DU13" s="4"/>
      <c r="DV13" s="4"/>
      <c r="DW13" s="4"/>
      <c r="DX13" s="4"/>
      <c r="DY13" s="4"/>
      <c r="DZ13" s="4"/>
      <c r="EA13" s="4"/>
      <c r="EB13" s="4"/>
      <c r="EC13" s="4"/>
      <c r="ED13" s="4"/>
      <c r="EE13" s="4"/>
      <c r="EF13" s="4"/>
      <c r="EG13" s="4"/>
      <c r="EH13" s="4"/>
      <c r="EI13" s="4"/>
      <c r="EJ13" s="4"/>
      <c r="EK13" s="4"/>
      <c r="EL13" s="4"/>
      <c r="EM13" s="4"/>
      <c r="EN13" s="4"/>
      <c r="EO13" s="4"/>
      <c r="EP13" s="4"/>
      <c r="EQ13" s="4"/>
      <c r="ER13" s="4"/>
      <c r="ES13" s="4"/>
      <c r="ET13" s="4"/>
      <c r="EU13" s="4"/>
      <c r="EV13" s="4"/>
      <c r="EW13" s="4"/>
      <c r="EX13" s="4"/>
      <c r="EY13" s="4"/>
      <c r="EZ13" s="4"/>
      <c r="FA13" s="4"/>
      <c r="FB13" s="4"/>
      <c r="FC13" s="4"/>
      <c r="FD13" s="4"/>
      <c r="FE13" s="4"/>
      <c r="FF13" s="4"/>
      <c r="FG13" s="4"/>
      <c r="FH13" s="4"/>
      <c r="FI13" s="4"/>
      <c r="FJ13" s="4"/>
      <c r="FK13" s="4"/>
      <c r="FL13" s="4"/>
      <c r="FM13" s="4"/>
      <c r="FN13" s="4"/>
      <c r="FO13" s="4"/>
      <c r="FP13" s="4"/>
      <c r="FQ13" s="4"/>
      <c r="FR13" s="4"/>
      <c r="FS13" s="4"/>
      <c r="FT13" s="4"/>
      <c r="FU13" s="4"/>
      <c r="FV13" s="4"/>
      <c r="FW13" s="4"/>
      <c r="FX13" s="4"/>
      <c r="FY13" s="4"/>
      <c r="FZ13" s="4"/>
      <c r="GA13" s="4"/>
      <c r="GB13" s="4"/>
      <c r="GC13" s="4"/>
      <c r="GD13" s="4"/>
      <c r="GE13" s="4"/>
      <c r="GF13" s="4"/>
      <c r="GG13" s="4"/>
      <c r="GH13" s="4"/>
      <c r="GI13" s="4"/>
      <c r="GJ13" s="4"/>
      <c r="GK13" s="4"/>
      <c r="GL13" s="4"/>
      <c r="GM13" s="4"/>
      <c r="GN13" s="4"/>
      <c r="GO13" s="4"/>
      <c r="GP13" s="4"/>
      <c r="GQ13" s="4"/>
      <c r="GR13" s="4"/>
      <c r="GS13" s="4"/>
      <c r="GT13" s="4"/>
      <c r="GU13" s="4"/>
      <c r="GV13" s="4"/>
      <c r="GW13" s="4"/>
      <c r="GX13" s="4"/>
      <c r="GY13" s="4"/>
      <c r="GZ13" s="4"/>
      <c r="HA13" s="4"/>
      <c r="HB13" s="4"/>
      <c r="HC13" s="4"/>
      <c r="HD13" s="4"/>
      <c r="HE13" s="4"/>
      <c r="HF13" s="4"/>
      <c r="HG13" s="4"/>
      <c r="HH13" s="4"/>
      <c r="HI13" s="4"/>
      <c r="HJ13" s="4"/>
      <c r="HK13" s="4"/>
      <c r="HL13" s="4"/>
      <c r="HM13" s="4"/>
      <c r="HN13" s="4"/>
      <c r="HO13" s="4"/>
      <c r="HP13" s="4"/>
      <c r="HQ13" s="4"/>
      <c r="HR13" s="4"/>
      <c r="HS13" s="4"/>
      <c r="HT13" s="4"/>
      <c r="HU13" s="4"/>
      <c r="HV13" s="4"/>
      <c r="HW13" s="4"/>
      <c r="HX13" s="4"/>
      <c r="HY13" s="4"/>
      <c r="HZ13" s="4"/>
      <c r="IA13" s="4"/>
      <c r="IB13" s="4"/>
      <c r="IC13" s="4"/>
      <c r="ID13" s="4"/>
      <c r="IE13" s="4"/>
      <c r="IF13" s="4"/>
      <c r="IG13" s="4"/>
      <c r="IH13" s="4"/>
      <c r="II13" s="4"/>
      <c r="IJ13" s="4"/>
      <c r="IK13" s="4"/>
      <c r="IL13" s="4"/>
      <c r="IM13" s="4"/>
      <c r="IN13" s="4"/>
    </row>
    <row r="14" spans="1:248" s="30" customFormat="1" ht="33.75" customHeight="1">
      <c r="A14" s="665"/>
      <c r="B14" s="668"/>
      <c r="C14" s="666"/>
      <c r="D14" s="95" t="s">
        <v>107</v>
      </c>
      <c r="E14" s="649"/>
      <c r="F14" s="665"/>
      <c r="G14" s="665"/>
      <c r="H14" s="665"/>
      <c r="I14" s="665"/>
      <c r="J14" s="665"/>
      <c r="K14" s="69">
        <f t="shared" si="12"/>
        <v>14.715000000000002</v>
      </c>
      <c r="L14" s="70">
        <f>M14*1.1</f>
        <v>11.990000000000002</v>
      </c>
      <c r="M14" s="71">
        <v>10.9</v>
      </c>
      <c r="N14" s="665"/>
      <c r="O14" s="126">
        <f t="shared" si="4"/>
        <v>1</v>
      </c>
      <c r="P14" s="126">
        <f t="shared" si="5"/>
        <v>10.9</v>
      </c>
      <c r="Q14" s="126">
        <f t="shared" si="2"/>
        <v>10.9</v>
      </c>
      <c r="R14">
        <f t="shared" si="3"/>
        <v>10.9</v>
      </c>
      <c r="S14" s="481">
        <f t="shared" si="6"/>
        <v>11.227</v>
      </c>
      <c r="T14" s="481">
        <f t="shared" si="7"/>
        <v>12.426</v>
      </c>
      <c r="U14" s="481">
        <f t="shared" si="8"/>
        <v>15.369</v>
      </c>
      <c r="V14" s="481">
        <f t="shared" si="9"/>
        <v>10.355</v>
      </c>
      <c r="W14" s="481">
        <f t="shared" si="10"/>
        <v>11.445</v>
      </c>
      <c r="X14" s="481">
        <f t="shared" si="11"/>
        <v>14.170000000000002</v>
      </c>
      <c r="Y14" s="4"/>
      <c r="Z14" s="4"/>
      <c r="AA14" s="4"/>
      <c r="AB14" s="86"/>
      <c r="AC14" s="4"/>
      <c r="AD14" s="4"/>
      <c r="AE14" s="4"/>
      <c r="AF14" s="4"/>
      <c r="AG14" s="4"/>
      <c r="AH14" s="4"/>
      <c r="AI14" s="4"/>
      <c r="AJ14" s="4"/>
      <c r="AK14" s="4"/>
      <c r="AL14" s="4"/>
      <c r="AM14" s="4"/>
      <c r="AN14" s="4"/>
      <c r="AO14" s="4"/>
      <c r="AP14" s="4"/>
      <c r="AQ14" s="4"/>
      <c r="AR14" s="4"/>
      <c r="AS14" s="4"/>
      <c r="AT14" s="4"/>
      <c r="AU14" s="4"/>
      <c r="AV14" s="4"/>
      <c r="AW14" s="4"/>
      <c r="AX14" s="4"/>
      <c r="AY14" s="4"/>
      <c r="AZ14" s="4"/>
      <c r="BA14" s="4"/>
      <c r="BB14" s="4"/>
      <c r="BC14" s="4"/>
      <c r="BD14" s="4"/>
      <c r="BE14" s="4"/>
      <c r="BF14" s="4"/>
      <c r="BG14" s="4"/>
      <c r="BH14" s="4"/>
      <c r="BI14" s="4"/>
      <c r="BJ14" s="4"/>
      <c r="BK14" s="4"/>
      <c r="BL14" s="4"/>
      <c r="BM14" s="4"/>
      <c r="BN14" s="4"/>
      <c r="BO14" s="4"/>
      <c r="BP14" s="4"/>
      <c r="BQ14" s="4"/>
      <c r="BR14" s="4"/>
      <c r="BS14" s="4"/>
      <c r="BT14" s="4"/>
      <c r="BU14" s="4"/>
      <c r="BV14" s="4"/>
      <c r="BW14" s="4"/>
      <c r="BX14" s="4"/>
      <c r="BY14" s="4"/>
      <c r="BZ14" s="4"/>
      <c r="CA14" s="4"/>
      <c r="CB14" s="4"/>
      <c r="CC14" s="4"/>
      <c r="CD14" s="4"/>
      <c r="CE14" s="4"/>
      <c r="CF14" s="4"/>
      <c r="CG14" s="4"/>
      <c r="CH14" s="4"/>
      <c r="CI14" s="4"/>
      <c r="CJ14" s="4"/>
      <c r="CK14" s="4"/>
      <c r="CL14" s="4"/>
      <c r="CM14" s="4"/>
      <c r="CN14" s="4"/>
      <c r="CO14" s="4"/>
      <c r="CP14" s="4"/>
      <c r="CQ14" s="4"/>
      <c r="CR14" s="4"/>
      <c r="CS14" s="4"/>
      <c r="CT14" s="4"/>
      <c r="CU14" s="4"/>
      <c r="CV14" s="4"/>
      <c r="CW14" s="4"/>
      <c r="CX14" s="4"/>
      <c r="CY14" s="4"/>
      <c r="CZ14" s="4"/>
      <c r="DA14" s="4"/>
      <c r="DB14" s="4"/>
      <c r="DC14" s="4"/>
      <c r="DD14" s="4"/>
      <c r="DE14" s="4"/>
      <c r="DF14" s="4"/>
      <c r="DG14" s="4"/>
      <c r="DH14" s="4"/>
      <c r="DI14" s="4"/>
      <c r="DJ14" s="4"/>
      <c r="DK14" s="4"/>
      <c r="DL14" s="4"/>
      <c r="DM14" s="4"/>
      <c r="DN14" s="4"/>
      <c r="DO14" s="4"/>
      <c r="DP14" s="4"/>
      <c r="DQ14" s="4"/>
      <c r="DR14" s="4"/>
      <c r="DS14" s="4"/>
      <c r="DT14" s="4"/>
      <c r="DU14" s="4"/>
      <c r="DV14" s="4"/>
      <c r="DW14" s="4"/>
      <c r="DX14" s="4"/>
      <c r="DY14" s="4"/>
      <c r="DZ14" s="4"/>
      <c r="EA14" s="4"/>
      <c r="EB14" s="4"/>
      <c r="EC14" s="4"/>
      <c r="ED14" s="4"/>
      <c r="EE14" s="4"/>
      <c r="EF14" s="4"/>
      <c r="EG14" s="4"/>
      <c r="EH14" s="4"/>
      <c r="EI14" s="4"/>
      <c r="EJ14" s="4"/>
      <c r="EK14" s="4"/>
      <c r="EL14" s="4"/>
      <c r="EM14" s="4"/>
      <c r="EN14" s="4"/>
      <c r="EO14" s="4"/>
      <c r="EP14" s="4"/>
      <c r="EQ14" s="4"/>
      <c r="ER14" s="4"/>
      <c r="ES14" s="4"/>
      <c r="ET14" s="4"/>
      <c r="EU14" s="4"/>
      <c r="EV14" s="4"/>
      <c r="EW14" s="4"/>
      <c r="EX14" s="4"/>
      <c r="EY14" s="4"/>
      <c r="EZ14" s="4"/>
      <c r="FA14" s="4"/>
      <c r="FB14" s="4"/>
      <c r="FC14" s="4"/>
      <c r="FD14" s="4"/>
      <c r="FE14" s="4"/>
      <c r="FF14" s="4"/>
      <c r="FG14" s="4"/>
      <c r="FH14" s="4"/>
      <c r="FI14" s="4"/>
      <c r="FJ14" s="4"/>
      <c r="FK14" s="4"/>
      <c r="FL14" s="4"/>
      <c r="FM14" s="4"/>
      <c r="FN14" s="4"/>
      <c r="FO14" s="4"/>
      <c r="FP14" s="4"/>
      <c r="FQ14" s="4"/>
      <c r="FR14" s="4"/>
      <c r="FS14" s="4"/>
      <c r="FT14" s="4"/>
      <c r="FU14" s="4"/>
      <c r="FV14" s="4"/>
      <c r="FW14" s="4"/>
      <c r="FX14" s="4"/>
      <c r="FY14" s="4"/>
      <c r="FZ14" s="4"/>
      <c r="GA14" s="4"/>
      <c r="GB14" s="4"/>
      <c r="GC14" s="4"/>
      <c r="GD14" s="4"/>
      <c r="GE14" s="4"/>
      <c r="GF14" s="4"/>
      <c r="GG14" s="4"/>
      <c r="GH14" s="4"/>
      <c r="GI14" s="4"/>
      <c r="GJ14" s="4"/>
      <c r="GK14" s="4"/>
      <c r="GL14" s="4"/>
      <c r="GM14" s="4"/>
      <c r="GN14" s="4"/>
      <c r="GO14" s="4"/>
      <c r="GP14" s="4"/>
      <c r="GQ14" s="4"/>
      <c r="GR14" s="4"/>
      <c r="GS14" s="4"/>
      <c r="GT14" s="4"/>
      <c r="GU14" s="4"/>
      <c r="GV14" s="4"/>
      <c r="GW14" s="4"/>
      <c r="GX14" s="4"/>
      <c r="GY14" s="4"/>
      <c r="GZ14" s="4"/>
      <c r="HA14" s="4"/>
      <c r="HB14" s="4"/>
      <c r="HC14" s="4"/>
      <c r="HD14" s="4"/>
      <c r="HE14" s="4"/>
      <c r="HF14" s="4"/>
      <c r="HG14" s="4"/>
      <c r="HH14" s="4"/>
      <c r="HI14" s="4"/>
      <c r="HJ14" s="4"/>
      <c r="HK14" s="4"/>
      <c r="HL14" s="4"/>
      <c r="HM14" s="4"/>
      <c r="HN14" s="4"/>
      <c r="HO14" s="4"/>
      <c r="HP14" s="4"/>
      <c r="HQ14" s="4"/>
      <c r="HR14" s="4"/>
      <c r="HS14" s="4"/>
      <c r="HT14" s="4"/>
      <c r="HU14" s="4"/>
      <c r="HV14" s="4"/>
      <c r="HW14" s="4"/>
      <c r="HX14" s="4"/>
      <c r="HY14" s="4"/>
      <c r="HZ14" s="4"/>
      <c r="IA14" s="4"/>
      <c r="IB14" s="4"/>
      <c r="IC14" s="4"/>
      <c r="ID14" s="4"/>
      <c r="IE14" s="4"/>
      <c r="IF14" s="4"/>
      <c r="IG14" s="4"/>
      <c r="IH14" s="4"/>
      <c r="II14" s="4"/>
      <c r="IJ14" s="4"/>
      <c r="IK14" s="4"/>
      <c r="IL14" s="4"/>
      <c r="IM14" s="4"/>
      <c r="IN14" s="4"/>
    </row>
    <row r="15" spans="1:248" s="30" customFormat="1" ht="33.75" customHeight="1">
      <c r="A15" s="665"/>
      <c r="B15" s="668"/>
      <c r="C15" s="666"/>
      <c r="D15" s="89" t="s">
        <v>1114</v>
      </c>
      <c r="E15" s="649"/>
      <c r="F15" s="665"/>
      <c r="G15" s="665"/>
      <c r="H15" s="665"/>
      <c r="I15" s="665"/>
      <c r="J15" s="665"/>
      <c r="K15" s="69">
        <f t="shared" si="12"/>
        <v>6.75</v>
      </c>
      <c r="L15" s="70">
        <f t="shared" si="13"/>
        <v>5.5</v>
      </c>
      <c r="M15" s="71">
        <v>5</v>
      </c>
      <c r="N15" s="665"/>
      <c r="O15" s="126">
        <f t="shared" si="4"/>
        <v>1</v>
      </c>
      <c r="P15" s="126">
        <f t="shared" si="5"/>
        <v>5</v>
      </c>
      <c r="Q15" s="126">
        <f t="shared" si="2"/>
        <v>5</v>
      </c>
      <c r="R15">
        <f t="shared" si="3"/>
        <v>5</v>
      </c>
      <c r="S15" s="481">
        <f t="shared" si="6"/>
        <v>5.15</v>
      </c>
      <c r="T15" s="481">
        <f t="shared" si="7"/>
        <v>5.6999999999999993</v>
      </c>
      <c r="U15" s="481">
        <f t="shared" si="8"/>
        <v>7.05</v>
      </c>
      <c r="V15" s="481">
        <f t="shared" si="9"/>
        <v>4.75</v>
      </c>
      <c r="W15" s="481">
        <f t="shared" si="10"/>
        <v>5.25</v>
      </c>
      <c r="X15" s="481">
        <f t="shared" si="11"/>
        <v>6.5</v>
      </c>
      <c r="Y15" s="4"/>
      <c r="Z15" s="4"/>
      <c r="AA15" s="4"/>
      <c r="AB15" s="86"/>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c r="BU15" s="4"/>
      <c r="BV15" s="4"/>
      <c r="BW15" s="4"/>
      <c r="BX15" s="4"/>
      <c r="BY15" s="4"/>
      <c r="BZ15" s="4"/>
      <c r="CA15" s="4"/>
      <c r="CB15" s="4"/>
      <c r="CC15" s="4"/>
      <c r="CD15" s="4"/>
      <c r="CE15" s="4"/>
      <c r="CF15" s="4"/>
      <c r="CG15" s="4"/>
      <c r="CH15" s="4"/>
      <c r="CI15" s="4"/>
      <c r="CJ15" s="4"/>
      <c r="CK15" s="4"/>
      <c r="CL15" s="4"/>
      <c r="CM15" s="4"/>
      <c r="CN15" s="4"/>
      <c r="CO15" s="4"/>
      <c r="CP15" s="4"/>
      <c r="CQ15" s="4"/>
      <c r="CR15" s="4"/>
      <c r="CS15" s="4"/>
      <c r="CT15" s="4"/>
      <c r="CU15" s="4"/>
      <c r="CV15" s="4"/>
      <c r="CW15" s="4"/>
      <c r="CX15" s="4"/>
      <c r="CY15" s="4"/>
      <c r="CZ15" s="4"/>
      <c r="DA15" s="4"/>
      <c r="DB15" s="4"/>
      <c r="DC15" s="4"/>
      <c r="DD15" s="4"/>
      <c r="DE15" s="4"/>
      <c r="DF15" s="4"/>
      <c r="DG15" s="4"/>
      <c r="DH15" s="4"/>
      <c r="DI15" s="4"/>
      <c r="DJ15" s="4"/>
      <c r="DK15" s="4"/>
      <c r="DL15" s="4"/>
      <c r="DM15" s="4"/>
      <c r="DN15" s="4"/>
      <c r="DO15" s="4"/>
      <c r="DP15" s="4"/>
      <c r="DQ15" s="4"/>
      <c r="DR15" s="4"/>
      <c r="DS15" s="4"/>
      <c r="DT15" s="4"/>
      <c r="DU15" s="4"/>
      <c r="DV15" s="4"/>
      <c r="DW15" s="4"/>
      <c r="DX15" s="4"/>
      <c r="DY15" s="4"/>
      <c r="DZ15" s="4"/>
      <c r="EA15" s="4"/>
      <c r="EB15" s="4"/>
      <c r="EC15" s="4"/>
      <c r="ED15" s="4"/>
      <c r="EE15" s="4"/>
      <c r="EF15" s="4"/>
      <c r="EG15" s="4"/>
      <c r="EH15" s="4"/>
      <c r="EI15" s="4"/>
      <c r="EJ15" s="4"/>
      <c r="EK15" s="4"/>
      <c r="EL15" s="4"/>
      <c r="EM15" s="4"/>
      <c r="EN15" s="4"/>
      <c r="EO15" s="4"/>
      <c r="EP15" s="4"/>
      <c r="EQ15" s="4"/>
      <c r="ER15" s="4"/>
      <c r="ES15" s="4"/>
      <c r="ET15" s="4"/>
      <c r="EU15" s="4"/>
      <c r="EV15" s="4"/>
      <c r="EW15" s="4"/>
      <c r="EX15" s="4"/>
      <c r="EY15" s="4"/>
      <c r="EZ15" s="4"/>
      <c r="FA15" s="4"/>
      <c r="FB15" s="4"/>
      <c r="FC15" s="4"/>
      <c r="FD15" s="4"/>
      <c r="FE15" s="4"/>
      <c r="FF15" s="4"/>
      <c r="FG15" s="4"/>
      <c r="FH15" s="4"/>
      <c r="FI15" s="4"/>
      <c r="FJ15" s="4"/>
      <c r="FK15" s="4"/>
      <c r="FL15" s="4"/>
      <c r="FM15" s="4"/>
      <c r="FN15" s="4"/>
      <c r="FO15" s="4"/>
      <c r="FP15" s="4"/>
      <c r="FQ15" s="4"/>
      <c r="FR15" s="4"/>
      <c r="FS15" s="4"/>
      <c r="FT15" s="4"/>
      <c r="FU15" s="4"/>
      <c r="FV15" s="4"/>
      <c r="FW15" s="4"/>
      <c r="FX15" s="4"/>
      <c r="FY15" s="4"/>
      <c r="FZ15" s="4"/>
      <c r="GA15" s="4"/>
      <c r="GB15" s="4"/>
      <c r="GC15" s="4"/>
      <c r="GD15" s="4"/>
      <c r="GE15" s="4"/>
      <c r="GF15" s="4"/>
      <c r="GG15" s="4"/>
      <c r="GH15" s="4"/>
      <c r="GI15" s="4"/>
      <c r="GJ15" s="4"/>
      <c r="GK15" s="4"/>
      <c r="GL15" s="4"/>
      <c r="GM15" s="4"/>
      <c r="GN15" s="4"/>
      <c r="GO15" s="4"/>
      <c r="GP15" s="4"/>
      <c r="GQ15" s="4"/>
      <c r="GR15" s="4"/>
      <c r="GS15" s="4"/>
      <c r="GT15" s="4"/>
      <c r="GU15" s="4"/>
      <c r="GV15" s="4"/>
      <c r="GW15" s="4"/>
      <c r="GX15" s="4"/>
      <c r="GY15" s="4"/>
      <c r="GZ15" s="4"/>
      <c r="HA15" s="4"/>
      <c r="HB15" s="4"/>
      <c r="HC15" s="4"/>
      <c r="HD15" s="4"/>
      <c r="HE15" s="4"/>
      <c r="HF15" s="4"/>
      <c r="HG15" s="4"/>
      <c r="HH15" s="4"/>
      <c r="HI15" s="4"/>
      <c r="HJ15" s="4"/>
      <c r="HK15" s="4"/>
      <c r="HL15" s="4"/>
      <c r="HM15" s="4"/>
      <c r="HN15" s="4"/>
      <c r="HO15" s="4"/>
      <c r="HP15" s="4"/>
      <c r="HQ15" s="4"/>
      <c r="HR15" s="4"/>
      <c r="HS15" s="4"/>
      <c r="HT15" s="4"/>
      <c r="HU15" s="4"/>
      <c r="HV15" s="4"/>
      <c r="HW15" s="4"/>
      <c r="HX15" s="4"/>
      <c r="HY15" s="4"/>
      <c r="HZ15" s="4"/>
      <c r="IA15" s="4"/>
      <c r="IB15" s="4"/>
      <c r="IC15" s="4"/>
      <c r="ID15" s="4"/>
      <c r="IE15" s="4"/>
      <c r="IF15" s="4"/>
      <c r="IG15" s="4"/>
      <c r="IH15" s="4"/>
      <c r="II15" s="4"/>
      <c r="IJ15" s="4"/>
      <c r="IK15" s="4"/>
      <c r="IL15" s="4"/>
      <c r="IM15" s="4"/>
      <c r="IN15" s="4"/>
    </row>
    <row r="16" spans="1:248" s="30" customFormat="1" ht="39" customHeight="1">
      <c r="A16" s="665"/>
      <c r="B16" s="668"/>
      <c r="C16" s="666"/>
      <c r="D16" s="90" t="s">
        <v>1115</v>
      </c>
      <c r="E16" s="649"/>
      <c r="F16" s="665"/>
      <c r="G16" s="665"/>
      <c r="H16" s="665"/>
      <c r="I16" s="665"/>
      <c r="J16" s="665"/>
      <c r="K16" s="69">
        <f t="shared" si="12"/>
        <v>6.75</v>
      </c>
      <c r="L16" s="70">
        <f t="shared" si="13"/>
        <v>5.5</v>
      </c>
      <c r="M16" s="71">
        <v>5</v>
      </c>
      <c r="N16" s="665"/>
      <c r="O16" s="126">
        <f t="shared" si="4"/>
        <v>1</v>
      </c>
      <c r="P16" s="126">
        <f t="shared" si="5"/>
        <v>5</v>
      </c>
      <c r="Q16" s="126">
        <f t="shared" si="2"/>
        <v>5</v>
      </c>
      <c r="R16">
        <f t="shared" si="3"/>
        <v>5</v>
      </c>
      <c r="S16" s="481">
        <f t="shared" si="6"/>
        <v>5.15</v>
      </c>
      <c r="T16" s="481">
        <f t="shared" si="7"/>
        <v>5.6999999999999993</v>
      </c>
      <c r="U16" s="481">
        <f t="shared" si="8"/>
        <v>7.05</v>
      </c>
      <c r="V16" s="481">
        <f t="shared" si="9"/>
        <v>4.75</v>
      </c>
      <c r="W16" s="481">
        <f t="shared" si="10"/>
        <v>5.25</v>
      </c>
      <c r="X16" s="481">
        <f t="shared" si="11"/>
        <v>6.5</v>
      </c>
      <c r="Y16" s="4"/>
      <c r="Z16" s="4"/>
      <c r="AA16" s="4"/>
      <c r="AB16" s="86"/>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c r="BK16" s="4"/>
      <c r="BL16" s="4"/>
      <c r="BM16" s="4"/>
      <c r="BN16" s="4"/>
      <c r="BO16" s="4"/>
      <c r="BP16" s="4"/>
      <c r="BQ16" s="4"/>
      <c r="BR16" s="4"/>
      <c r="BS16" s="4"/>
      <c r="BT16" s="4"/>
      <c r="BU16" s="4"/>
      <c r="BV16" s="4"/>
      <c r="BW16" s="4"/>
      <c r="BX16" s="4"/>
      <c r="BY16" s="4"/>
      <c r="BZ16" s="4"/>
      <c r="CA16" s="4"/>
      <c r="CB16" s="4"/>
      <c r="CC16" s="4"/>
      <c r="CD16" s="4"/>
      <c r="CE16" s="4"/>
      <c r="CF16" s="4"/>
      <c r="CG16" s="4"/>
      <c r="CH16" s="4"/>
      <c r="CI16" s="4"/>
      <c r="CJ16" s="4"/>
      <c r="CK16" s="4"/>
      <c r="CL16" s="4"/>
      <c r="CM16" s="4"/>
      <c r="CN16" s="4"/>
      <c r="CO16" s="4"/>
      <c r="CP16" s="4"/>
      <c r="CQ16" s="4"/>
      <c r="CR16" s="4"/>
      <c r="CS16" s="4"/>
      <c r="CT16" s="4"/>
      <c r="CU16" s="4"/>
      <c r="CV16" s="4"/>
      <c r="CW16" s="4"/>
      <c r="CX16" s="4"/>
      <c r="CY16" s="4"/>
      <c r="CZ16" s="4"/>
      <c r="DA16" s="4"/>
      <c r="DB16" s="4"/>
      <c r="DC16" s="4"/>
      <c r="DD16" s="4"/>
      <c r="DE16" s="4"/>
      <c r="DF16" s="4"/>
      <c r="DG16" s="4"/>
      <c r="DH16" s="4"/>
      <c r="DI16" s="4"/>
      <c r="DJ16" s="4"/>
      <c r="DK16" s="4"/>
      <c r="DL16" s="4"/>
      <c r="DM16" s="4"/>
      <c r="DN16" s="4"/>
      <c r="DO16" s="4"/>
      <c r="DP16" s="4"/>
      <c r="DQ16" s="4"/>
      <c r="DR16" s="4"/>
      <c r="DS16" s="4"/>
      <c r="DT16" s="4"/>
      <c r="DU16" s="4"/>
      <c r="DV16" s="4"/>
      <c r="DW16" s="4"/>
      <c r="DX16" s="4"/>
      <c r="DY16" s="4"/>
      <c r="DZ16" s="4"/>
      <c r="EA16" s="4"/>
      <c r="EB16" s="4"/>
      <c r="EC16" s="4"/>
      <c r="ED16" s="4"/>
      <c r="EE16" s="4"/>
      <c r="EF16" s="4"/>
      <c r="EG16" s="4"/>
      <c r="EH16" s="4"/>
      <c r="EI16" s="4"/>
      <c r="EJ16" s="4"/>
      <c r="EK16" s="4"/>
      <c r="EL16" s="4"/>
      <c r="EM16" s="4"/>
      <c r="EN16" s="4"/>
      <c r="EO16" s="4"/>
      <c r="EP16" s="4"/>
      <c r="EQ16" s="4"/>
      <c r="ER16" s="4"/>
      <c r="ES16" s="4"/>
      <c r="ET16" s="4"/>
      <c r="EU16" s="4"/>
      <c r="EV16" s="4"/>
      <c r="EW16" s="4"/>
      <c r="EX16" s="4"/>
      <c r="EY16" s="4"/>
      <c r="EZ16" s="4"/>
      <c r="FA16" s="4"/>
      <c r="FB16" s="4"/>
      <c r="FC16" s="4"/>
      <c r="FD16" s="4"/>
      <c r="FE16" s="4"/>
      <c r="FF16" s="4"/>
      <c r="FG16" s="4"/>
      <c r="FH16" s="4"/>
      <c r="FI16" s="4"/>
      <c r="FJ16" s="4"/>
      <c r="FK16" s="4"/>
      <c r="FL16" s="4"/>
      <c r="FM16" s="4"/>
      <c r="FN16" s="4"/>
      <c r="FO16" s="4"/>
      <c r="FP16" s="4"/>
      <c r="FQ16" s="4"/>
      <c r="FR16" s="4"/>
      <c r="FS16" s="4"/>
      <c r="FT16" s="4"/>
      <c r="FU16" s="4"/>
      <c r="FV16" s="4"/>
      <c r="FW16" s="4"/>
      <c r="FX16" s="4"/>
      <c r="FY16" s="4"/>
      <c r="FZ16" s="4"/>
      <c r="GA16" s="4"/>
      <c r="GB16" s="4"/>
      <c r="GC16" s="4"/>
      <c r="GD16" s="4"/>
      <c r="GE16" s="4"/>
      <c r="GF16" s="4"/>
      <c r="GG16" s="4"/>
      <c r="GH16" s="4"/>
      <c r="GI16" s="4"/>
      <c r="GJ16" s="4"/>
      <c r="GK16" s="4"/>
      <c r="GL16" s="4"/>
      <c r="GM16" s="4"/>
      <c r="GN16" s="4"/>
      <c r="GO16" s="4"/>
      <c r="GP16" s="4"/>
      <c r="GQ16" s="4"/>
      <c r="GR16" s="4"/>
      <c r="GS16" s="4"/>
      <c r="GT16" s="4"/>
      <c r="GU16" s="4"/>
      <c r="GV16" s="4"/>
      <c r="GW16" s="4"/>
      <c r="GX16" s="4"/>
      <c r="GY16" s="4"/>
      <c r="GZ16" s="4"/>
      <c r="HA16" s="4"/>
      <c r="HB16" s="4"/>
      <c r="HC16" s="4"/>
      <c r="HD16" s="4"/>
      <c r="HE16" s="4"/>
      <c r="HF16" s="4"/>
      <c r="HG16" s="4"/>
      <c r="HH16" s="4"/>
      <c r="HI16" s="4"/>
      <c r="HJ16" s="4"/>
      <c r="HK16" s="4"/>
      <c r="HL16" s="4"/>
      <c r="HM16" s="4"/>
      <c r="HN16" s="4"/>
      <c r="HO16" s="4"/>
      <c r="HP16" s="4"/>
      <c r="HQ16" s="4"/>
      <c r="HR16" s="4"/>
      <c r="HS16" s="4"/>
      <c r="HT16" s="4"/>
      <c r="HU16" s="4"/>
      <c r="HV16" s="4"/>
      <c r="HW16" s="4"/>
      <c r="HX16" s="4"/>
      <c r="HY16" s="4"/>
      <c r="HZ16" s="4"/>
      <c r="IA16" s="4"/>
      <c r="IB16" s="4"/>
      <c r="IC16" s="4"/>
      <c r="ID16" s="4"/>
      <c r="IE16" s="4"/>
      <c r="IF16" s="4"/>
      <c r="IG16" s="4"/>
      <c r="IH16" s="4"/>
      <c r="II16" s="4"/>
      <c r="IJ16" s="4"/>
      <c r="IK16" s="4"/>
      <c r="IL16" s="4"/>
      <c r="IM16" s="4"/>
      <c r="IN16" s="4"/>
    </row>
    <row r="17" spans="1:248" customFormat="1" ht="25.5" customHeight="1">
      <c r="A17" s="634" t="s">
        <v>406</v>
      </c>
      <c r="B17" s="634"/>
      <c r="C17" s="634"/>
      <c r="D17" s="634"/>
      <c r="E17" s="634"/>
      <c r="F17" s="634"/>
      <c r="G17" s="634"/>
      <c r="H17" s="634"/>
      <c r="I17" s="634"/>
      <c r="J17" s="634"/>
      <c r="K17" s="634"/>
      <c r="L17" s="634"/>
      <c r="M17" s="634"/>
      <c r="N17" s="634"/>
      <c r="O17" s="126">
        <f t="shared" si="4"/>
        <v>0</v>
      </c>
      <c r="P17" s="126">
        <f t="shared" si="5"/>
        <v>0</v>
      </c>
      <c r="Q17" s="126">
        <f t="shared" si="2"/>
        <v>0</v>
      </c>
      <c r="R17" t="str">
        <f t="shared" si="3"/>
        <v xml:space="preserve"> </v>
      </c>
      <c r="S17" s="481" t="str">
        <f t="shared" si="6"/>
        <v xml:space="preserve"> </v>
      </c>
      <c r="T17" s="481" t="str">
        <f t="shared" si="7"/>
        <v xml:space="preserve"> </v>
      </c>
      <c r="U17" s="481" t="str">
        <f t="shared" si="8"/>
        <v xml:space="preserve"> </v>
      </c>
      <c r="V17" s="481" t="str">
        <f t="shared" si="9"/>
        <v xml:space="preserve"> </v>
      </c>
      <c r="W17" s="481" t="str">
        <f t="shared" si="10"/>
        <v xml:space="preserve"> </v>
      </c>
      <c r="X17" s="481" t="str">
        <f t="shared" si="11"/>
        <v xml:space="preserve"> </v>
      </c>
      <c r="AB17" s="88"/>
    </row>
    <row r="18" spans="1:248" s="34" customFormat="1" ht="31.5">
      <c r="A18" s="64" t="s">
        <v>3</v>
      </c>
      <c r="B18" s="64" t="s">
        <v>163</v>
      </c>
      <c r="C18" s="64" t="s">
        <v>93</v>
      </c>
      <c r="D18" s="64" t="s">
        <v>4</v>
      </c>
      <c r="E18" s="64" t="s">
        <v>8</v>
      </c>
      <c r="F18" s="64" t="s">
        <v>9</v>
      </c>
      <c r="G18" s="64" t="s">
        <v>5</v>
      </c>
      <c r="H18" s="64" t="s">
        <v>6</v>
      </c>
      <c r="I18" s="64" t="s">
        <v>146</v>
      </c>
      <c r="J18" s="64" t="s">
        <v>7</v>
      </c>
      <c r="K18" s="64" t="s">
        <v>261</v>
      </c>
      <c r="L18" s="64" t="s">
        <v>3623</v>
      </c>
      <c r="M18" s="64" t="s">
        <v>263</v>
      </c>
      <c r="N18" s="64" t="s">
        <v>428</v>
      </c>
      <c r="O18" s="126">
        <f t="shared" si="4"/>
        <v>1</v>
      </c>
      <c r="P18" s="126" t="str">
        <f t="shared" si="5"/>
        <v>ОПТ 2</v>
      </c>
      <c r="Q18" s="126" t="str">
        <f t="shared" si="2"/>
        <v xml:space="preserve"> </v>
      </c>
      <c r="R18" t="str">
        <f t="shared" si="3"/>
        <v xml:space="preserve"> </v>
      </c>
      <c r="S18" s="481" t="str">
        <f t="shared" si="6"/>
        <v xml:space="preserve"> </v>
      </c>
      <c r="T18" s="481" t="str">
        <f t="shared" si="7"/>
        <v xml:space="preserve"> </v>
      </c>
      <c r="U18" s="481" t="str">
        <f t="shared" si="8"/>
        <v xml:space="preserve"> </v>
      </c>
      <c r="V18" s="481" t="str">
        <f t="shared" si="9"/>
        <v xml:space="preserve"> </v>
      </c>
      <c r="W18" s="481" t="str">
        <f t="shared" si="10"/>
        <v xml:space="preserve"> </v>
      </c>
      <c r="X18" s="481" t="str">
        <f t="shared" si="11"/>
        <v xml:space="preserve"> </v>
      </c>
      <c r="Y18" s="46"/>
      <c r="Z18" s="46"/>
      <c r="AA18" s="33"/>
      <c r="AB18" s="88"/>
      <c r="AC18" s="33"/>
      <c r="AD18" s="33"/>
      <c r="AE18" s="33"/>
      <c r="AF18" s="33"/>
      <c r="AG18" s="33"/>
      <c r="AH18" s="33"/>
      <c r="AI18" s="33"/>
      <c r="AJ18" s="33"/>
      <c r="AK18" s="33"/>
      <c r="AL18" s="33"/>
      <c r="AM18" s="33"/>
      <c r="AN18" s="33"/>
      <c r="AO18" s="33"/>
      <c r="AP18" s="33"/>
      <c r="AQ18" s="33"/>
      <c r="AR18" s="33"/>
      <c r="AS18" s="33"/>
      <c r="AT18" s="33"/>
      <c r="AU18" s="33"/>
      <c r="AV18" s="33"/>
      <c r="AW18" s="33"/>
      <c r="AX18" s="33"/>
      <c r="AY18" s="33"/>
      <c r="AZ18" s="33"/>
      <c r="BA18" s="33"/>
      <c r="BB18" s="33"/>
      <c r="BC18" s="33"/>
      <c r="BD18" s="33"/>
      <c r="BE18" s="33"/>
      <c r="BF18" s="33"/>
      <c r="BG18" s="33"/>
      <c r="BH18" s="33"/>
      <c r="BI18" s="33"/>
      <c r="BJ18" s="33"/>
      <c r="BK18" s="33"/>
      <c r="BL18" s="33"/>
      <c r="BM18" s="33"/>
      <c r="BN18" s="33"/>
      <c r="BO18" s="33"/>
      <c r="BP18" s="33"/>
      <c r="BQ18" s="33"/>
      <c r="BR18" s="33"/>
      <c r="BS18" s="33"/>
      <c r="BT18" s="33"/>
      <c r="BU18" s="33"/>
      <c r="BV18" s="33"/>
      <c r="BW18" s="33"/>
      <c r="BX18" s="33"/>
      <c r="BY18" s="33"/>
      <c r="BZ18" s="33"/>
      <c r="CA18" s="33"/>
      <c r="CB18" s="33"/>
      <c r="CC18" s="33"/>
      <c r="CD18" s="33"/>
      <c r="CE18" s="33"/>
      <c r="CF18" s="33"/>
      <c r="CG18" s="33"/>
      <c r="CH18" s="33"/>
      <c r="CI18" s="33"/>
      <c r="CJ18" s="33"/>
      <c r="CK18" s="33"/>
      <c r="CL18" s="33"/>
      <c r="CM18" s="33"/>
      <c r="CN18" s="33"/>
      <c r="CO18" s="33"/>
      <c r="CP18" s="33"/>
      <c r="CQ18" s="33"/>
      <c r="CR18" s="33"/>
      <c r="CS18" s="33"/>
      <c r="CT18" s="33"/>
      <c r="CU18" s="33"/>
      <c r="CV18" s="33"/>
      <c r="CW18" s="33"/>
      <c r="CX18" s="33"/>
      <c r="CY18" s="33"/>
      <c r="CZ18" s="33"/>
      <c r="DA18" s="33"/>
      <c r="DB18" s="33"/>
      <c r="DC18" s="33"/>
      <c r="DD18" s="33"/>
      <c r="DE18" s="33"/>
      <c r="DF18" s="33"/>
      <c r="DG18" s="33"/>
      <c r="DH18" s="33"/>
      <c r="DI18" s="33"/>
      <c r="DJ18" s="33"/>
      <c r="DK18" s="33"/>
      <c r="DL18" s="33"/>
      <c r="DM18" s="33"/>
      <c r="DN18" s="33"/>
      <c r="DO18" s="33"/>
      <c r="DP18" s="33"/>
      <c r="DQ18" s="33"/>
      <c r="DR18" s="33"/>
      <c r="DS18" s="33"/>
      <c r="DT18" s="33"/>
      <c r="DU18" s="33"/>
      <c r="DV18" s="33"/>
      <c r="DW18" s="33"/>
      <c r="DX18" s="33"/>
      <c r="DY18" s="33"/>
      <c r="DZ18" s="33"/>
      <c r="EA18" s="33"/>
      <c r="EB18" s="33"/>
      <c r="EC18" s="33"/>
      <c r="ED18" s="33"/>
      <c r="EE18" s="33"/>
      <c r="EF18" s="33"/>
      <c r="EG18" s="33"/>
      <c r="EH18" s="33"/>
      <c r="EI18" s="33"/>
      <c r="EJ18" s="33"/>
      <c r="EK18" s="33"/>
      <c r="EL18" s="33"/>
      <c r="EM18" s="33"/>
      <c r="EN18" s="33"/>
      <c r="EO18" s="33"/>
      <c r="EP18" s="33"/>
      <c r="EQ18" s="33"/>
      <c r="ER18" s="33"/>
      <c r="ES18" s="33"/>
      <c r="ET18" s="33"/>
      <c r="EU18" s="33"/>
      <c r="EV18" s="33"/>
      <c r="EW18" s="33"/>
      <c r="EX18" s="33"/>
      <c r="EY18" s="33"/>
      <c r="EZ18" s="33"/>
      <c r="FA18" s="33"/>
      <c r="FB18" s="33"/>
      <c r="FC18" s="33"/>
      <c r="FD18" s="33"/>
      <c r="FE18" s="33"/>
      <c r="FF18" s="33"/>
      <c r="FG18" s="33"/>
      <c r="FH18" s="33"/>
      <c r="FI18" s="33"/>
      <c r="FJ18" s="33"/>
      <c r="FK18" s="33"/>
      <c r="FL18" s="33"/>
      <c r="FM18" s="33"/>
      <c r="FN18" s="33"/>
      <c r="FO18" s="33"/>
      <c r="FP18" s="33"/>
      <c r="FQ18" s="33"/>
      <c r="FR18" s="33"/>
      <c r="FS18" s="33"/>
      <c r="FT18" s="33"/>
      <c r="FU18" s="33"/>
      <c r="FV18" s="33"/>
      <c r="FW18" s="33"/>
      <c r="FX18" s="33"/>
      <c r="FY18" s="33"/>
      <c r="FZ18" s="33"/>
      <c r="GA18" s="33"/>
      <c r="GB18" s="33"/>
      <c r="GC18" s="33"/>
      <c r="GD18" s="33"/>
      <c r="GE18" s="33"/>
      <c r="GF18" s="33"/>
      <c r="GG18" s="33"/>
      <c r="GH18" s="33"/>
      <c r="GI18" s="33"/>
      <c r="GJ18" s="33"/>
      <c r="GK18" s="33"/>
      <c r="GL18" s="33"/>
      <c r="GM18" s="33"/>
      <c r="GN18" s="33"/>
      <c r="GO18" s="33"/>
      <c r="GP18" s="33"/>
      <c r="GQ18" s="33"/>
      <c r="GR18" s="33"/>
      <c r="GS18" s="33"/>
      <c r="GT18" s="33"/>
      <c r="GU18" s="33"/>
      <c r="GV18" s="33"/>
      <c r="GW18" s="33"/>
      <c r="GX18" s="33"/>
      <c r="GY18" s="33"/>
      <c r="GZ18" s="33"/>
      <c r="HA18" s="33"/>
      <c r="HB18" s="33"/>
      <c r="HC18" s="33"/>
      <c r="HD18" s="33"/>
      <c r="HE18" s="33"/>
      <c r="HF18" s="33"/>
      <c r="HG18" s="33"/>
      <c r="HH18" s="33"/>
      <c r="HI18" s="33"/>
      <c r="HJ18" s="33"/>
      <c r="HK18" s="33"/>
      <c r="HL18" s="33"/>
      <c r="HM18" s="33"/>
      <c r="HN18" s="33"/>
      <c r="HO18" s="33"/>
      <c r="HP18" s="33"/>
      <c r="HQ18" s="33"/>
      <c r="HR18" s="33"/>
      <c r="HS18" s="33"/>
      <c r="HT18" s="33"/>
      <c r="HU18" s="33"/>
      <c r="HV18" s="33"/>
      <c r="HW18" s="33"/>
      <c r="HX18" s="33"/>
      <c r="HY18" s="33"/>
      <c r="HZ18" s="33"/>
      <c r="IA18" s="33"/>
      <c r="IB18" s="33"/>
      <c r="IC18" s="33"/>
      <c r="ID18" s="33"/>
      <c r="IE18" s="33"/>
      <c r="IF18" s="33"/>
      <c r="IG18" s="33"/>
      <c r="IH18" s="33"/>
      <c r="II18" s="33"/>
      <c r="IJ18" s="33"/>
      <c r="IK18" s="33"/>
      <c r="IL18" s="33"/>
      <c r="IM18" s="33"/>
      <c r="IN18" s="33"/>
    </row>
    <row r="19" spans="1:248" s="29" customFormat="1" ht="99.75" customHeight="1">
      <c r="A19" s="96" t="s">
        <v>1445</v>
      </c>
      <c r="B19" s="96"/>
      <c r="C19" s="97" t="s">
        <v>1444</v>
      </c>
      <c r="D19" s="98" t="s">
        <v>50</v>
      </c>
      <c r="E19" s="99" t="s">
        <v>2</v>
      </c>
      <c r="F19" s="99">
        <v>3</v>
      </c>
      <c r="G19" s="99" t="s">
        <v>1</v>
      </c>
      <c r="H19" s="99" t="s">
        <v>274</v>
      </c>
      <c r="I19" s="99">
        <v>120</v>
      </c>
      <c r="J19" s="99" t="s">
        <v>147</v>
      </c>
      <c r="K19" s="69">
        <f t="shared" si="12"/>
        <v>16.875</v>
      </c>
      <c r="L19" s="70">
        <f t="shared" si="13"/>
        <v>13.750000000000002</v>
      </c>
      <c r="M19" s="71">
        <v>12.5</v>
      </c>
      <c r="N19" s="99" t="s">
        <v>124</v>
      </c>
      <c r="O19" s="126">
        <f t="shared" si="4"/>
        <v>1</v>
      </c>
      <c r="P19" s="126">
        <f t="shared" si="5"/>
        <v>12.5</v>
      </c>
      <c r="Q19" s="126">
        <f t="shared" si="2"/>
        <v>12.5</v>
      </c>
      <c r="R19">
        <f t="shared" si="3"/>
        <v>12.5</v>
      </c>
      <c r="S19" s="481">
        <f t="shared" si="6"/>
        <v>12.875</v>
      </c>
      <c r="T19" s="481">
        <f t="shared" si="7"/>
        <v>14.249999999999998</v>
      </c>
      <c r="U19" s="481">
        <f t="shared" si="8"/>
        <v>17.625</v>
      </c>
      <c r="V19" s="481">
        <f t="shared" si="9"/>
        <v>11.875</v>
      </c>
      <c r="W19" s="481">
        <f t="shared" si="10"/>
        <v>13.125</v>
      </c>
      <c r="X19" s="481">
        <f t="shared" si="11"/>
        <v>16.25</v>
      </c>
      <c r="Y19" s="31"/>
      <c r="Z19" s="31"/>
      <c r="AA19" s="31"/>
      <c r="AB19" s="88"/>
      <c r="AC19" s="31"/>
      <c r="AD19" s="31"/>
      <c r="AE19" s="31"/>
      <c r="AF19" s="31"/>
      <c r="AG19" s="31"/>
      <c r="AH19" s="31"/>
      <c r="AI19" s="31"/>
      <c r="AJ19" s="31"/>
      <c r="AK19" s="31"/>
      <c r="AL19" s="31"/>
      <c r="AM19" s="31"/>
      <c r="AN19" s="31"/>
      <c r="AO19" s="31"/>
      <c r="AP19" s="31"/>
      <c r="AQ19" s="31"/>
      <c r="AR19" s="31"/>
      <c r="AS19" s="31"/>
      <c r="AT19" s="31"/>
      <c r="AU19" s="31"/>
      <c r="AV19" s="31"/>
      <c r="AW19" s="31"/>
      <c r="AX19" s="31"/>
      <c r="AY19" s="31"/>
      <c r="AZ19" s="31"/>
      <c r="BA19" s="31"/>
      <c r="BB19" s="31"/>
      <c r="BC19" s="31"/>
      <c r="BD19" s="31"/>
      <c r="BE19" s="31"/>
      <c r="BF19" s="31"/>
      <c r="BG19" s="31"/>
      <c r="BH19" s="31"/>
      <c r="BI19" s="31"/>
      <c r="BJ19" s="31"/>
      <c r="BK19" s="31"/>
      <c r="BL19" s="31"/>
      <c r="BM19" s="31"/>
      <c r="BN19" s="31"/>
      <c r="BO19" s="31"/>
      <c r="BP19" s="31"/>
      <c r="BQ19" s="31"/>
      <c r="BR19" s="31"/>
      <c r="BS19" s="31"/>
      <c r="BT19" s="31"/>
      <c r="BU19" s="31"/>
      <c r="BV19" s="31"/>
      <c r="BW19" s="31"/>
      <c r="BX19" s="31"/>
      <c r="BY19" s="31"/>
      <c r="BZ19" s="31"/>
      <c r="CA19" s="31"/>
      <c r="CB19" s="31"/>
      <c r="CC19" s="31"/>
      <c r="CD19" s="31"/>
      <c r="CE19" s="31"/>
      <c r="CF19" s="31"/>
      <c r="CG19" s="31"/>
      <c r="CH19" s="31"/>
      <c r="CI19" s="31"/>
      <c r="CJ19" s="31"/>
      <c r="CK19" s="31"/>
      <c r="CL19" s="31"/>
      <c r="CM19" s="31"/>
      <c r="CN19" s="31"/>
      <c r="CO19" s="31"/>
      <c r="CP19" s="31"/>
      <c r="CQ19" s="31"/>
      <c r="CR19" s="31"/>
      <c r="CS19" s="31"/>
      <c r="CT19" s="31"/>
      <c r="CU19" s="31"/>
      <c r="CV19" s="31"/>
      <c r="CW19" s="31"/>
      <c r="CX19" s="31"/>
      <c r="CY19" s="31"/>
      <c r="CZ19" s="31"/>
      <c r="DA19" s="31"/>
      <c r="DB19" s="31"/>
      <c r="DC19" s="31"/>
      <c r="DD19" s="31"/>
      <c r="DE19" s="31"/>
      <c r="DF19" s="31"/>
      <c r="DG19" s="31"/>
      <c r="DH19" s="31"/>
      <c r="DI19" s="31"/>
      <c r="DJ19" s="31"/>
      <c r="DK19" s="31"/>
      <c r="DL19" s="31"/>
      <c r="DM19" s="31"/>
      <c r="DN19" s="31"/>
      <c r="DO19" s="31"/>
      <c r="DP19" s="31"/>
      <c r="DQ19" s="31"/>
      <c r="DR19" s="31"/>
      <c r="DS19" s="31"/>
      <c r="DT19" s="31"/>
      <c r="DU19" s="31"/>
      <c r="DV19" s="31"/>
      <c r="DW19" s="31"/>
      <c r="DX19" s="31"/>
      <c r="DY19" s="31"/>
      <c r="DZ19" s="31"/>
      <c r="EA19" s="31"/>
      <c r="EB19" s="31"/>
      <c r="EC19" s="31"/>
      <c r="ED19" s="31"/>
      <c r="EE19" s="31"/>
      <c r="EF19" s="31"/>
      <c r="EG19" s="31"/>
      <c r="EH19" s="31"/>
      <c r="EI19" s="31"/>
      <c r="EJ19" s="31"/>
      <c r="EK19" s="31"/>
      <c r="EL19" s="31"/>
      <c r="EM19" s="31"/>
      <c r="EN19" s="31"/>
      <c r="EO19" s="31"/>
      <c r="EP19" s="31"/>
      <c r="EQ19" s="31"/>
      <c r="ER19" s="31"/>
      <c r="ES19" s="31"/>
      <c r="ET19" s="31"/>
      <c r="EU19" s="31"/>
      <c r="EV19" s="31"/>
      <c r="EW19" s="31"/>
      <c r="EX19" s="31"/>
      <c r="EY19" s="31"/>
      <c r="EZ19" s="31"/>
      <c r="FA19" s="31"/>
      <c r="FB19" s="31"/>
      <c r="FC19" s="31"/>
      <c r="FD19" s="31"/>
      <c r="FE19" s="31"/>
      <c r="FF19" s="31"/>
      <c r="FG19" s="31"/>
      <c r="FH19" s="31"/>
      <c r="FI19" s="31"/>
      <c r="FJ19" s="31"/>
      <c r="FK19" s="31"/>
      <c r="FL19" s="31"/>
      <c r="FM19" s="31"/>
      <c r="FN19" s="31"/>
      <c r="FO19" s="31"/>
      <c r="FP19" s="31"/>
      <c r="FQ19" s="31"/>
      <c r="FR19" s="31"/>
      <c r="FS19" s="31"/>
      <c r="FT19" s="31"/>
      <c r="FU19" s="31"/>
      <c r="FV19" s="31"/>
      <c r="FW19" s="31"/>
      <c r="FX19" s="31"/>
      <c r="FY19" s="31"/>
      <c r="FZ19" s="31"/>
      <c r="GA19" s="31"/>
      <c r="GB19" s="31"/>
      <c r="GC19" s="31"/>
      <c r="GD19" s="31"/>
      <c r="GE19" s="31"/>
      <c r="GF19" s="31"/>
      <c r="GG19" s="31"/>
      <c r="GH19" s="31"/>
      <c r="GI19" s="31"/>
      <c r="GJ19" s="31"/>
      <c r="GK19" s="31"/>
      <c r="GL19" s="31"/>
      <c r="GM19" s="31"/>
      <c r="GN19" s="31"/>
      <c r="GO19" s="31"/>
      <c r="GP19" s="31"/>
      <c r="GQ19" s="31"/>
      <c r="GR19" s="31"/>
      <c r="GS19" s="31"/>
      <c r="GT19" s="31"/>
      <c r="GU19" s="31"/>
      <c r="GV19" s="31"/>
      <c r="GW19" s="31"/>
      <c r="GX19" s="31"/>
      <c r="GY19" s="31"/>
      <c r="GZ19" s="31"/>
      <c r="HA19" s="31"/>
      <c r="HB19" s="31"/>
      <c r="HC19" s="31"/>
      <c r="HD19" s="31"/>
      <c r="HE19" s="31"/>
      <c r="HF19" s="31"/>
      <c r="HG19" s="31"/>
      <c r="HH19" s="31"/>
      <c r="HI19" s="31"/>
      <c r="HJ19" s="31"/>
      <c r="HK19" s="31"/>
      <c r="HL19" s="31"/>
      <c r="HM19" s="31"/>
      <c r="HN19" s="31"/>
      <c r="HO19" s="31"/>
      <c r="HP19" s="31"/>
      <c r="HQ19" s="31"/>
      <c r="HR19" s="31"/>
      <c r="HS19" s="31"/>
      <c r="HT19" s="31"/>
      <c r="HU19" s="31"/>
      <c r="HV19" s="31"/>
      <c r="HW19" s="31"/>
      <c r="HX19" s="31"/>
      <c r="HY19" s="31"/>
      <c r="HZ19" s="31"/>
      <c r="IA19" s="31"/>
      <c r="IB19" s="31"/>
      <c r="IC19" s="31"/>
      <c r="ID19" s="31"/>
      <c r="IE19" s="31"/>
      <c r="IF19" s="31"/>
      <c r="IG19" s="31"/>
      <c r="IH19" s="31"/>
      <c r="II19" s="31"/>
      <c r="IJ19" s="31"/>
      <c r="IK19" s="31"/>
      <c r="IL19" s="31"/>
      <c r="IM19" s="31"/>
      <c r="IN19" s="31"/>
    </row>
    <row r="20" spans="1:248" s="30" customFormat="1" ht="101.25" customHeight="1">
      <c r="A20" s="99" t="s">
        <v>1447</v>
      </c>
      <c r="B20" s="96"/>
      <c r="C20" s="97" t="s">
        <v>1446</v>
      </c>
      <c r="D20" s="98" t="s">
        <v>50</v>
      </c>
      <c r="E20" s="99" t="s">
        <v>2</v>
      </c>
      <c r="F20" s="99">
        <v>4</v>
      </c>
      <c r="G20" s="99" t="s">
        <v>1</v>
      </c>
      <c r="H20" s="99" t="s">
        <v>275</v>
      </c>
      <c r="I20" s="99">
        <v>120</v>
      </c>
      <c r="J20" s="99" t="s">
        <v>218</v>
      </c>
      <c r="K20" s="69">
        <f t="shared" si="12"/>
        <v>20.655000000000001</v>
      </c>
      <c r="L20" s="70">
        <f t="shared" si="13"/>
        <v>16.830000000000002</v>
      </c>
      <c r="M20" s="71">
        <v>15.3</v>
      </c>
      <c r="N20" s="96" t="s">
        <v>124</v>
      </c>
      <c r="O20" s="126">
        <f t="shared" si="4"/>
        <v>1</v>
      </c>
      <c r="P20" s="126">
        <f t="shared" si="5"/>
        <v>15.3</v>
      </c>
      <c r="Q20" s="126">
        <f t="shared" si="2"/>
        <v>15.3</v>
      </c>
      <c r="R20">
        <f t="shared" si="3"/>
        <v>15.3</v>
      </c>
      <c r="S20" s="481">
        <f t="shared" si="6"/>
        <v>15.759</v>
      </c>
      <c r="T20" s="481">
        <f t="shared" si="7"/>
        <v>17.442</v>
      </c>
      <c r="U20" s="481">
        <f t="shared" si="8"/>
        <v>21.573</v>
      </c>
      <c r="V20" s="481">
        <f t="shared" si="9"/>
        <v>14.535</v>
      </c>
      <c r="W20" s="481">
        <f t="shared" si="10"/>
        <v>16.065000000000001</v>
      </c>
      <c r="X20" s="481">
        <f t="shared" si="11"/>
        <v>19.89</v>
      </c>
      <c r="Y20" s="4"/>
      <c r="Z20" s="4"/>
      <c r="AA20" s="4"/>
      <c r="AB20" s="88"/>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c r="BQ20" s="4"/>
      <c r="BR20" s="4"/>
      <c r="BS20" s="4"/>
      <c r="BT20" s="4"/>
      <c r="BU20" s="4"/>
      <c r="BV20" s="4"/>
      <c r="BW20" s="4"/>
      <c r="BX20" s="4"/>
      <c r="BY20" s="4"/>
      <c r="BZ20" s="4"/>
      <c r="CA20" s="4"/>
      <c r="CB20" s="4"/>
      <c r="CC20" s="4"/>
      <c r="CD20" s="4"/>
      <c r="CE20" s="4"/>
      <c r="CF20" s="4"/>
      <c r="CG20" s="4"/>
      <c r="CH20" s="4"/>
      <c r="CI20" s="4"/>
      <c r="CJ20" s="4"/>
      <c r="CK20" s="4"/>
      <c r="CL20" s="4"/>
      <c r="CM20" s="4"/>
      <c r="CN20" s="4"/>
      <c r="CO20" s="4"/>
      <c r="CP20" s="4"/>
      <c r="CQ20" s="4"/>
      <c r="CR20" s="4"/>
      <c r="CS20" s="4"/>
      <c r="CT20" s="4"/>
      <c r="CU20" s="4"/>
      <c r="CV20" s="4"/>
      <c r="CW20" s="4"/>
      <c r="CX20" s="4"/>
      <c r="CY20" s="4"/>
      <c r="CZ20" s="4"/>
      <c r="DA20" s="4"/>
      <c r="DB20" s="4"/>
      <c r="DC20" s="4"/>
      <c r="DD20" s="4"/>
      <c r="DE20" s="4"/>
      <c r="DF20" s="4"/>
      <c r="DG20" s="4"/>
      <c r="DH20" s="4"/>
      <c r="DI20" s="4"/>
      <c r="DJ20" s="4"/>
      <c r="DK20" s="4"/>
      <c r="DL20" s="4"/>
      <c r="DM20" s="4"/>
      <c r="DN20" s="4"/>
      <c r="DO20" s="4"/>
      <c r="DP20" s="4"/>
      <c r="DQ20" s="4"/>
      <c r="DR20" s="4"/>
      <c r="DS20" s="4"/>
      <c r="DT20" s="4"/>
      <c r="DU20" s="4"/>
      <c r="DV20" s="4"/>
      <c r="DW20" s="4"/>
      <c r="DX20" s="4"/>
      <c r="DY20" s="4"/>
      <c r="DZ20" s="4"/>
      <c r="EA20" s="4"/>
      <c r="EB20" s="4"/>
      <c r="EC20" s="4"/>
      <c r="ED20" s="4"/>
      <c r="EE20" s="4"/>
      <c r="EF20" s="4"/>
      <c r="EG20" s="4"/>
      <c r="EH20" s="4"/>
      <c r="EI20" s="4"/>
      <c r="EJ20" s="4"/>
      <c r="EK20" s="4"/>
      <c r="EL20" s="4"/>
      <c r="EM20" s="4"/>
      <c r="EN20" s="4"/>
      <c r="EO20" s="4"/>
      <c r="EP20" s="4"/>
      <c r="EQ20" s="4"/>
      <c r="ER20" s="4"/>
      <c r="ES20" s="4"/>
      <c r="ET20" s="4"/>
      <c r="EU20" s="4"/>
      <c r="EV20" s="4"/>
      <c r="EW20" s="4"/>
      <c r="EX20" s="4"/>
      <c r="EY20" s="4"/>
      <c r="EZ20" s="4"/>
      <c r="FA20" s="4"/>
      <c r="FB20" s="4"/>
      <c r="FC20" s="4"/>
      <c r="FD20" s="4"/>
      <c r="FE20" s="4"/>
      <c r="FF20" s="4"/>
      <c r="FG20" s="4"/>
      <c r="FH20" s="4"/>
      <c r="FI20" s="4"/>
      <c r="FJ20" s="4"/>
      <c r="FK20" s="4"/>
      <c r="FL20" s="4"/>
      <c r="FM20" s="4"/>
      <c r="FN20" s="4"/>
      <c r="FO20" s="4"/>
      <c r="FP20" s="4"/>
      <c r="FQ20" s="4"/>
      <c r="FR20" s="4"/>
      <c r="FS20" s="4"/>
      <c r="FT20" s="4"/>
      <c r="FU20" s="4"/>
      <c r="FV20" s="4"/>
      <c r="FW20" s="4"/>
      <c r="FX20" s="4"/>
      <c r="FY20" s="4"/>
      <c r="FZ20" s="4"/>
      <c r="GA20" s="4"/>
      <c r="GB20" s="4"/>
      <c r="GC20" s="4"/>
      <c r="GD20" s="4"/>
      <c r="GE20" s="4"/>
      <c r="GF20" s="4"/>
      <c r="GG20" s="4"/>
      <c r="GH20" s="4"/>
      <c r="GI20" s="4"/>
      <c r="GJ20" s="4"/>
      <c r="GK20" s="4"/>
      <c r="GL20" s="4"/>
      <c r="GM20" s="4"/>
      <c r="GN20" s="4"/>
      <c r="GO20" s="4"/>
      <c r="GP20" s="4"/>
      <c r="GQ20" s="4"/>
      <c r="GR20" s="4"/>
      <c r="GS20" s="4"/>
      <c r="GT20" s="4"/>
      <c r="GU20" s="4"/>
      <c r="GV20" s="4"/>
      <c r="GW20" s="4"/>
      <c r="GX20" s="4"/>
      <c r="GY20" s="4"/>
      <c r="GZ20" s="4"/>
      <c r="HA20" s="4"/>
      <c r="HB20" s="4"/>
      <c r="HC20" s="4"/>
      <c r="HD20" s="4"/>
      <c r="HE20" s="4"/>
      <c r="HF20" s="4"/>
      <c r="HG20" s="4"/>
      <c r="HH20" s="4"/>
      <c r="HI20" s="4"/>
      <c r="HJ20" s="4"/>
      <c r="HK20" s="4"/>
      <c r="HL20" s="4"/>
      <c r="HM20" s="4"/>
      <c r="HN20" s="4"/>
      <c r="HO20" s="4"/>
      <c r="HP20" s="4"/>
      <c r="HQ20" s="4"/>
      <c r="HR20" s="4"/>
      <c r="HS20" s="4"/>
      <c r="HT20" s="4"/>
      <c r="HU20" s="4"/>
      <c r="HV20" s="4"/>
      <c r="HW20" s="4"/>
      <c r="HX20" s="4"/>
      <c r="HY20" s="4"/>
      <c r="HZ20" s="4"/>
      <c r="IA20" s="4"/>
      <c r="IB20" s="4"/>
      <c r="IC20" s="4"/>
      <c r="ID20" s="4"/>
      <c r="IE20" s="4"/>
      <c r="IF20" s="4"/>
      <c r="IG20" s="4"/>
      <c r="IH20" s="4"/>
      <c r="II20" s="4"/>
      <c r="IJ20" s="4"/>
      <c r="IK20" s="4"/>
      <c r="IL20" s="4"/>
      <c r="IM20" s="4"/>
      <c r="IN20" s="4"/>
    </row>
    <row r="21" spans="1:248" s="30" customFormat="1" ht="21" customHeight="1">
      <c r="A21" s="644" t="s">
        <v>1449</v>
      </c>
      <c r="B21" s="668"/>
      <c r="C21" s="666" t="s">
        <v>1448</v>
      </c>
      <c r="D21" s="93" t="s">
        <v>1117</v>
      </c>
      <c r="E21" s="665" t="s">
        <v>2</v>
      </c>
      <c r="F21" s="665">
        <v>2</v>
      </c>
      <c r="G21" s="665" t="s">
        <v>1</v>
      </c>
      <c r="H21" s="665" t="s">
        <v>271</v>
      </c>
      <c r="I21" s="665">
        <v>120</v>
      </c>
      <c r="J21" s="665" t="s">
        <v>148</v>
      </c>
      <c r="K21" s="69">
        <f t="shared" ref="K21:K28" si="14">M21*1.35</f>
        <v>11.880000000000003</v>
      </c>
      <c r="L21" s="70">
        <f t="shared" si="13"/>
        <v>9.6800000000000015</v>
      </c>
      <c r="M21" s="71">
        <v>8.8000000000000007</v>
      </c>
      <c r="N21" s="665" t="s">
        <v>124</v>
      </c>
      <c r="O21" s="126">
        <f t="shared" si="4"/>
        <v>1</v>
      </c>
      <c r="P21" s="126">
        <f t="shared" si="5"/>
        <v>8.8000000000000007</v>
      </c>
      <c r="Q21" s="126">
        <f t="shared" si="2"/>
        <v>8.8000000000000007</v>
      </c>
      <c r="R21">
        <f t="shared" si="3"/>
        <v>8.8000000000000007</v>
      </c>
      <c r="S21" s="481">
        <f t="shared" si="6"/>
        <v>9.0640000000000018</v>
      </c>
      <c r="T21" s="481">
        <f t="shared" si="7"/>
        <v>10.032</v>
      </c>
      <c r="U21" s="481">
        <f t="shared" si="8"/>
        <v>12.407999999999999</v>
      </c>
      <c r="V21" s="481">
        <f t="shared" si="9"/>
        <v>8.3600000000000012</v>
      </c>
      <c r="W21" s="481">
        <f t="shared" si="10"/>
        <v>9.240000000000002</v>
      </c>
      <c r="X21" s="481">
        <f t="shared" si="11"/>
        <v>11.440000000000001</v>
      </c>
      <c r="Y21" s="4"/>
      <c r="Z21" s="4"/>
      <c r="AA21" s="4"/>
      <c r="AB21" s="88"/>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c r="BQ21" s="4"/>
      <c r="BR21" s="4"/>
      <c r="BS21" s="4"/>
      <c r="BT21" s="4"/>
      <c r="BU21" s="4"/>
      <c r="BV21" s="4"/>
      <c r="BW21" s="4"/>
      <c r="BX21" s="4"/>
      <c r="BY21" s="4"/>
      <c r="BZ21" s="4"/>
      <c r="CA21" s="4"/>
      <c r="CB21" s="4"/>
      <c r="CC21" s="4"/>
      <c r="CD21" s="4"/>
      <c r="CE21" s="4"/>
      <c r="CF21" s="4"/>
      <c r="CG21" s="4"/>
      <c r="CH21" s="4"/>
      <c r="CI21" s="4"/>
      <c r="CJ21" s="4"/>
      <c r="CK21" s="4"/>
      <c r="CL21" s="4"/>
      <c r="CM21" s="4"/>
      <c r="CN21" s="4"/>
      <c r="CO21" s="4"/>
      <c r="CP21" s="4"/>
      <c r="CQ21" s="4"/>
      <c r="CR21" s="4"/>
      <c r="CS21" s="4"/>
      <c r="CT21" s="4"/>
      <c r="CU21" s="4"/>
      <c r="CV21" s="4"/>
      <c r="CW21" s="4"/>
      <c r="CX21" s="4"/>
      <c r="CY21" s="4"/>
      <c r="CZ21" s="4"/>
      <c r="DA21" s="4"/>
      <c r="DB21" s="4"/>
      <c r="DC21" s="4"/>
      <c r="DD21" s="4"/>
      <c r="DE21" s="4"/>
      <c r="DF21" s="4"/>
      <c r="DG21" s="4"/>
      <c r="DH21" s="4"/>
      <c r="DI21" s="4"/>
      <c r="DJ21" s="4"/>
      <c r="DK21" s="4"/>
      <c r="DL21" s="4"/>
      <c r="DM21" s="4"/>
      <c r="DN21" s="4"/>
      <c r="DO21" s="4"/>
      <c r="DP21" s="4"/>
      <c r="DQ21" s="4"/>
      <c r="DR21" s="4"/>
      <c r="DS21" s="4"/>
      <c r="DT21" s="4"/>
      <c r="DU21" s="4"/>
      <c r="DV21" s="4"/>
      <c r="DW21" s="4"/>
      <c r="DX21" s="4"/>
      <c r="DY21" s="4"/>
      <c r="DZ21" s="4"/>
      <c r="EA21" s="4"/>
      <c r="EB21" s="4"/>
      <c r="EC21" s="4"/>
      <c r="ED21" s="4"/>
      <c r="EE21" s="4"/>
      <c r="EF21" s="4"/>
      <c r="EG21" s="4"/>
      <c r="EH21" s="4"/>
      <c r="EI21" s="4"/>
      <c r="EJ21" s="4"/>
      <c r="EK21" s="4"/>
      <c r="EL21" s="4"/>
      <c r="EM21" s="4"/>
      <c r="EN21" s="4"/>
      <c r="EO21" s="4"/>
      <c r="EP21" s="4"/>
      <c r="EQ21" s="4"/>
      <c r="ER21" s="4"/>
      <c r="ES21" s="4"/>
      <c r="ET21" s="4"/>
      <c r="EU21" s="4"/>
      <c r="EV21" s="4"/>
      <c r="EW21" s="4"/>
      <c r="EX21" s="4"/>
      <c r="EY21" s="4"/>
      <c r="EZ21" s="4"/>
      <c r="FA21" s="4"/>
      <c r="FB21" s="4"/>
      <c r="FC21" s="4"/>
      <c r="FD21" s="4"/>
      <c r="FE21" s="4"/>
      <c r="FF21" s="4"/>
      <c r="FG21" s="4"/>
      <c r="FH21" s="4"/>
      <c r="FI21" s="4"/>
      <c r="FJ21" s="4"/>
      <c r="FK21" s="4"/>
      <c r="FL21" s="4"/>
      <c r="FM21" s="4"/>
      <c r="FN21" s="4"/>
      <c r="FO21" s="4"/>
      <c r="FP21" s="4"/>
      <c r="FQ21" s="4"/>
      <c r="FR21" s="4"/>
      <c r="FS21" s="4"/>
      <c r="FT21" s="4"/>
      <c r="FU21" s="4"/>
      <c r="FV21" s="4"/>
      <c r="FW21" s="4"/>
      <c r="FX21" s="4"/>
      <c r="FY21" s="4"/>
      <c r="FZ21" s="4"/>
      <c r="GA21" s="4"/>
      <c r="GB21" s="4"/>
      <c r="GC21" s="4"/>
      <c r="GD21" s="4"/>
      <c r="GE21" s="4"/>
      <c r="GF21" s="4"/>
      <c r="GG21" s="4"/>
      <c r="GH21" s="4"/>
      <c r="GI21" s="4"/>
      <c r="GJ21" s="4"/>
      <c r="GK21" s="4"/>
      <c r="GL21" s="4"/>
      <c r="GM21" s="4"/>
      <c r="GN21" s="4"/>
      <c r="GO21" s="4"/>
      <c r="GP21" s="4"/>
      <c r="GQ21" s="4"/>
      <c r="GR21" s="4"/>
      <c r="GS21" s="4"/>
      <c r="GT21" s="4"/>
      <c r="GU21" s="4"/>
      <c r="GV21" s="4"/>
      <c r="GW21" s="4"/>
      <c r="GX21" s="4"/>
      <c r="GY21" s="4"/>
      <c r="GZ21" s="4"/>
      <c r="HA21" s="4"/>
      <c r="HB21" s="4"/>
      <c r="HC21" s="4"/>
      <c r="HD21" s="4"/>
      <c r="HE21" s="4"/>
      <c r="HF21" s="4"/>
      <c r="HG21" s="4"/>
      <c r="HH21" s="4"/>
      <c r="HI21" s="4"/>
      <c r="HJ21" s="4"/>
      <c r="HK21" s="4"/>
      <c r="HL21" s="4"/>
      <c r="HM21" s="4"/>
      <c r="HN21" s="4"/>
      <c r="HO21" s="4"/>
      <c r="HP21" s="4"/>
      <c r="HQ21" s="4"/>
      <c r="HR21" s="4"/>
      <c r="HS21" s="4"/>
      <c r="HT21" s="4"/>
      <c r="HU21" s="4"/>
      <c r="HV21" s="4"/>
      <c r="HW21" s="4"/>
      <c r="HX21" s="4"/>
      <c r="HY21" s="4"/>
      <c r="HZ21" s="4"/>
      <c r="IA21" s="4"/>
      <c r="IB21" s="4"/>
      <c r="IC21" s="4"/>
      <c r="ID21" s="4"/>
      <c r="IE21" s="4"/>
      <c r="IF21" s="4"/>
      <c r="IG21" s="4"/>
      <c r="IH21" s="4"/>
      <c r="II21" s="4"/>
      <c r="IJ21" s="4"/>
      <c r="IK21" s="4"/>
      <c r="IL21" s="4"/>
      <c r="IM21" s="4"/>
      <c r="IN21" s="4"/>
    </row>
    <row r="22" spans="1:248" s="30" customFormat="1" ht="20.25" customHeight="1">
      <c r="A22" s="645"/>
      <c r="B22" s="668"/>
      <c r="C22" s="666"/>
      <c r="D22" s="95" t="s">
        <v>107</v>
      </c>
      <c r="E22" s="665"/>
      <c r="F22" s="665"/>
      <c r="G22" s="665"/>
      <c r="H22" s="665"/>
      <c r="I22" s="665"/>
      <c r="J22" s="665"/>
      <c r="K22" s="69">
        <f t="shared" si="14"/>
        <v>11.880000000000003</v>
      </c>
      <c r="L22" s="70">
        <f t="shared" si="13"/>
        <v>9.6800000000000015</v>
      </c>
      <c r="M22" s="71">
        <v>8.8000000000000007</v>
      </c>
      <c r="N22" s="665"/>
      <c r="O22" s="126">
        <f t="shared" si="4"/>
        <v>1</v>
      </c>
      <c r="P22" s="126">
        <f t="shared" si="5"/>
        <v>8.8000000000000007</v>
      </c>
      <c r="Q22" s="126">
        <f t="shared" si="2"/>
        <v>8.8000000000000007</v>
      </c>
      <c r="R22">
        <f t="shared" si="3"/>
        <v>8.8000000000000007</v>
      </c>
      <c r="S22" s="481">
        <f t="shared" si="6"/>
        <v>9.0640000000000018</v>
      </c>
      <c r="T22" s="481">
        <f t="shared" si="7"/>
        <v>10.032</v>
      </c>
      <c r="U22" s="481">
        <f t="shared" si="8"/>
        <v>12.407999999999999</v>
      </c>
      <c r="V22" s="481">
        <f t="shared" si="9"/>
        <v>8.3600000000000012</v>
      </c>
      <c r="W22" s="481">
        <f t="shared" si="10"/>
        <v>9.240000000000002</v>
      </c>
      <c r="X22" s="481">
        <f t="shared" si="11"/>
        <v>11.440000000000001</v>
      </c>
      <c r="Y22" s="4"/>
      <c r="Z22" s="4"/>
      <c r="AA22" s="4"/>
      <c r="AB22" s="88"/>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c r="BP22" s="4"/>
      <c r="BQ22" s="4"/>
      <c r="BR22" s="4"/>
      <c r="BS22" s="4"/>
      <c r="BT22" s="4"/>
      <c r="BU22" s="4"/>
      <c r="BV22" s="4"/>
      <c r="BW22" s="4"/>
      <c r="BX22" s="4"/>
      <c r="BY22" s="4"/>
      <c r="BZ22" s="4"/>
      <c r="CA22" s="4"/>
      <c r="CB22" s="4"/>
      <c r="CC22" s="4"/>
      <c r="CD22" s="4"/>
      <c r="CE22" s="4"/>
      <c r="CF22" s="4"/>
      <c r="CG22" s="4"/>
      <c r="CH22" s="4"/>
      <c r="CI22" s="4"/>
      <c r="CJ22" s="4"/>
      <c r="CK22" s="4"/>
      <c r="CL22" s="4"/>
      <c r="CM22" s="4"/>
      <c r="CN22" s="4"/>
      <c r="CO22" s="4"/>
      <c r="CP22" s="4"/>
      <c r="CQ22" s="4"/>
      <c r="CR22" s="4"/>
      <c r="CS22" s="4"/>
      <c r="CT22" s="4"/>
      <c r="CU22" s="4"/>
      <c r="CV22" s="4"/>
      <c r="CW22" s="4"/>
      <c r="CX22" s="4"/>
      <c r="CY22" s="4"/>
      <c r="CZ22" s="4"/>
      <c r="DA22" s="4"/>
      <c r="DB22" s="4"/>
      <c r="DC22" s="4"/>
      <c r="DD22" s="4"/>
      <c r="DE22" s="4"/>
      <c r="DF22" s="4"/>
      <c r="DG22" s="4"/>
      <c r="DH22" s="4"/>
      <c r="DI22" s="4"/>
      <c r="DJ22" s="4"/>
      <c r="DK22" s="4"/>
      <c r="DL22" s="4"/>
      <c r="DM22" s="4"/>
      <c r="DN22" s="4"/>
      <c r="DO22" s="4"/>
      <c r="DP22" s="4"/>
      <c r="DQ22" s="4"/>
      <c r="DR22" s="4"/>
      <c r="DS22" s="4"/>
      <c r="DT22" s="4"/>
      <c r="DU22" s="4"/>
      <c r="DV22" s="4"/>
      <c r="DW22" s="4"/>
      <c r="DX22" s="4"/>
      <c r="DY22" s="4"/>
      <c r="DZ22" s="4"/>
      <c r="EA22" s="4"/>
      <c r="EB22" s="4"/>
      <c r="EC22" s="4"/>
      <c r="ED22" s="4"/>
      <c r="EE22" s="4"/>
      <c r="EF22" s="4"/>
      <c r="EG22" s="4"/>
      <c r="EH22" s="4"/>
      <c r="EI22" s="4"/>
      <c r="EJ22" s="4"/>
      <c r="EK22" s="4"/>
      <c r="EL22" s="4"/>
      <c r="EM22" s="4"/>
      <c r="EN22" s="4"/>
      <c r="EO22" s="4"/>
      <c r="EP22" s="4"/>
      <c r="EQ22" s="4"/>
      <c r="ER22" s="4"/>
      <c r="ES22" s="4"/>
      <c r="ET22" s="4"/>
      <c r="EU22" s="4"/>
      <c r="EV22" s="4"/>
      <c r="EW22" s="4"/>
      <c r="EX22" s="4"/>
      <c r="EY22" s="4"/>
      <c r="EZ22" s="4"/>
      <c r="FA22" s="4"/>
      <c r="FB22" s="4"/>
      <c r="FC22" s="4"/>
      <c r="FD22" s="4"/>
      <c r="FE22" s="4"/>
      <c r="FF22" s="4"/>
      <c r="FG22" s="4"/>
      <c r="FH22" s="4"/>
      <c r="FI22" s="4"/>
      <c r="FJ22" s="4"/>
      <c r="FK22" s="4"/>
      <c r="FL22" s="4"/>
      <c r="FM22" s="4"/>
      <c r="FN22" s="4"/>
      <c r="FO22" s="4"/>
      <c r="FP22" s="4"/>
      <c r="FQ22" s="4"/>
      <c r="FR22" s="4"/>
      <c r="FS22" s="4"/>
      <c r="FT22" s="4"/>
      <c r="FU22" s="4"/>
      <c r="FV22" s="4"/>
      <c r="FW22" s="4"/>
      <c r="FX22" s="4"/>
      <c r="FY22" s="4"/>
      <c r="FZ22" s="4"/>
      <c r="GA22" s="4"/>
      <c r="GB22" s="4"/>
      <c r="GC22" s="4"/>
      <c r="GD22" s="4"/>
      <c r="GE22" s="4"/>
      <c r="GF22" s="4"/>
      <c r="GG22" s="4"/>
      <c r="GH22" s="4"/>
      <c r="GI22" s="4"/>
      <c r="GJ22" s="4"/>
      <c r="GK22" s="4"/>
      <c r="GL22" s="4"/>
      <c r="GM22" s="4"/>
      <c r="GN22" s="4"/>
      <c r="GO22" s="4"/>
      <c r="GP22" s="4"/>
      <c r="GQ22" s="4"/>
      <c r="GR22" s="4"/>
      <c r="GS22" s="4"/>
      <c r="GT22" s="4"/>
      <c r="GU22" s="4"/>
      <c r="GV22" s="4"/>
      <c r="GW22" s="4"/>
      <c r="GX22" s="4"/>
      <c r="GY22" s="4"/>
      <c r="GZ22" s="4"/>
      <c r="HA22" s="4"/>
      <c r="HB22" s="4"/>
      <c r="HC22" s="4"/>
      <c r="HD22" s="4"/>
      <c r="HE22" s="4"/>
      <c r="HF22" s="4"/>
      <c r="HG22" s="4"/>
      <c r="HH22" s="4"/>
      <c r="HI22" s="4"/>
      <c r="HJ22" s="4"/>
      <c r="HK22" s="4"/>
      <c r="HL22" s="4"/>
      <c r="HM22" s="4"/>
      <c r="HN22" s="4"/>
      <c r="HO22" s="4"/>
      <c r="HP22" s="4"/>
      <c r="HQ22" s="4"/>
      <c r="HR22" s="4"/>
      <c r="HS22" s="4"/>
      <c r="HT22" s="4"/>
      <c r="HU22" s="4"/>
      <c r="HV22" s="4"/>
      <c r="HW22" s="4"/>
      <c r="HX22" s="4"/>
      <c r="HY22" s="4"/>
      <c r="HZ22" s="4"/>
      <c r="IA22" s="4"/>
      <c r="IB22" s="4"/>
      <c r="IC22" s="4"/>
      <c r="ID22" s="4"/>
      <c r="IE22" s="4"/>
      <c r="IF22" s="4"/>
      <c r="IG22" s="4"/>
      <c r="IH22" s="4"/>
      <c r="II22" s="4"/>
      <c r="IJ22" s="4"/>
      <c r="IK22" s="4"/>
      <c r="IL22" s="4"/>
      <c r="IM22" s="4"/>
      <c r="IN22" s="4"/>
    </row>
    <row r="23" spans="1:248" s="30" customFormat="1" ht="20.25" customHeight="1">
      <c r="A23" s="645"/>
      <c r="B23" s="668"/>
      <c r="C23" s="666"/>
      <c r="D23" s="92" t="s">
        <v>1116</v>
      </c>
      <c r="E23" s="665"/>
      <c r="F23" s="665"/>
      <c r="G23" s="665"/>
      <c r="H23" s="665"/>
      <c r="I23" s="665"/>
      <c r="J23" s="665"/>
      <c r="K23" s="69">
        <f t="shared" si="14"/>
        <v>11.880000000000003</v>
      </c>
      <c r="L23" s="70">
        <f t="shared" si="13"/>
        <v>9.6800000000000015</v>
      </c>
      <c r="M23" s="71">
        <v>8.8000000000000007</v>
      </c>
      <c r="N23" s="665"/>
      <c r="O23" s="126">
        <f t="shared" si="4"/>
        <v>1</v>
      </c>
      <c r="P23" s="126">
        <f t="shared" si="5"/>
        <v>8.8000000000000007</v>
      </c>
      <c r="Q23" s="126">
        <f t="shared" si="2"/>
        <v>8.8000000000000007</v>
      </c>
      <c r="R23">
        <f t="shared" si="3"/>
        <v>8.8000000000000007</v>
      </c>
      <c r="S23" s="481">
        <f t="shared" si="6"/>
        <v>9.0640000000000018</v>
      </c>
      <c r="T23" s="481">
        <f t="shared" si="7"/>
        <v>10.032</v>
      </c>
      <c r="U23" s="481">
        <f t="shared" si="8"/>
        <v>12.407999999999999</v>
      </c>
      <c r="V23" s="481">
        <f t="shared" si="9"/>
        <v>8.3600000000000012</v>
      </c>
      <c r="W23" s="481">
        <f t="shared" si="10"/>
        <v>9.240000000000002</v>
      </c>
      <c r="X23" s="481">
        <f t="shared" si="11"/>
        <v>11.440000000000001</v>
      </c>
      <c r="Y23" s="4"/>
      <c r="Z23" s="4"/>
      <c r="AA23" s="4"/>
      <c r="AB23" s="88"/>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c r="BP23" s="4"/>
      <c r="BQ23" s="4"/>
      <c r="BR23" s="4"/>
      <c r="BS23" s="4"/>
      <c r="BT23" s="4"/>
      <c r="BU23" s="4"/>
      <c r="BV23" s="4"/>
      <c r="BW23" s="4"/>
      <c r="BX23" s="4"/>
      <c r="BY23" s="4"/>
      <c r="BZ23" s="4"/>
      <c r="CA23" s="4"/>
      <c r="CB23" s="4"/>
      <c r="CC23" s="4"/>
      <c r="CD23" s="4"/>
      <c r="CE23" s="4"/>
      <c r="CF23" s="4"/>
      <c r="CG23" s="4"/>
      <c r="CH23" s="4"/>
      <c r="CI23" s="4"/>
      <c r="CJ23" s="4"/>
      <c r="CK23" s="4"/>
      <c r="CL23" s="4"/>
      <c r="CM23" s="4"/>
      <c r="CN23" s="4"/>
      <c r="CO23" s="4"/>
      <c r="CP23" s="4"/>
      <c r="CQ23" s="4"/>
      <c r="CR23" s="4"/>
      <c r="CS23" s="4"/>
      <c r="CT23" s="4"/>
      <c r="CU23" s="4"/>
      <c r="CV23" s="4"/>
      <c r="CW23" s="4"/>
      <c r="CX23" s="4"/>
      <c r="CY23" s="4"/>
      <c r="CZ23" s="4"/>
      <c r="DA23" s="4"/>
      <c r="DB23" s="4"/>
      <c r="DC23" s="4"/>
      <c r="DD23" s="4"/>
      <c r="DE23" s="4"/>
      <c r="DF23" s="4"/>
      <c r="DG23" s="4"/>
      <c r="DH23" s="4"/>
      <c r="DI23" s="4"/>
      <c r="DJ23" s="4"/>
      <c r="DK23" s="4"/>
      <c r="DL23" s="4"/>
      <c r="DM23" s="4"/>
      <c r="DN23" s="4"/>
      <c r="DO23" s="4"/>
      <c r="DP23" s="4"/>
      <c r="DQ23" s="4"/>
      <c r="DR23" s="4"/>
      <c r="DS23" s="4"/>
      <c r="DT23" s="4"/>
      <c r="DU23" s="4"/>
      <c r="DV23" s="4"/>
      <c r="DW23" s="4"/>
      <c r="DX23" s="4"/>
      <c r="DY23" s="4"/>
      <c r="DZ23" s="4"/>
      <c r="EA23" s="4"/>
      <c r="EB23" s="4"/>
      <c r="EC23" s="4"/>
      <c r="ED23" s="4"/>
      <c r="EE23" s="4"/>
      <c r="EF23" s="4"/>
      <c r="EG23" s="4"/>
      <c r="EH23" s="4"/>
      <c r="EI23" s="4"/>
      <c r="EJ23" s="4"/>
      <c r="EK23" s="4"/>
      <c r="EL23" s="4"/>
      <c r="EM23" s="4"/>
      <c r="EN23" s="4"/>
      <c r="EO23" s="4"/>
      <c r="EP23" s="4"/>
      <c r="EQ23" s="4"/>
      <c r="ER23" s="4"/>
      <c r="ES23" s="4"/>
      <c r="ET23" s="4"/>
      <c r="EU23" s="4"/>
      <c r="EV23" s="4"/>
      <c r="EW23" s="4"/>
      <c r="EX23" s="4"/>
      <c r="EY23" s="4"/>
      <c r="EZ23" s="4"/>
      <c r="FA23" s="4"/>
      <c r="FB23" s="4"/>
      <c r="FC23" s="4"/>
      <c r="FD23" s="4"/>
      <c r="FE23" s="4"/>
      <c r="FF23" s="4"/>
      <c r="FG23" s="4"/>
      <c r="FH23" s="4"/>
      <c r="FI23" s="4"/>
      <c r="FJ23" s="4"/>
      <c r="FK23" s="4"/>
      <c r="FL23" s="4"/>
      <c r="FM23" s="4"/>
      <c r="FN23" s="4"/>
      <c r="FO23" s="4"/>
      <c r="FP23" s="4"/>
      <c r="FQ23" s="4"/>
      <c r="FR23" s="4"/>
      <c r="FS23" s="4"/>
      <c r="FT23" s="4"/>
      <c r="FU23" s="4"/>
      <c r="FV23" s="4"/>
      <c r="FW23" s="4"/>
      <c r="FX23" s="4"/>
      <c r="FY23" s="4"/>
      <c r="FZ23" s="4"/>
      <c r="GA23" s="4"/>
      <c r="GB23" s="4"/>
      <c r="GC23" s="4"/>
      <c r="GD23" s="4"/>
      <c r="GE23" s="4"/>
      <c r="GF23" s="4"/>
      <c r="GG23" s="4"/>
      <c r="GH23" s="4"/>
      <c r="GI23" s="4"/>
      <c r="GJ23" s="4"/>
      <c r="GK23" s="4"/>
      <c r="GL23" s="4"/>
      <c r="GM23" s="4"/>
      <c r="GN23" s="4"/>
      <c r="GO23" s="4"/>
      <c r="GP23" s="4"/>
      <c r="GQ23" s="4"/>
      <c r="GR23" s="4"/>
      <c r="GS23" s="4"/>
      <c r="GT23" s="4"/>
      <c r="GU23" s="4"/>
      <c r="GV23" s="4"/>
      <c r="GW23" s="4"/>
      <c r="GX23" s="4"/>
      <c r="GY23" s="4"/>
      <c r="GZ23" s="4"/>
      <c r="HA23" s="4"/>
      <c r="HB23" s="4"/>
      <c r="HC23" s="4"/>
      <c r="HD23" s="4"/>
      <c r="HE23" s="4"/>
      <c r="HF23" s="4"/>
      <c r="HG23" s="4"/>
      <c r="HH23" s="4"/>
      <c r="HI23" s="4"/>
      <c r="HJ23" s="4"/>
      <c r="HK23" s="4"/>
      <c r="HL23" s="4"/>
      <c r="HM23" s="4"/>
      <c r="HN23" s="4"/>
      <c r="HO23" s="4"/>
      <c r="HP23" s="4"/>
      <c r="HQ23" s="4"/>
      <c r="HR23" s="4"/>
      <c r="HS23" s="4"/>
      <c r="HT23" s="4"/>
      <c r="HU23" s="4"/>
      <c r="HV23" s="4"/>
      <c r="HW23" s="4"/>
      <c r="HX23" s="4"/>
      <c r="HY23" s="4"/>
      <c r="HZ23" s="4"/>
      <c r="IA23" s="4"/>
      <c r="IB23" s="4"/>
      <c r="IC23" s="4"/>
      <c r="ID23" s="4"/>
      <c r="IE23" s="4"/>
      <c r="IF23" s="4"/>
      <c r="IG23" s="4"/>
      <c r="IH23" s="4"/>
      <c r="II23" s="4"/>
      <c r="IJ23" s="4"/>
      <c r="IK23" s="4"/>
      <c r="IL23" s="4"/>
      <c r="IM23" s="4"/>
      <c r="IN23" s="4"/>
    </row>
    <row r="24" spans="1:248" s="30" customFormat="1" ht="30" customHeight="1">
      <c r="A24" s="646"/>
      <c r="B24" s="668"/>
      <c r="C24" s="666"/>
      <c r="D24" s="89" t="s">
        <v>1114</v>
      </c>
      <c r="E24" s="665"/>
      <c r="F24" s="665"/>
      <c r="G24" s="665"/>
      <c r="H24" s="665"/>
      <c r="I24" s="665"/>
      <c r="J24" s="665"/>
      <c r="K24" s="69">
        <f t="shared" si="14"/>
        <v>4.7250000000000005</v>
      </c>
      <c r="L24" s="70">
        <f t="shared" si="13"/>
        <v>3.8500000000000005</v>
      </c>
      <c r="M24" s="71">
        <v>3.5</v>
      </c>
      <c r="N24" s="665"/>
      <c r="O24" s="126">
        <f t="shared" si="4"/>
        <v>1</v>
      </c>
      <c r="P24" s="126">
        <f t="shared" si="5"/>
        <v>3.5</v>
      </c>
      <c r="Q24" s="126">
        <f t="shared" si="2"/>
        <v>3.5</v>
      </c>
      <c r="R24">
        <f t="shared" si="3"/>
        <v>3.5</v>
      </c>
      <c r="S24" s="481">
        <f t="shared" si="6"/>
        <v>3.605</v>
      </c>
      <c r="T24" s="481">
        <f t="shared" si="7"/>
        <v>3.9899999999999998</v>
      </c>
      <c r="U24" s="481">
        <f t="shared" si="8"/>
        <v>4.9349999999999996</v>
      </c>
      <c r="V24" s="481">
        <f t="shared" si="9"/>
        <v>3.3250000000000002</v>
      </c>
      <c r="W24" s="481">
        <f t="shared" si="10"/>
        <v>3.6750000000000003</v>
      </c>
      <c r="X24" s="481">
        <f t="shared" si="11"/>
        <v>4.55</v>
      </c>
      <c r="Y24" s="4"/>
      <c r="Z24" s="4"/>
      <c r="AA24" s="4"/>
      <c r="AB24" s="88"/>
      <c r="AC24" s="4"/>
      <c r="AD24" s="4"/>
      <c r="AE24" s="4"/>
      <c r="AF24" s="4"/>
      <c r="AG24" s="4"/>
      <c r="AH24" s="4"/>
      <c r="AI24" s="4"/>
      <c r="AJ24" s="4"/>
      <c r="AK24" s="4"/>
      <c r="AL24" s="4"/>
      <c r="AM24" s="4"/>
      <c r="AN24" s="4"/>
      <c r="AO24" s="4"/>
      <c r="AP24" s="4"/>
      <c r="AQ24" s="4"/>
      <c r="AR24" s="4"/>
      <c r="AS24" s="4"/>
      <c r="AT24" s="4"/>
      <c r="AU24" s="4"/>
      <c r="AV24" s="4"/>
      <c r="AW24" s="4"/>
      <c r="AX24" s="4"/>
      <c r="AY24" s="4"/>
      <c r="AZ24" s="4"/>
      <c r="BA24" s="4"/>
      <c r="BB24" s="4"/>
      <c r="BC24" s="4"/>
      <c r="BD24" s="4"/>
      <c r="BE24" s="4"/>
      <c r="BF24" s="4"/>
      <c r="BG24" s="4"/>
      <c r="BH24" s="4"/>
      <c r="BI24" s="4"/>
      <c r="BJ24" s="4"/>
      <c r="BK24" s="4"/>
      <c r="BL24" s="4"/>
      <c r="BM24" s="4"/>
      <c r="BN24" s="4"/>
      <c r="BO24" s="4"/>
      <c r="BP24" s="4"/>
      <c r="BQ24" s="4"/>
      <c r="BR24" s="4"/>
      <c r="BS24" s="4"/>
      <c r="BT24" s="4"/>
      <c r="BU24" s="4"/>
      <c r="BV24" s="4"/>
      <c r="BW24" s="4"/>
      <c r="BX24" s="4"/>
      <c r="BY24" s="4"/>
      <c r="BZ24" s="4"/>
      <c r="CA24" s="4"/>
      <c r="CB24" s="4"/>
      <c r="CC24" s="4"/>
      <c r="CD24" s="4"/>
      <c r="CE24" s="4"/>
      <c r="CF24" s="4"/>
      <c r="CG24" s="4"/>
      <c r="CH24" s="4"/>
      <c r="CI24" s="4"/>
      <c r="CJ24" s="4"/>
      <c r="CK24" s="4"/>
      <c r="CL24" s="4"/>
      <c r="CM24" s="4"/>
      <c r="CN24" s="4"/>
      <c r="CO24" s="4"/>
      <c r="CP24" s="4"/>
      <c r="CQ24" s="4"/>
      <c r="CR24" s="4"/>
      <c r="CS24" s="4"/>
      <c r="CT24" s="4"/>
      <c r="CU24" s="4"/>
      <c r="CV24" s="4"/>
      <c r="CW24" s="4"/>
      <c r="CX24" s="4"/>
      <c r="CY24" s="4"/>
      <c r="CZ24" s="4"/>
      <c r="DA24" s="4"/>
      <c r="DB24" s="4"/>
      <c r="DC24" s="4"/>
      <c r="DD24" s="4"/>
      <c r="DE24" s="4"/>
      <c r="DF24" s="4"/>
      <c r="DG24" s="4"/>
      <c r="DH24" s="4"/>
      <c r="DI24" s="4"/>
      <c r="DJ24" s="4"/>
      <c r="DK24" s="4"/>
      <c r="DL24" s="4"/>
      <c r="DM24" s="4"/>
      <c r="DN24" s="4"/>
      <c r="DO24" s="4"/>
      <c r="DP24" s="4"/>
      <c r="DQ24" s="4"/>
      <c r="DR24" s="4"/>
      <c r="DS24" s="4"/>
      <c r="DT24" s="4"/>
      <c r="DU24" s="4"/>
      <c r="DV24" s="4"/>
      <c r="DW24" s="4"/>
      <c r="DX24" s="4"/>
      <c r="DY24" s="4"/>
      <c r="DZ24" s="4"/>
      <c r="EA24" s="4"/>
      <c r="EB24" s="4"/>
      <c r="EC24" s="4"/>
      <c r="ED24" s="4"/>
      <c r="EE24" s="4"/>
      <c r="EF24" s="4"/>
      <c r="EG24" s="4"/>
      <c r="EH24" s="4"/>
      <c r="EI24" s="4"/>
      <c r="EJ24" s="4"/>
      <c r="EK24" s="4"/>
      <c r="EL24" s="4"/>
      <c r="EM24" s="4"/>
      <c r="EN24" s="4"/>
      <c r="EO24" s="4"/>
      <c r="EP24" s="4"/>
      <c r="EQ24" s="4"/>
      <c r="ER24" s="4"/>
      <c r="ES24" s="4"/>
      <c r="ET24" s="4"/>
      <c r="EU24" s="4"/>
      <c r="EV24" s="4"/>
      <c r="EW24" s="4"/>
      <c r="EX24" s="4"/>
      <c r="EY24" s="4"/>
      <c r="EZ24" s="4"/>
      <c r="FA24" s="4"/>
      <c r="FB24" s="4"/>
      <c r="FC24" s="4"/>
      <c r="FD24" s="4"/>
      <c r="FE24" s="4"/>
      <c r="FF24" s="4"/>
      <c r="FG24" s="4"/>
      <c r="FH24" s="4"/>
      <c r="FI24" s="4"/>
      <c r="FJ24" s="4"/>
      <c r="FK24" s="4"/>
      <c r="FL24" s="4"/>
      <c r="FM24" s="4"/>
      <c r="FN24" s="4"/>
      <c r="FO24" s="4"/>
      <c r="FP24" s="4"/>
      <c r="FQ24" s="4"/>
      <c r="FR24" s="4"/>
      <c r="FS24" s="4"/>
      <c r="FT24" s="4"/>
      <c r="FU24" s="4"/>
      <c r="FV24" s="4"/>
      <c r="FW24" s="4"/>
      <c r="FX24" s="4"/>
      <c r="FY24" s="4"/>
      <c r="FZ24" s="4"/>
      <c r="GA24" s="4"/>
      <c r="GB24" s="4"/>
      <c r="GC24" s="4"/>
      <c r="GD24" s="4"/>
      <c r="GE24" s="4"/>
      <c r="GF24" s="4"/>
      <c r="GG24" s="4"/>
      <c r="GH24" s="4"/>
      <c r="GI24" s="4"/>
      <c r="GJ24" s="4"/>
      <c r="GK24" s="4"/>
      <c r="GL24" s="4"/>
      <c r="GM24" s="4"/>
      <c r="GN24" s="4"/>
      <c r="GO24" s="4"/>
      <c r="GP24" s="4"/>
      <c r="GQ24" s="4"/>
      <c r="GR24" s="4"/>
      <c r="GS24" s="4"/>
      <c r="GT24" s="4"/>
      <c r="GU24" s="4"/>
      <c r="GV24" s="4"/>
      <c r="GW24" s="4"/>
      <c r="GX24" s="4"/>
      <c r="GY24" s="4"/>
      <c r="GZ24" s="4"/>
      <c r="HA24" s="4"/>
      <c r="HB24" s="4"/>
      <c r="HC24" s="4"/>
      <c r="HD24" s="4"/>
      <c r="HE24" s="4"/>
      <c r="HF24" s="4"/>
      <c r="HG24" s="4"/>
      <c r="HH24" s="4"/>
      <c r="HI24" s="4"/>
      <c r="HJ24" s="4"/>
      <c r="HK24" s="4"/>
      <c r="HL24" s="4"/>
      <c r="HM24" s="4"/>
      <c r="HN24" s="4"/>
      <c r="HO24" s="4"/>
      <c r="HP24" s="4"/>
      <c r="HQ24" s="4"/>
      <c r="HR24" s="4"/>
      <c r="HS24" s="4"/>
      <c r="HT24" s="4"/>
      <c r="HU24" s="4"/>
      <c r="HV24" s="4"/>
      <c r="HW24" s="4"/>
      <c r="HX24" s="4"/>
      <c r="HY24" s="4"/>
      <c r="HZ24" s="4"/>
      <c r="IA24" s="4"/>
      <c r="IB24" s="4"/>
      <c r="IC24" s="4"/>
      <c r="ID24" s="4"/>
      <c r="IE24" s="4"/>
      <c r="IF24" s="4"/>
      <c r="IG24" s="4"/>
      <c r="IH24" s="4"/>
      <c r="II24" s="4"/>
      <c r="IJ24" s="4"/>
      <c r="IK24" s="4"/>
      <c r="IL24" s="4"/>
      <c r="IM24" s="4"/>
      <c r="IN24" s="4"/>
    </row>
    <row r="25" spans="1:248" s="30" customFormat="1" ht="33" customHeight="1">
      <c r="A25" s="644" t="s">
        <v>1451</v>
      </c>
      <c r="B25" s="668"/>
      <c r="C25" s="666" t="s">
        <v>1450</v>
      </c>
      <c r="D25" s="89" t="s">
        <v>1114</v>
      </c>
      <c r="E25" s="665" t="s">
        <v>2</v>
      </c>
      <c r="F25" s="665">
        <v>3</v>
      </c>
      <c r="G25" s="665" t="s">
        <v>1</v>
      </c>
      <c r="H25" s="665" t="s">
        <v>274</v>
      </c>
      <c r="I25" s="665">
        <v>120</v>
      </c>
      <c r="J25" s="665" t="s">
        <v>402</v>
      </c>
      <c r="K25" s="69">
        <f t="shared" si="14"/>
        <v>6.75</v>
      </c>
      <c r="L25" s="70">
        <f>M25*1.1</f>
        <v>5.5</v>
      </c>
      <c r="M25" s="71">
        <v>5</v>
      </c>
      <c r="N25" s="665" t="s">
        <v>124</v>
      </c>
      <c r="O25" s="126">
        <f t="shared" si="4"/>
        <v>1</v>
      </c>
      <c r="P25" s="126">
        <f t="shared" si="5"/>
        <v>5</v>
      </c>
      <c r="Q25" s="126">
        <f t="shared" si="2"/>
        <v>5</v>
      </c>
      <c r="R25">
        <f t="shared" si="3"/>
        <v>5</v>
      </c>
      <c r="S25" s="481">
        <f t="shared" si="6"/>
        <v>5.15</v>
      </c>
      <c r="T25" s="481">
        <f t="shared" si="7"/>
        <v>5.6999999999999993</v>
      </c>
      <c r="U25" s="481">
        <f t="shared" si="8"/>
        <v>7.05</v>
      </c>
      <c r="V25" s="481">
        <f t="shared" si="9"/>
        <v>4.75</v>
      </c>
      <c r="W25" s="481">
        <f t="shared" si="10"/>
        <v>5.25</v>
      </c>
      <c r="X25" s="481">
        <f t="shared" si="11"/>
        <v>6.5</v>
      </c>
      <c r="Y25" s="4"/>
      <c r="Z25" s="4"/>
      <c r="AA25" s="4"/>
      <c r="AB25" s="88"/>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c r="BP25" s="4"/>
      <c r="BQ25" s="4"/>
      <c r="BR25" s="4"/>
      <c r="BS25" s="4"/>
      <c r="BT25" s="4"/>
      <c r="BU25" s="4"/>
      <c r="BV25" s="4"/>
      <c r="BW25" s="4"/>
      <c r="BX25" s="4"/>
      <c r="BY25" s="4"/>
      <c r="BZ25" s="4"/>
      <c r="CA25" s="4"/>
      <c r="CB25" s="4"/>
      <c r="CC25" s="4"/>
      <c r="CD25" s="4"/>
      <c r="CE25" s="4"/>
      <c r="CF25" s="4"/>
      <c r="CG25" s="4"/>
      <c r="CH25" s="4"/>
      <c r="CI25" s="4"/>
      <c r="CJ25" s="4"/>
      <c r="CK25" s="4"/>
      <c r="CL25" s="4"/>
      <c r="CM25" s="4"/>
      <c r="CN25" s="4"/>
      <c r="CO25" s="4"/>
      <c r="CP25" s="4"/>
      <c r="CQ25" s="4"/>
      <c r="CR25" s="4"/>
      <c r="CS25" s="4"/>
      <c r="CT25" s="4"/>
      <c r="CU25" s="4"/>
      <c r="CV25" s="4"/>
      <c r="CW25" s="4"/>
      <c r="CX25" s="4"/>
      <c r="CY25" s="4"/>
      <c r="CZ25" s="4"/>
      <c r="DA25" s="4"/>
      <c r="DB25" s="4"/>
      <c r="DC25" s="4"/>
      <c r="DD25" s="4"/>
      <c r="DE25" s="4"/>
      <c r="DF25" s="4"/>
      <c r="DG25" s="4"/>
      <c r="DH25" s="4"/>
      <c r="DI25" s="4"/>
      <c r="DJ25" s="4"/>
      <c r="DK25" s="4"/>
      <c r="DL25" s="4"/>
      <c r="DM25" s="4"/>
      <c r="DN25" s="4"/>
      <c r="DO25" s="4"/>
      <c r="DP25" s="4"/>
      <c r="DQ25" s="4"/>
      <c r="DR25" s="4"/>
      <c r="DS25" s="4"/>
      <c r="DT25" s="4"/>
      <c r="DU25" s="4"/>
      <c r="DV25" s="4"/>
      <c r="DW25" s="4"/>
      <c r="DX25" s="4"/>
      <c r="DY25" s="4"/>
      <c r="DZ25" s="4"/>
      <c r="EA25" s="4"/>
      <c r="EB25" s="4"/>
      <c r="EC25" s="4"/>
      <c r="ED25" s="4"/>
      <c r="EE25" s="4"/>
      <c r="EF25" s="4"/>
      <c r="EG25" s="4"/>
      <c r="EH25" s="4"/>
      <c r="EI25" s="4"/>
      <c r="EJ25" s="4"/>
      <c r="EK25" s="4"/>
      <c r="EL25" s="4"/>
      <c r="EM25" s="4"/>
      <c r="EN25" s="4"/>
      <c r="EO25" s="4"/>
      <c r="EP25" s="4"/>
      <c r="EQ25" s="4"/>
      <c r="ER25" s="4"/>
      <c r="ES25" s="4"/>
      <c r="ET25" s="4"/>
      <c r="EU25" s="4"/>
      <c r="EV25" s="4"/>
      <c r="EW25" s="4"/>
      <c r="EX25" s="4"/>
      <c r="EY25" s="4"/>
      <c r="EZ25" s="4"/>
      <c r="FA25" s="4"/>
      <c r="FB25" s="4"/>
      <c r="FC25" s="4"/>
      <c r="FD25" s="4"/>
      <c r="FE25" s="4"/>
      <c r="FF25" s="4"/>
      <c r="FG25" s="4"/>
      <c r="FH25" s="4"/>
      <c r="FI25" s="4"/>
      <c r="FJ25" s="4"/>
      <c r="FK25" s="4"/>
      <c r="FL25" s="4"/>
      <c r="FM25" s="4"/>
      <c r="FN25" s="4"/>
      <c r="FO25" s="4"/>
      <c r="FP25" s="4"/>
      <c r="FQ25" s="4"/>
      <c r="FR25" s="4"/>
      <c r="FS25" s="4"/>
      <c r="FT25" s="4"/>
      <c r="FU25" s="4"/>
      <c r="FV25" s="4"/>
      <c r="FW25" s="4"/>
      <c r="FX25" s="4"/>
      <c r="FY25" s="4"/>
      <c r="FZ25" s="4"/>
      <c r="GA25" s="4"/>
      <c r="GB25" s="4"/>
      <c r="GC25" s="4"/>
      <c r="GD25" s="4"/>
      <c r="GE25" s="4"/>
      <c r="GF25" s="4"/>
      <c r="GG25" s="4"/>
      <c r="GH25" s="4"/>
      <c r="GI25" s="4"/>
      <c r="GJ25" s="4"/>
      <c r="GK25" s="4"/>
      <c r="GL25" s="4"/>
      <c r="GM25" s="4"/>
      <c r="GN25" s="4"/>
      <c r="GO25" s="4"/>
      <c r="GP25" s="4"/>
      <c r="GQ25" s="4"/>
      <c r="GR25" s="4"/>
      <c r="GS25" s="4"/>
      <c r="GT25" s="4"/>
      <c r="GU25" s="4"/>
      <c r="GV25" s="4"/>
      <c r="GW25" s="4"/>
      <c r="GX25" s="4"/>
      <c r="GY25" s="4"/>
      <c r="GZ25" s="4"/>
      <c r="HA25" s="4"/>
      <c r="HB25" s="4"/>
      <c r="HC25" s="4"/>
      <c r="HD25" s="4"/>
      <c r="HE25" s="4"/>
      <c r="HF25" s="4"/>
      <c r="HG25" s="4"/>
      <c r="HH25" s="4"/>
      <c r="HI25" s="4"/>
      <c r="HJ25" s="4"/>
      <c r="HK25" s="4"/>
      <c r="HL25" s="4"/>
      <c r="HM25" s="4"/>
      <c r="HN25" s="4"/>
      <c r="HO25" s="4"/>
      <c r="HP25" s="4"/>
      <c r="HQ25" s="4"/>
      <c r="HR25" s="4"/>
      <c r="HS25" s="4"/>
      <c r="HT25" s="4"/>
      <c r="HU25" s="4"/>
      <c r="HV25" s="4"/>
      <c r="HW25" s="4"/>
      <c r="HX25" s="4"/>
      <c r="HY25" s="4"/>
      <c r="HZ25" s="4"/>
      <c r="IA25" s="4"/>
      <c r="IB25" s="4"/>
      <c r="IC25" s="4"/>
      <c r="ID25" s="4"/>
      <c r="IE25" s="4"/>
      <c r="IF25" s="4"/>
      <c r="IG25" s="4"/>
      <c r="IH25" s="4"/>
      <c r="II25" s="4"/>
      <c r="IJ25" s="4"/>
      <c r="IK25" s="4"/>
      <c r="IL25" s="4"/>
      <c r="IM25" s="4"/>
      <c r="IN25" s="4"/>
    </row>
    <row r="26" spans="1:248" s="30" customFormat="1" ht="31.5" customHeight="1">
      <c r="A26" s="645"/>
      <c r="B26" s="668"/>
      <c r="C26" s="666"/>
      <c r="D26" s="90" t="s">
        <v>1115</v>
      </c>
      <c r="E26" s="665"/>
      <c r="F26" s="665"/>
      <c r="G26" s="665"/>
      <c r="H26" s="665"/>
      <c r="I26" s="665"/>
      <c r="J26" s="665"/>
      <c r="K26" s="69">
        <f t="shared" si="14"/>
        <v>6.75</v>
      </c>
      <c r="L26" s="70">
        <f>M26*1.1</f>
        <v>5.5</v>
      </c>
      <c r="M26" s="71">
        <v>5</v>
      </c>
      <c r="N26" s="665"/>
      <c r="O26" s="126">
        <f t="shared" si="4"/>
        <v>1</v>
      </c>
      <c r="P26" s="126">
        <f t="shared" si="5"/>
        <v>5</v>
      </c>
      <c r="Q26" s="126">
        <f t="shared" si="2"/>
        <v>5</v>
      </c>
      <c r="R26">
        <f t="shared" si="3"/>
        <v>5</v>
      </c>
      <c r="S26" s="481">
        <f t="shared" si="6"/>
        <v>5.15</v>
      </c>
      <c r="T26" s="481">
        <f t="shared" si="7"/>
        <v>5.6999999999999993</v>
      </c>
      <c r="U26" s="481">
        <f t="shared" si="8"/>
        <v>7.05</v>
      </c>
      <c r="V26" s="481">
        <f t="shared" si="9"/>
        <v>4.75</v>
      </c>
      <c r="W26" s="481">
        <f t="shared" si="10"/>
        <v>5.25</v>
      </c>
      <c r="X26" s="481">
        <f t="shared" si="11"/>
        <v>6.5</v>
      </c>
      <c r="Y26" s="4"/>
      <c r="Z26" s="4"/>
      <c r="AA26" s="4"/>
      <c r="AB26" s="88"/>
      <c r="AC26" s="4"/>
      <c r="AD26" s="4"/>
      <c r="AE26" s="4"/>
      <c r="AF26" s="4"/>
      <c r="AG26" s="4"/>
      <c r="AH26" s="4"/>
      <c r="AI26" s="4"/>
      <c r="AJ26" s="4"/>
      <c r="AK26" s="4"/>
      <c r="AL26" s="4"/>
      <c r="AM26" s="4"/>
      <c r="AN26" s="4"/>
      <c r="AO26" s="4"/>
      <c r="AP26" s="4"/>
      <c r="AQ26" s="4"/>
      <c r="AR26" s="4"/>
      <c r="AS26" s="4"/>
      <c r="AT26" s="4"/>
      <c r="AU26" s="4"/>
      <c r="AV26" s="4"/>
      <c r="AW26" s="4"/>
      <c r="AX26" s="4"/>
      <c r="AY26" s="4"/>
      <c r="AZ26" s="4"/>
      <c r="BA26" s="4"/>
      <c r="BB26" s="4"/>
      <c r="BC26" s="4"/>
      <c r="BD26" s="4"/>
      <c r="BE26" s="4"/>
      <c r="BF26" s="4"/>
      <c r="BG26" s="4"/>
      <c r="BH26" s="4"/>
      <c r="BI26" s="4"/>
      <c r="BJ26" s="4"/>
      <c r="BK26" s="4"/>
      <c r="BL26" s="4"/>
      <c r="BM26" s="4"/>
      <c r="BN26" s="4"/>
      <c r="BO26" s="4"/>
      <c r="BP26" s="4"/>
      <c r="BQ26" s="4"/>
      <c r="BR26" s="4"/>
      <c r="BS26" s="4"/>
      <c r="BT26" s="4"/>
      <c r="BU26" s="4"/>
      <c r="BV26" s="4"/>
      <c r="BW26" s="4"/>
      <c r="BX26" s="4"/>
      <c r="BY26" s="4"/>
      <c r="BZ26" s="4"/>
      <c r="CA26" s="4"/>
      <c r="CB26" s="4"/>
      <c r="CC26" s="4"/>
      <c r="CD26" s="4"/>
      <c r="CE26" s="4"/>
      <c r="CF26" s="4"/>
      <c r="CG26" s="4"/>
      <c r="CH26" s="4"/>
      <c r="CI26" s="4"/>
      <c r="CJ26" s="4"/>
      <c r="CK26" s="4"/>
      <c r="CL26" s="4"/>
      <c r="CM26" s="4"/>
      <c r="CN26" s="4"/>
      <c r="CO26" s="4"/>
      <c r="CP26" s="4"/>
      <c r="CQ26" s="4"/>
      <c r="CR26" s="4"/>
      <c r="CS26" s="4"/>
      <c r="CT26" s="4"/>
      <c r="CU26" s="4"/>
      <c r="CV26" s="4"/>
      <c r="CW26" s="4"/>
      <c r="CX26" s="4"/>
      <c r="CY26" s="4"/>
      <c r="CZ26" s="4"/>
      <c r="DA26" s="4"/>
      <c r="DB26" s="4"/>
      <c r="DC26" s="4"/>
      <c r="DD26" s="4"/>
      <c r="DE26" s="4"/>
      <c r="DF26" s="4"/>
      <c r="DG26" s="4"/>
      <c r="DH26" s="4"/>
      <c r="DI26" s="4"/>
      <c r="DJ26" s="4"/>
      <c r="DK26" s="4"/>
      <c r="DL26" s="4"/>
      <c r="DM26" s="4"/>
      <c r="DN26" s="4"/>
      <c r="DO26" s="4"/>
      <c r="DP26" s="4"/>
      <c r="DQ26" s="4"/>
      <c r="DR26" s="4"/>
      <c r="DS26" s="4"/>
      <c r="DT26" s="4"/>
      <c r="DU26" s="4"/>
      <c r="DV26" s="4"/>
      <c r="DW26" s="4"/>
      <c r="DX26" s="4"/>
      <c r="DY26" s="4"/>
      <c r="DZ26" s="4"/>
      <c r="EA26" s="4"/>
      <c r="EB26" s="4"/>
      <c r="EC26" s="4"/>
      <c r="ED26" s="4"/>
      <c r="EE26" s="4"/>
      <c r="EF26" s="4"/>
      <c r="EG26" s="4"/>
      <c r="EH26" s="4"/>
      <c r="EI26" s="4"/>
      <c r="EJ26" s="4"/>
      <c r="EK26" s="4"/>
      <c r="EL26" s="4"/>
      <c r="EM26" s="4"/>
      <c r="EN26" s="4"/>
      <c r="EO26" s="4"/>
      <c r="EP26" s="4"/>
      <c r="EQ26" s="4"/>
      <c r="ER26" s="4"/>
      <c r="ES26" s="4"/>
      <c r="ET26" s="4"/>
      <c r="EU26" s="4"/>
      <c r="EV26" s="4"/>
      <c r="EW26" s="4"/>
      <c r="EX26" s="4"/>
      <c r="EY26" s="4"/>
      <c r="EZ26" s="4"/>
      <c r="FA26" s="4"/>
      <c r="FB26" s="4"/>
      <c r="FC26" s="4"/>
      <c r="FD26" s="4"/>
      <c r="FE26" s="4"/>
      <c r="FF26" s="4"/>
      <c r="FG26" s="4"/>
      <c r="FH26" s="4"/>
      <c r="FI26" s="4"/>
      <c r="FJ26" s="4"/>
      <c r="FK26" s="4"/>
      <c r="FL26" s="4"/>
      <c r="FM26" s="4"/>
      <c r="FN26" s="4"/>
      <c r="FO26" s="4"/>
      <c r="FP26" s="4"/>
      <c r="FQ26" s="4"/>
      <c r="FR26" s="4"/>
      <c r="FS26" s="4"/>
      <c r="FT26" s="4"/>
      <c r="FU26" s="4"/>
      <c r="FV26" s="4"/>
      <c r="FW26" s="4"/>
      <c r="FX26" s="4"/>
      <c r="FY26" s="4"/>
      <c r="FZ26" s="4"/>
      <c r="GA26" s="4"/>
      <c r="GB26" s="4"/>
      <c r="GC26" s="4"/>
      <c r="GD26" s="4"/>
      <c r="GE26" s="4"/>
      <c r="GF26" s="4"/>
      <c r="GG26" s="4"/>
      <c r="GH26" s="4"/>
      <c r="GI26" s="4"/>
      <c r="GJ26" s="4"/>
      <c r="GK26" s="4"/>
      <c r="GL26" s="4"/>
      <c r="GM26" s="4"/>
      <c r="GN26" s="4"/>
      <c r="GO26" s="4"/>
      <c r="GP26" s="4"/>
      <c r="GQ26" s="4"/>
      <c r="GR26" s="4"/>
      <c r="GS26" s="4"/>
      <c r="GT26" s="4"/>
      <c r="GU26" s="4"/>
      <c r="GV26" s="4"/>
      <c r="GW26" s="4"/>
      <c r="GX26" s="4"/>
      <c r="GY26" s="4"/>
      <c r="GZ26" s="4"/>
      <c r="HA26" s="4"/>
      <c r="HB26" s="4"/>
      <c r="HC26" s="4"/>
      <c r="HD26" s="4"/>
      <c r="HE26" s="4"/>
      <c r="HF26" s="4"/>
      <c r="HG26" s="4"/>
      <c r="HH26" s="4"/>
      <c r="HI26" s="4"/>
      <c r="HJ26" s="4"/>
      <c r="HK26" s="4"/>
      <c r="HL26" s="4"/>
      <c r="HM26" s="4"/>
      <c r="HN26" s="4"/>
      <c r="HO26" s="4"/>
      <c r="HP26" s="4"/>
      <c r="HQ26" s="4"/>
      <c r="HR26" s="4"/>
      <c r="HS26" s="4"/>
      <c r="HT26" s="4"/>
      <c r="HU26" s="4"/>
      <c r="HV26" s="4"/>
      <c r="HW26" s="4"/>
      <c r="HX26" s="4"/>
      <c r="HY26" s="4"/>
      <c r="HZ26" s="4"/>
      <c r="IA26" s="4"/>
      <c r="IB26" s="4"/>
      <c r="IC26" s="4"/>
      <c r="ID26" s="4"/>
      <c r="IE26" s="4"/>
      <c r="IF26" s="4"/>
      <c r="IG26" s="4"/>
      <c r="IH26" s="4"/>
      <c r="II26" s="4"/>
      <c r="IJ26" s="4"/>
      <c r="IK26" s="4"/>
      <c r="IL26" s="4"/>
      <c r="IM26" s="4"/>
      <c r="IN26" s="4"/>
    </row>
    <row r="27" spans="1:248" s="30" customFormat="1" ht="20.25" customHeight="1">
      <c r="A27" s="645"/>
      <c r="B27" s="668"/>
      <c r="C27" s="666"/>
      <c r="D27" s="94" t="s">
        <v>105</v>
      </c>
      <c r="E27" s="665"/>
      <c r="F27" s="665"/>
      <c r="G27" s="665"/>
      <c r="H27" s="665"/>
      <c r="I27" s="665"/>
      <c r="J27" s="665"/>
      <c r="K27" s="69">
        <f t="shared" si="14"/>
        <v>13.5</v>
      </c>
      <c r="L27" s="70">
        <f>M27*1.1</f>
        <v>11</v>
      </c>
      <c r="M27" s="71">
        <v>10</v>
      </c>
      <c r="N27" s="665"/>
      <c r="O27" s="126">
        <f t="shared" si="4"/>
        <v>1</v>
      </c>
      <c r="P27" s="126">
        <f t="shared" si="5"/>
        <v>10</v>
      </c>
      <c r="Q27" s="126">
        <f t="shared" si="2"/>
        <v>10</v>
      </c>
      <c r="R27">
        <f t="shared" si="3"/>
        <v>10</v>
      </c>
      <c r="S27" s="481">
        <f t="shared" si="6"/>
        <v>10.3</v>
      </c>
      <c r="T27" s="481">
        <f t="shared" si="7"/>
        <v>11.399999999999999</v>
      </c>
      <c r="U27" s="481">
        <f t="shared" si="8"/>
        <v>14.1</v>
      </c>
      <c r="V27" s="481">
        <f t="shared" si="9"/>
        <v>9.5</v>
      </c>
      <c r="W27" s="481">
        <f t="shared" si="10"/>
        <v>10.5</v>
      </c>
      <c r="X27" s="481">
        <f t="shared" si="11"/>
        <v>13</v>
      </c>
      <c r="Y27" s="4"/>
      <c r="Z27" s="4"/>
      <c r="AA27" s="4"/>
      <c r="AB27" s="88"/>
      <c r="AC27" s="4"/>
      <c r="AD27" s="4"/>
      <c r="AE27" s="4"/>
      <c r="AF27" s="4"/>
      <c r="AG27" s="4"/>
      <c r="AH27" s="4"/>
      <c r="AI27" s="4"/>
      <c r="AJ27" s="4"/>
      <c r="AK27" s="4"/>
      <c r="AL27" s="4"/>
      <c r="AM27" s="4"/>
      <c r="AN27" s="4"/>
      <c r="AO27" s="4"/>
      <c r="AP27" s="4"/>
      <c r="AQ27" s="4"/>
      <c r="AR27" s="4"/>
      <c r="AS27" s="4"/>
      <c r="AT27" s="4"/>
      <c r="AU27" s="4"/>
      <c r="AV27" s="4"/>
      <c r="AW27" s="4"/>
      <c r="AX27" s="4"/>
      <c r="AY27" s="4"/>
      <c r="AZ27" s="4"/>
      <c r="BA27" s="4"/>
      <c r="BB27" s="4"/>
      <c r="BC27" s="4"/>
      <c r="BD27" s="4"/>
      <c r="BE27" s="4"/>
      <c r="BF27" s="4"/>
      <c r="BG27" s="4"/>
      <c r="BH27" s="4"/>
      <c r="BI27" s="4"/>
      <c r="BJ27" s="4"/>
      <c r="BK27" s="4"/>
      <c r="BL27" s="4"/>
      <c r="BM27" s="4"/>
      <c r="BN27" s="4"/>
      <c r="BO27" s="4"/>
      <c r="BP27" s="4"/>
      <c r="BQ27" s="4"/>
      <c r="BR27" s="4"/>
      <c r="BS27" s="4"/>
      <c r="BT27" s="4"/>
      <c r="BU27" s="4"/>
      <c r="BV27" s="4"/>
      <c r="BW27" s="4"/>
      <c r="BX27" s="4"/>
      <c r="BY27" s="4"/>
      <c r="BZ27" s="4"/>
      <c r="CA27" s="4"/>
      <c r="CB27" s="4"/>
      <c r="CC27" s="4"/>
      <c r="CD27" s="4"/>
      <c r="CE27" s="4"/>
      <c r="CF27" s="4"/>
      <c r="CG27" s="4"/>
      <c r="CH27" s="4"/>
      <c r="CI27" s="4"/>
      <c r="CJ27" s="4"/>
      <c r="CK27" s="4"/>
      <c r="CL27" s="4"/>
      <c r="CM27" s="4"/>
      <c r="CN27" s="4"/>
      <c r="CO27" s="4"/>
      <c r="CP27" s="4"/>
      <c r="CQ27" s="4"/>
      <c r="CR27" s="4"/>
      <c r="CS27" s="4"/>
      <c r="CT27" s="4"/>
      <c r="CU27" s="4"/>
      <c r="CV27" s="4"/>
      <c r="CW27" s="4"/>
      <c r="CX27" s="4"/>
      <c r="CY27" s="4"/>
      <c r="CZ27" s="4"/>
      <c r="DA27" s="4"/>
      <c r="DB27" s="4"/>
      <c r="DC27" s="4"/>
      <c r="DD27" s="4"/>
      <c r="DE27" s="4"/>
      <c r="DF27" s="4"/>
      <c r="DG27" s="4"/>
      <c r="DH27" s="4"/>
      <c r="DI27" s="4"/>
      <c r="DJ27" s="4"/>
      <c r="DK27" s="4"/>
      <c r="DL27" s="4"/>
      <c r="DM27" s="4"/>
      <c r="DN27" s="4"/>
      <c r="DO27" s="4"/>
      <c r="DP27" s="4"/>
      <c r="DQ27" s="4"/>
      <c r="DR27" s="4"/>
      <c r="DS27" s="4"/>
      <c r="DT27" s="4"/>
      <c r="DU27" s="4"/>
      <c r="DV27" s="4"/>
      <c r="DW27" s="4"/>
      <c r="DX27" s="4"/>
      <c r="DY27" s="4"/>
      <c r="DZ27" s="4"/>
      <c r="EA27" s="4"/>
      <c r="EB27" s="4"/>
      <c r="EC27" s="4"/>
      <c r="ED27" s="4"/>
      <c r="EE27" s="4"/>
      <c r="EF27" s="4"/>
      <c r="EG27" s="4"/>
      <c r="EH27" s="4"/>
      <c r="EI27" s="4"/>
      <c r="EJ27" s="4"/>
      <c r="EK27" s="4"/>
      <c r="EL27" s="4"/>
      <c r="EM27" s="4"/>
      <c r="EN27" s="4"/>
      <c r="EO27" s="4"/>
      <c r="EP27" s="4"/>
      <c r="EQ27" s="4"/>
      <c r="ER27" s="4"/>
      <c r="ES27" s="4"/>
      <c r="ET27" s="4"/>
      <c r="EU27" s="4"/>
      <c r="EV27" s="4"/>
      <c r="EW27" s="4"/>
      <c r="EX27" s="4"/>
      <c r="EY27" s="4"/>
      <c r="EZ27" s="4"/>
      <c r="FA27" s="4"/>
      <c r="FB27" s="4"/>
      <c r="FC27" s="4"/>
      <c r="FD27" s="4"/>
      <c r="FE27" s="4"/>
      <c r="FF27" s="4"/>
      <c r="FG27" s="4"/>
      <c r="FH27" s="4"/>
      <c r="FI27" s="4"/>
      <c r="FJ27" s="4"/>
      <c r="FK27" s="4"/>
      <c r="FL27" s="4"/>
      <c r="FM27" s="4"/>
      <c r="FN27" s="4"/>
      <c r="FO27" s="4"/>
      <c r="FP27" s="4"/>
      <c r="FQ27" s="4"/>
      <c r="FR27" s="4"/>
      <c r="FS27" s="4"/>
      <c r="FT27" s="4"/>
      <c r="FU27" s="4"/>
      <c r="FV27" s="4"/>
      <c r="FW27" s="4"/>
      <c r="FX27" s="4"/>
      <c r="FY27" s="4"/>
      <c r="FZ27" s="4"/>
      <c r="GA27" s="4"/>
      <c r="GB27" s="4"/>
      <c r="GC27" s="4"/>
      <c r="GD27" s="4"/>
      <c r="GE27" s="4"/>
      <c r="GF27" s="4"/>
      <c r="GG27" s="4"/>
      <c r="GH27" s="4"/>
      <c r="GI27" s="4"/>
      <c r="GJ27" s="4"/>
      <c r="GK27" s="4"/>
      <c r="GL27" s="4"/>
      <c r="GM27" s="4"/>
      <c r="GN27" s="4"/>
      <c r="GO27" s="4"/>
      <c r="GP27" s="4"/>
      <c r="GQ27" s="4"/>
      <c r="GR27" s="4"/>
      <c r="GS27" s="4"/>
      <c r="GT27" s="4"/>
      <c r="GU27" s="4"/>
      <c r="GV27" s="4"/>
      <c r="GW27" s="4"/>
      <c r="GX27" s="4"/>
      <c r="GY27" s="4"/>
      <c r="GZ27" s="4"/>
      <c r="HA27" s="4"/>
      <c r="HB27" s="4"/>
      <c r="HC27" s="4"/>
      <c r="HD27" s="4"/>
      <c r="HE27" s="4"/>
      <c r="HF27" s="4"/>
      <c r="HG27" s="4"/>
      <c r="HH27" s="4"/>
      <c r="HI27" s="4"/>
      <c r="HJ27" s="4"/>
      <c r="HK27" s="4"/>
      <c r="HL27" s="4"/>
      <c r="HM27" s="4"/>
      <c r="HN27" s="4"/>
      <c r="HO27" s="4"/>
      <c r="HP27" s="4"/>
      <c r="HQ27" s="4"/>
      <c r="HR27" s="4"/>
      <c r="HS27" s="4"/>
      <c r="HT27" s="4"/>
      <c r="HU27" s="4"/>
      <c r="HV27" s="4"/>
      <c r="HW27" s="4"/>
      <c r="HX27" s="4"/>
      <c r="HY27" s="4"/>
      <c r="HZ27" s="4"/>
      <c r="IA27" s="4"/>
      <c r="IB27" s="4"/>
      <c r="IC27" s="4"/>
      <c r="ID27" s="4"/>
      <c r="IE27" s="4"/>
      <c r="IF27" s="4"/>
      <c r="IG27" s="4"/>
      <c r="IH27" s="4"/>
      <c r="II27" s="4"/>
      <c r="IJ27" s="4"/>
      <c r="IK27" s="4"/>
      <c r="IL27" s="4"/>
      <c r="IM27" s="4"/>
      <c r="IN27" s="4"/>
    </row>
    <row r="28" spans="1:248" s="30" customFormat="1" ht="19.5" customHeight="1">
      <c r="A28" s="646"/>
      <c r="B28" s="668"/>
      <c r="C28" s="666"/>
      <c r="D28" s="95" t="s">
        <v>107</v>
      </c>
      <c r="E28" s="665"/>
      <c r="F28" s="665"/>
      <c r="G28" s="665"/>
      <c r="H28" s="665"/>
      <c r="I28" s="665"/>
      <c r="J28" s="665"/>
      <c r="K28" s="69">
        <f t="shared" si="14"/>
        <v>15.255000000000003</v>
      </c>
      <c r="L28" s="70">
        <f>M28*1.1</f>
        <v>12.430000000000001</v>
      </c>
      <c r="M28" s="71">
        <v>11.3</v>
      </c>
      <c r="N28" s="665"/>
      <c r="O28" s="126">
        <f t="shared" si="4"/>
        <v>1</v>
      </c>
      <c r="P28" s="126">
        <f t="shared" si="5"/>
        <v>11.3</v>
      </c>
      <c r="Q28" s="126">
        <f t="shared" si="2"/>
        <v>11.3</v>
      </c>
      <c r="R28">
        <f t="shared" si="3"/>
        <v>11.3</v>
      </c>
      <c r="S28" s="481">
        <f t="shared" si="6"/>
        <v>11.639000000000001</v>
      </c>
      <c r="T28" s="481">
        <f t="shared" si="7"/>
        <v>12.882</v>
      </c>
      <c r="U28" s="481">
        <f t="shared" si="8"/>
        <v>15.933</v>
      </c>
      <c r="V28" s="481">
        <f t="shared" si="9"/>
        <v>10.735000000000001</v>
      </c>
      <c r="W28" s="481">
        <f t="shared" si="10"/>
        <v>11.865000000000002</v>
      </c>
      <c r="X28" s="481">
        <f t="shared" si="11"/>
        <v>14.690000000000001</v>
      </c>
      <c r="Y28" s="4"/>
      <c r="Z28" s="4"/>
      <c r="AA28" s="4"/>
      <c r="AB28" s="88"/>
      <c r="AC28" s="4"/>
      <c r="AD28" s="4"/>
      <c r="AE28" s="4"/>
      <c r="AF28" s="4"/>
      <c r="AG28" s="4"/>
      <c r="AH28" s="4"/>
      <c r="AI28" s="4"/>
      <c r="AJ28" s="4"/>
      <c r="AK28" s="4"/>
      <c r="AL28" s="4"/>
      <c r="AM28" s="4"/>
      <c r="AN28" s="4"/>
      <c r="AO28" s="4"/>
      <c r="AP28" s="4"/>
      <c r="AQ28" s="4"/>
      <c r="AR28" s="4"/>
      <c r="AS28" s="4"/>
      <c r="AT28" s="4"/>
      <c r="AU28" s="4"/>
      <c r="AV28" s="4"/>
      <c r="AW28" s="4"/>
      <c r="AX28" s="4"/>
      <c r="AY28" s="4"/>
      <c r="AZ28" s="4"/>
      <c r="BA28" s="4"/>
      <c r="BB28" s="4"/>
      <c r="BC28" s="4"/>
      <c r="BD28" s="4"/>
      <c r="BE28" s="4"/>
      <c r="BF28" s="4"/>
      <c r="BG28" s="4"/>
      <c r="BH28" s="4"/>
      <c r="BI28" s="4"/>
      <c r="BJ28" s="4"/>
      <c r="BK28" s="4"/>
      <c r="BL28" s="4"/>
      <c r="BM28" s="4"/>
      <c r="BN28" s="4"/>
      <c r="BO28" s="4"/>
      <c r="BP28" s="4"/>
      <c r="BQ28" s="4"/>
      <c r="BR28" s="4"/>
      <c r="BS28" s="4"/>
      <c r="BT28" s="4"/>
      <c r="BU28" s="4"/>
      <c r="BV28" s="4"/>
      <c r="BW28" s="4"/>
      <c r="BX28" s="4"/>
      <c r="BY28" s="4"/>
      <c r="BZ28" s="4"/>
      <c r="CA28" s="4"/>
      <c r="CB28" s="4"/>
      <c r="CC28" s="4"/>
      <c r="CD28" s="4"/>
      <c r="CE28" s="4"/>
      <c r="CF28" s="4"/>
      <c r="CG28" s="4"/>
      <c r="CH28" s="4"/>
      <c r="CI28" s="4"/>
      <c r="CJ28" s="4"/>
      <c r="CK28" s="4"/>
      <c r="CL28" s="4"/>
      <c r="CM28" s="4"/>
      <c r="CN28" s="4"/>
      <c r="CO28" s="4"/>
      <c r="CP28" s="4"/>
      <c r="CQ28" s="4"/>
      <c r="CR28" s="4"/>
      <c r="CS28" s="4"/>
      <c r="CT28" s="4"/>
      <c r="CU28" s="4"/>
      <c r="CV28" s="4"/>
      <c r="CW28" s="4"/>
      <c r="CX28" s="4"/>
      <c r="CY28" s="4"/>
      <c r="CZ28" s="4"/>
      <c r="DA28" s="4"/>
      <c r="DB28" s="4"/>
      <c r="DC28" s="4"/>
      <c r="DD28" s="4"/>
      <c r="DE28" s="4"/>
      <c r="DF28" s="4"/>
      <c r="DG28" s="4"/>
      <c r="DH28" s="4"/>
      <c r="DI28" s="4"/>
      <c r="DJ28" s="4"/>
      <c r="DK28" s="4"/>
      <c r="DL28" s="4"/>
      <c r="DM28" s="4"/>
      <c r="DN28" s="4"/>
      <c r="DO28" s="4"/>
      <c r="DP28" s="4"/>
      <c r="DQ28" s="4"/>
      <c r="DR28" s="4"/>
      <c r="DS28" s="4"/>
      <c r="DT28" s="4"/>
      <c r="DU28" s="4"/>
      <c r="DV28" s="4"/>
      <c r="DW28" s="4"/>
      <c r="DX28" s="4"/>
      <c r="DY28" s="4"/>
      <c r="DZ28" s="4"/>
      <c r="EA28" s="4"/>
      <c r="EB28" s="4"/>
      <c r="EC28" s="4"/>
      <c r="ED28" s="4"/>
      <c r="EE28" s="4"/>
      <c r="EF28" s="4"/>
      <c r="EG28" s="4"/>
      <c r="EH28" s="4"/>
      <c r="EI28" s="4"/>
      <c r="EJ28" s="4"/>
      <c r="EK28" s="4"/>
      <c r="EL28" s="4"/>
      <c r="EM28" s="4"/>
      <c r="EN28" s="4"/>
      <c r="EO28" s="4"/>
      <c r="EP28" s="4"/>
      <c r="EQ28" s="4"/>
      <c r="ER28" s="4"/>
      <c r="ES28" s="4"/>
      <c r="ET28" s="4"/>
      <c r="EU28" s="4"/>
      <c r="EV28" s="4"/>
      <c r="EW28" s="4"/>
      <c r="EX28" s="4"/>
      <c r="EY28" s="4"/>
      <c r="EZ28" s="4"/>
      <c r="FA28" s="4"/>
      <c r="FB28" s="4"/>
      <c r="FC28" s="4"/>
      <c r="FD28" s="4"/>
      <c r="FE28" s="4"/>
      <c r="FF28" s="4"/>
      <c r="FG28" s="4"/>
      <c r="FH28" s="4"/>
      <c r="FI28" s="4"/>
      <c r="FJ28" s="4"/>
      <c r="FK28" s="4"/>
      <c r="FL28" s="4"/>
      <c r="FM28" s="4"/>
      <c r="FN28" s="4"/>
      <c r="FO28" s="4"/>
      <c r="FP28" s="4"/>
      <c r="FQ28" s="4"/>
      <c r="FR28" s="4"/>
      <c r="FS28" s="4"/>
      <c r="FT28" s="4"/>
      <c r="FU28" s="4"/>
      <c r="FV28" s="4"/>
      <c r="FW28" s="4"/>
      <c r="FX28" s="4"/>
      <c r="FY28" s="4"/>
      <c r="FZ28" s="4"/>
      <c r="GA28" s="4"/>
      <c r="GB28" s="4"/>
      <c r="GC28" s="4"/>
      <c r="GD28" s="4"/>
      <c r="GE28" s="4"/>
      <c r="GF28" s="4"/>
      <c r="GG28" s="4"/>
      <c r="GH28" s="4"/>
      <c r="GI28" s="4"/>
      <c r="GJ28" s="4"/>
      <c r="GK28" s="4"/>
      <c r="GL28" s="4"/>
      <c r="GM28" s="4"/>
      <c r="GN28" s="4"/>
      <c r="GO28" s="4"/>
      <c r="GP28" s="4"/>
      <c r="GQ28" s="4"/>
      <c r="GR28" s="4"/>
      <c r="GS28" s="4"/>
      <c r="GT28" s="4"/>
      <c r="GU28" s="4"/>
      <c r="GV28" s="4"/>
      <c r="GW28" s="4"/>
      <c r="GX28" s="4"/>
      <c r="GY28" s="4"/>
      <c r="GZ28" s="4"/>
      <c r="HA28" s="4"/>
      <c r="HB28" s="4"/>
      <c r="HC28" s="4"/>
      <c r="HD28" s="4"/>
      <c r="HE28" s="4"/>
      <c r="HF28" s="4"/>
      <c r="HG28" s="4"/>
      <c r="HH28" s="4"/>
      <c r="HI28" s="4"/>
      <c r="HJ28" s="4"/>
      <c r="HK28" s="4"/>
      <c r="HL28" s="4"/>
      <c r="HM28" s="4"/>
      <c r="HN28" s="4"/>
      <c r="HO28" s="4"/>
      <c r="HP28" s="4"/>
      <c r="HQ28" s="4"/>
      <c r="HR28" s="4"/>
      <c r="HS28" s="4"/>
      <c r="HT28" s="4"/>
      <c r="HU28" s="4"/>
      <c r="HV28" s="4"/>
      <c r="HW28" s="4"/>
      <c r="HX28" s="4"/>
      <c r="HY28" s="4"/>
      <c r="HZ28" s="4"/>
      <c r="IA28" s="4"/>
      <c r="IB28" s="4"/>
      <c r="IC28" s="4"/>
      <c r="ID28" s="4"/>
      <c r="IE28" s="4"/>
      <c r="IF28" s="4"/>
      <c r="IG28" s="4"/>
      <c r="IH28" s="4"/>
      <c r="II28" s="4"/>
      <c r="IJ28" s="4"/>
      <c r="IK28" s="4"/>
      <c r="IL28" s="4"/>
      <c r="IM28" s="4"/>
      <c r="IN28" s="4"/>
    </row>
    <row r="29" spans="1:248" s="30" customFormat="1" ht="79.5" customHeight="1">
      <c r="A29" s="99" t="s">
        <v>1453</v>
      </c>
      <c r="B29" s="668"/>
      <c r="C29" s="100" t="s">
        <v>1452</v>
      </c>
      <c r="D29" s="90" t="s">
        <v>1115</v>
      </c>
      <c r="E29" s="99" t="s">
        <v>2</v>
      </c>
      <c r="F29" s="99">
        <v>4</v>
      </c>
      <c r="G29" s="99" t="s">
        <v>1</v>
      </c>
      <c r="H29" s="99" t="s">
        <v>273</v>
      </c>
      <c r="I29" s="99">
        <v>120</v>
      </c>
      <c r="J29" s="99" t="s">
        <v>247</v>
      </c>
      <c r="K29" s="69">
        <f t="shared" ref="K29:K36" si="15">M29*1.35</f>
        <v>10.665000000000001</v>
      </c>
      <c r="L29" s="70">
        <f t="shared" si="13"/>
        <v>8.6900000000000013</v>
      </c>
      <c r="M29" s="71">
        <v>7.9</v>
      </c>
      <c r="N29" s="99" t="s">
        <v>124</v>
      </c>
      <c r="O29" s="126">
        <f t="shared" si="4"/>
        <v>1</v>
      </c>
      <c r="P29" s="126">
        <f t="shared" si="5"/>
        <v>7.9</v>
      </c>
      <c r="Q29" s="126">
        <f t="shared" si="2"/>
        <v>7.9</v>
      </c>
      <c r="R29">
        <f t="shared" si="3"/>
        <v>7.9</v>
      </c>
      <c r="S29" s="481">
        <f t="shared" si="6"/>
        <v>8.1370000000000005</v>
      </c>
      <c r="T29" s="481">
        <f t="shared" si="7"/>
        <v>9.0060000000000002</v>
      </c>
      <c r="U29" s="481">
        <f t="shared" si="8"/>
        <v>11.138999999999999</v>
      </c>
      <c r="V29" s="481">
        <f t="shared" si="9"/>
        <v>7.5050000000000008</v>
      </c>
      <c r="W29" s="481">
        <f t="shared" si="10"/>
        <v>8.2949999999999999</v>
      </c>
      <c r="X29" s="481">
        <f t="shared" si="11"/>
        <v>10.270000000000001</v>
      </c>
      <c r="Y29" s="4"/>
      <c r="Z29" s="4"/>
      <c r="AA29" s="4"/>
      <c r="AB29" s="88"/>
      <c r="AC29" s="4"/>
      <c r="AD29" s="4"/>
      <c r="AE29" s="4"/>
      <c r="AF29" s="4"/>
      <c r="AG29" s="4"/>
      <c r="AH29" s="4"/>
      <c r="AI29" s="4"/>
      <c r="AJ29" s="4"/>
      <c r="AK29" s="4"/>
      <c r="AL29" s="4"/>
      <c r="AM29" s="4"/>
      <c r="AN29" s="4"/>
      <c r="AO29" s="4"/>
      <c r="AP29" s="4"/>
      <c r="AQ29" s="4"/>
      <c r="AR29" s="4"/>
      <c r="AS29" s="4"/>
      <c r="AT29" s="4"/>
      <c r="AU29" s="4"/>
      <c r="AV29" s="4"/>
      <c r="AW29" s="4"/>
      <c r="AX29" s="4"/>
      <c r="AY29" s="4"/>
      <c r="AZ29" s="4"/>
      <c r="BA29" s="4"/>
      <c r="BB29" s="4"/>
      <c r="BC29" s="4"/>
      <c r="BD29" s="4"/>
      <c r="BE29" s="4"/>
      <c r="BF29" s="4"/>
      <c r="BG29" s="4"/>
      <c r="BH29" s="4"/>
      <c r="BI29" s="4"/>
      <c r="BJ29" s="4"/>
      <c r="BK29" s="4"/>
      <c r="BL29" s="4"/>
      <c r="BM29" s="4"/>
      <c r="BN29" s="4"/>
      <c r="BO29" s="4"/>
      <c r="BP29" s="4"/>
      <c r="BQ29" s="4"/>
      <c r="BR29" s="4"/>
      <c r="BS29" s="4"/>
      <c r="BT29" s="4"/>
      <c r="BU29" s="4"/>
      <c r="BV29" s="4"/>
      <c r="BW29" s="4"/>
      <c r="BX29" s="4"/>
      <c r="BY29" s="4"/>
      <c r="BZ29" s="4"/>
      <c r="CA29" s="4"/>
      <c r="CB29" s="4"/>
      <c r="CC29" s="4"/>
      <c r="CD29" s="4"/>
      <c r="CE29" s="4"/>
      <c r="CF29" s="4"/>
      <c r="CG29" s="4"/>
      <c r="CH29" s="4"/>
      <c r="CI29" s="4"/>
      <c r="CJ29" s="4"/>
      <c r="CK29" s="4"/>
      <c r="CL29" s="4"/>
      <c r="CM29" s="4"/>
      <c r="CN29" s="4"/>
      <c r="CO29" s="4"/>
      <c r="CP29" s="4"/>
      <c r="CQ29" s="4"/>
      <c r="CR29" s="4"/>
      <c r="CS29" s="4"/>
      <c r="CT29" s="4"/>
      <c r="CU29" s="4"/>
      <c r="CV29" s="4"/>
      <c r="CW29" s="4"/>
      <c r="CX29" s="4"/>
      <c r="CY29" s="4"/>
      <c r="CZ29" s="4"/>
      <c r="DA29" s="4"/>
      <c r="DB29" s="4"/>
      <c r="DC29" s="4"/>
      <c r="DD29" s="4"/>
      <c r="DE29" s="4"/>
      <c r="DF29" s="4"/>
      <c r="DG29" s="4"/>
      <c r="DH29" s="4"/>
      <c r="DI29" s="4"/>
      <c r="DJ29" s="4"/>
      <c r="DK29" s="4"/>
      <c r="DL29" s="4"/>
      <c r="DM29" s="4"/>
      <c r="DN29" s="4"/>
      <c r="DO29" s="4"/>
      <c r="DP29" s="4"/>
      <c r="DQ29" s="4"/>
      <c r="DR29" s="4"/>
      <c r="DS29" s="4"/>
      <c r="DT29" s="4"/>
      <c r="DU29" s="4"/>
      <c r="DV29" s="4"/>
      <c r="DW29" s="4"/>
      <c r="DX29" s="4"/>
      <c r="DY29" s="4"/>
      <c r="DZ29" s="4"/>
      <c r="EA29" s="4"/>
      <c r="EB29" s="4"/>
      <c r="EC29" s="4"/>
      <c r="ED29" s="4"/>
      <c r="EE29" s="4"/>
      <c r="EF29" s="4"/>
      <c r="EG29" s="4"/>
      <c r="EH29" s="4"/>
      <c r="EI29" s="4"/>
      <c r="EJ29" s="4"/>
      <c r="EK29" s="4"/>
      <c r="EL29" s="4"/>
      <c r="EM29" s="4"/>
      <c r="EN29" s="4"/>
      <c r="EO29" s="4"/>
      <c r="EP29" s="4"/>
      <c r="EQ29" s="4"/>
      <c r="ER29" s="4"/>
      <c r="ES29" s="4"/>
      <c r="ET29" s="4"/>
      <c r="EU29" s="4"/>
      <c r="EV29" s="4"/>
      <c r="EW29" s="4"/>
      <c r="EX29" s="4"/>
      <c r="EY29" s="4"/>
      <c r="EZ29" s="4"/>
      <c r="FA29" s="4"/>
      <c r="FB29" s="4"/>
      <c r="FC29" s="4"/>
      <c r="FD29" s="4"/>
      <c r="FE29" s="4"/>
      <c r="FF29" s="4"/>
      <c r="FG29" s="4"/>
      <c r="FH29" s="4"/>
      <c r="FI29" s="4"/>
      <c r="FJ29" s="4"/>
      <c r="FK29" s="4"/>
      <c r="FL29" s="4"/>
      <c r="FM29" s="4"/>
      <c r="FN29" s="4"/>
      <c r="FO29" s="4"/>
      <c r="FP29" s="4"/>
      <c r="FQ29" s="4"/>
      <c r="FR29" s="4"/>
      <c r="FS29" s="4"/>
      <c r="FT29" s="4"/>
      <c r="FU29" s="4"/>
      <c r="FV29" s="4"/>
      <c r="FW29" s="4"/>
      <c r="FX29" s="4"/>
      <c r="FY29" s="4"/>
      <c r="FZ29" s="4"/>
      <c r="GA29" s="4"/>
      <c r="GB29" s="4"/>
      <c r="GC29" s="4"/>
      <c r="GD29" s="4"/>
      <c r="GE29" s="4"/>
      <c r="GF29" s="4"/>
      <c r="GG29" s="4"/>
      <c r="GH29" s="4"/>
      <c r="GI29" s="4"/>
      <c r="GJ29" s="4"/>
      <c r="GK29" s="4"/>
      <c r="GL29" s="4"/>
      <c r="GM29" s="4"/>
      <c r="GN29" s="4"/>
      <c r="GO29" s="4"/>
      <c r="GP29" s="4"/>
      <c r="GQ29" s="4"/>
      <c r="GR29" s="4"/>
      <c r="GS29" s="4"/>
      <c r="GT29" s="4"/>
      <c r="GU29" s="4"/>
      <c r="GV29" s="4"/>
      <c r="GW29" s="4"/>
      <c r="GX29" s="4"/>
      <c r="GY29" s="4"/>
      <c r="GZ29" s="4"/>
      <c r="HA29" s="4"/>
      <c r="HB29" s="4"/>
      <c r="HC29" s="4"/>
      <c r="HD29" s="4"/>
      <c r="HE29" s="4"/>
      <c r="HF29" s="4"/>
      <c r="HG29" s="4"/>
      <c r="HH29" s="4"/>
      <c r="HI29" s="4"/>
      <c r="HJ29" s="4"/>
      <c r="HK29" s="4"/>
      <c r="HL29" s="4"/>
      <c r="HM29" s="4"/>
      <c r="HN29" s="4"/>
      <c r="HO29" s="4"/>
      <c r="HP29" s="4"/>
      <c r="HQ29" s="4"/>
      <c r="HR29" s="4"/>
      <c r="HS29" s="4"/>
      <c r="HT29" s="4"/>
      <c r="HU29" s="4"/>
      <c r="HV29" s="4"/>
      <c r="HW29" s="4"/>
      <c r="HX29" s="4"/>
      <c r="HY29" s="4"/>
      <c r="HZ29" s="4"/>
      <c r="IA29" s="4"/>
      <c r="IB29" s="4"/>
      <c r="IC29" s="4"/>
      <c r="ID29" s="4"/>
      <c r="IE29" s="4"/>
      <c r="IF29" s="4"/>
      <c r="IG29" s="4"/>
      <c r="IH29" s="4"/>
      <c r="II29" s="4"/>
      <c r="IJ29" s="4"/>
      <c r="IK29" s="4"/>
      <c r="IL29" s="4"/>
      <c r="IM29" s="4"/>
      <c r="IN29" s="4"/>
    </row>
    <row r="30" spans="1:248" s="30" customFormat="1" ht="76.5" customHeight="1">
      <c r="A30" s="99" t="s">
        <v>1455</v>
      </c>
      <c r="B30" s="668"/>
      <c r="C30" s="101" t="s">
        <v>1454</v>
      </c>
      <c r="D30" s="89" t="s">
        <v>1114</v>
      </c>
      <c r="E30" s="99" t="s">
        <v>2</v>
      </c>
      <c r="F30" s="99">
        <v>4</v>
      </c>
      <c r="G30" s="99" t="s">
        <v>1</v>
      </c>
      <c r="H30" s="99" t="s">
        <v>403</v>
      </c>
      <c r="I30" s="99">
        <v>120</v>
      </c>
      <c r="J30" s="102" t="s">
        <v>247</v>
      </c>
      <c r="K30" s="69">
        <f t="shared" si="15"/>
        <v>5.4</v>
      </c>
      <c r="L30" s="70">
        <f t="shared" si="13"/>
        <v>4.4000000000000004</v>
      </c>
      <c r="M30" s="71">
        <v>4</v>
      </c>
      <c r="N30" s="102" t="s">
        <v>1118</v>
      </c>
      <c r="O30" s="126">
        <f t="shared" si="4"/>
        <v>1</v>
      </c>
      <c r="P30" s="126">
        <f t="shared" si="5"/>
        <v>4</v>
      </c>
      <c r="Q30" s="126">
        <f t="shared" si="2"/>
        <v>4</v>
      </c>
      <c r="R30">
        <f t="shared" si="3"/>
        <v>4</v>
      </c>
      <c r="S30" s="481">
        <f t="shared" si="6"/>
        <v>4.12</v>
      </c>
      <c r="T30" s="481">
        <f t="shared" si="7"/>
        <v>4.5599999999999996</v>
      </c>
      <c r="U30" s="481">
        <f t="shared" si="8"/>
        <v>5.64</v>
      </c>
      <c r="V30" s="481">
        <f t="shared" si="9"/>
        <v>3.8</v>
      </c>
      <c r="W30" s="481">
        <f t="shared" si="10"/>
        <v>4.2</v>
      </c>
      <c r="X30" s="481">
        <f t="shared" si="11"/>
        <v>5.2</v>
      </c>
      <c r="Y30" s="4"/>
      <c r="Z30" s="4"/>
      <c r="AA30" s="4"/>
      <c r="AB30" s="88"/>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c r="BP30" s="4"/>
      <c r="BQ30" s="4"/>
      <c r="BR30" s="4"/>
      <c r="BS30" s="4"/>
      <c r="BT30" s="4"/>
      <c r="BU30" s="4"/>
      <c r="BV30" s="4"/>
      <c r="BW30" s="4"/>
      <c r="BX30" s="4"/>
      <c r="BY30" s="4"/>
      <c r="BZ30" s="4"/>
      <c r="CA30" s="4"/>
      <c r="CB30" s="4"/>
      <c r="CC30" s="4"/>
      <c r="CD30" s="4"/>
      <c r="CE30" s="4"/>
      <c r="CF30" s="4"/>
      <c r="CG30" s="4"/>
      <c r="CH30" s="4"/>
      <c r="CI30" s="4"/>
      <c r="CJ30" s="4"/>
      <c r="CK30" s="4"/>
      <c r="CL30" s="4"/>
      <c r="CM30" s="4"/>
      <c r="CN30" s="4"/>
      <c r="CO30" s="4"/>
      <c r="CP30" s="4"/>
      <c r="CQ30" s="4"/>
      <c r="CR30" s="4"/>
      <c r="CS30" s="4"/>
      <c r="CT30" s="4"/>
      <c r="CU30" s="4"/>
      <c r="CV30" s="4"/>
      <c r="CW30" s="4"/>
      <c r="CX30" s="4"/>
      <c r="CY30" s="4"/>
      <c r="CZ30" s="4"/>
      <c r="DA30" s="4"/>
      <c r="DB30" s="4"/>
      <c r="DC30" s="4"/>
      <c r="DD30" s="4"/>
      <c r="DE30" s="4"/>
      <c r="DF30" s="4"/>
      <c r="DG30" s="4"/>
      <c r="DH30" s="4"/>
      <c r="DI30" s="4"/>
      <c r="DJ30" s="4"/>
      <c r="DK30" s="4"/>
      <c r="DL30" s="4"/>
      <c r="DM30" s="4"/>
      <c r="DN30" s="4"/>
      <c r="DO30" s="4"/>
      <c r="DP30" s="4"/>
      <c r="DQ30" s="4"/>
      <c r="DR30" s="4"/>
      <c r="DS30" s="4"/>
      <c r="DT30" s="4"/>
      <c r="DU30" s="4"/>
      <c r="DV30" s="4"/>
      <c r="DW30" s="4"/>
      <c r="DX30" s="4"/>
      <c r="DY30" s="4"/>
      <c r="DZ30" s="4"/>
      <c r="EA30" s="4"/>
      <c r="EB30" s="4"/>
      <c r="EC30" s="4"/>
      <c r="ED30" s="4"/>
      <c r="EE30" s="4"/>
      <c r="EF30" s="4"/>
      <c r="EG30" s="4"/>
      <c r="EH30" s="4"/>
      <c r="EI30" s="4"/>
      <c r="EJ30" s="4"/>
      <c r="EK30" s="4"/>
      <c r="EL30" s="4"/>
      <c r="EM30" s="4"/>
      <c r="EN30" s="4"/>
      <c r="EO30" s="4"/>
      <c r="EP30" s="4"/>
      <c r="EQ30" s="4"/>
      <c r="ER30" s="4"/>
      <c r="ES30" s="4"/>
      <c r="ET30" s="4"/>
      <c r="EU30" s="4"/>
      <c r="EV30" s="4"/>
      <c r="EW30" s="4"/>
      <c r="EX30" s="4"/>
      <c r="EY30" s="4"/>
      <c r="EZ30" s="4"/>
      <c r="FA30" s="4"/>
      <c r="FB30" s="4"/>
      <c r="FC30" s="4"/>
      <c r="FD30" s="4"/>
      <c r="FE30" s="4"/>
      <c r="FF30" s="4"/>
      <c r="FG30" s="4"/>
      <c r="FH30" s="4"/>
      <c r="FI30" s="4"/>
      <c r="FJ30" s="4"/>
      <c r="FK30" s="4"/>
      <c r="FL30" s="4"/>
      <c r="FM30" s="4"/>
      <c r="FN30" s="4"/>
      <c r="FO30" s="4"/>
      <c r="FP30" s="4"/>
      <c r="FQ30" s="4"/>
      <c r="FR30" s="4"/>
      <c r="FS30" s="4"/>
      <c r="FT30" s="4"/>
      <c r="FU30" s="4"/>
      <c r="FV30" s="4"/>
      <c r="FW30" s="4"/>
      <c r="FX30" s="4"/>
      <c r="FY30" s="4"/>
      <c r="FZ30" s="4"/>
      <c r="GA30" s="4"/>
      <c r="GB30" s="4"/>
      <c r="GC30" s="4"/>
      <c r="GD30" s="4"/>
      <c r="GE30" s="4"/>
      <c r="GF30" s="4"/>
      <c r="GG30" s="4"/>
      <c r="GH30" s="4"/>
      <c r="GI30" s="4"/>
      <c r="GJ30" s="4"/>
      <c r="GK30" s="4"/>
      <c r="GL30" s="4"/>
      <c r="GM30" s="4"/>
      <c r="GN30" s="4"/>
      <c r="GO30" s="4"/>
      <c r="GP30" s="4"/>
      <c r="GQ30" s="4"/>
      <c r="GR30" s="4"/>
      <c r="GS30" s="4"/>
      <c r="GT30" s="4"/>
      <c r="GU30" s="4"/>
      <c r="GV30" s="4"/>
      <c r="GW30" s="4"/>
      <c r="GX30" s="4"/>
      <c r="GY30" s="4"/>
      <c r="GZ30" s="4"/>
      <c r="HA30" s="4"/>
      <c r="HB30" s="4"/>
      <c r="HC30" s="4"/>
      <c r="HD30" s="4"/>
      <c r="HE30" s="4"/>
      <c r="HF30" s="4"/>
      <c r="HG30" s="4"/>
      <c r="HH30" s="4"/>
      <c r="HI30" s="4"/>
      <c r="HJ30" s="4"/>
      <c r="HK30" s="4"/>
      <c r="HL30" s="4"/>
      <c r="HM30" s="4"/>
      <c r="HN30" s="4"/>
      <c r="HO30" s="4"/>
      <c r="HP30" s="4"/>
      <c r="HQ30" s="4"/>
      <c r="HR30" s="4"/>
      <c r="HS30" s="4"/>
      <c r="HT30" s="4"/>
      <c r="HU30" s="4"/>
      <c r="HV30" s="4"/>
      <c r="HW30" s="4"/>
      <c r="HX30" s="4"/>
      <c r="HY30" s="4"/>
      <c r="HZ30" s="4"/>
      <c r="IA30" s="4"/>
      <c r="IB30" s="4"/>
      <c r="IC30" s="4"/>
      <c r="ID30" s="4"/>
      <c r="IE30" s="4"/>
      <c r="IF30" s="4"/>
      <c r="IG30" s="4"/>
      <c r="IH30" s="4"/>
      <c r="II30" s="4"/>
      <c r="IJ30" s="4"/>
      <c r="IK30" s="4"/>
      <c r="IL30" s="4"/>
      <c r="IM30" s="4"/>
      <c r="IN30" s="4"/>
    </row>
    <row r="31" spans="1:248" s="30" customFormat="1" ht="32.25" customHeight="1">
      <c r="A31" s="644" t="s">
        <v>1461</v>
      </c>
      <c r="B31" s="668"/>
      <c r="C31" s="669" t="s">
        <v>1460</v>
      </c>
      <c r="D31" s="90" t="s">
        <v>1115</v>
      </c>
      <c r="E31" s="665" t="s">
        <v>2</v>
      </c>
      <c r="F31" s="665">
        <v>4</v>
      </c>
      <c r="G31" s="665" t="s">
        <v>1</v>
      </c>
      <c r="H31" s="665" t="s">
        <v>272</v>
      </c>
      <c r="I31" s="665">
        <v>120</v>
      </c>
      <c r="J31" s="643" t="s">
        <v>247</v>
      </c>
      <c r="K31" s="69">
        <f t="shared" si="15"/>
        <v>9.3150000000000013</v>
      </c>
      <c r="L31" s="70">
        <f t="shared" si="13"/>
        <v>7.5900000000000007</v>
      </c>
      <c r="M31" s="71">
        <v>6.9</v>
      </c>
      <c r="N31" s="643" t="s">
        <v>124</v>
      </c>
      <c r="O31" s="126">
        <f t="shared" si="4"/>
        <v>1</v>
      </c>
      <c r="P31" s="126">
        <f t="shared" si="5"/>
        <v>6.9</v>
      </c>
      <c r="Q31" s="126">
        <f t="shared" si="2"/>
        <v>6.9</v>
      </c>
      <c r="R31">
        <f t="shared" si="3"/>
        <v>6.9</v>
      </c>
      <c r="S31" s="481">
        <f t="shared" si="6"/>
        <v>7.1070000000000002</v>
      </c>
      <c r="T31" s="481">
        <f t="shared" si="7"/>
        <v>7.8659999999999997</v>
      </c>
      <c r="U31" s="481">
        <f t="shared" si="8"/>
        <v>9.7289999999999992</v>
      </c>
      <c r="V31" s="481">
        <f t="shared" si="9"/>
        <v>6.5550000000000006</v>
      </c>
      <c r="W31" s="481">
        <f t="shared" si="10"/>
        <v>7.245000000000001</v>
      </c>
      <c r="X31" s="481">
        <f t="shared" si="11"/>
        <v>8.9700000000000006</v>
      </c>
      <c r="Y31" s="4"/>
      <c r="Z31" s="4"/>
      <c r="AA31" s="4"/>
      <c r="AB31" s="88"/>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c r="BP31" s="4"/>
      <c r="BQ31" s="4"/>
      <c r="BR31" s="4"/>
      <c r="BS31" s="4"/>
      <c r="BT31" s="4"/>
      <c r="BU31" s="4"/>
      <c r="BV31" s="4"/>
      <c r="BW31" s="4"/>
      <c r="BX31" s="4"/>
      <c r="BY31" s="4"/>
      <c r="BZ31" s="4"/>
      <c r="CA31" s="4"/>
      <c r="CB31" s="4"/>
      <c r="CC31" s="4"/>
      <c r="CD31" s="4"/>
      <c r="CE31" s="4"/>
      <c r="CF31" s="4"/>
      <c r="CG31" s="4"/>
      <c r="CH31" s="4"/>
      <c r="CI31" s="4"/>
      <c r="CJ31" s="4"/>
      <c r="CK31" s="4"/>
      <c r="CL31" s="4"/>
      <c r="CM31" s="4"/>
      <c r="CN31" s="4"/>
      <c r="CO31" s="4"/>
      <c r="CP31" s="4"/>
      <c r="CQ31" s="4"/>
      <c r="CR31" s="4"/>
      <c r="CS31" s="4"/>
      <c r="CT31" s="4"/>
      <c r="CU31" s="4"/>
      <c r="CV31" s="4"/>
      <c r="CW31" s="4"/>
      <c r="CX31" s="4"/>
      <c r="CY31" s="4"/>
      <c r="CZ31" s="4"/>
      <c r="DA31" s="4"/>
      <c r="DB31" s="4"/>
      <c r="DC31" s="4"/>
      <c r="DD31" s="4"/>
      <c r="DE31" s="4"/>
      <c r="DF31" s="4"/>
      <c r="DG31" s="4"/>
      <c r="DH31" s="4"/>
      <c r="DI31" s="4"/>
      <c r="DJ31" s="4"/>
      <c r="DK31" s="4"/>
      <c r="DL31" s="4"/>
      <c r="DM31" s="4"/>
      <c r="DN31" s="4"/>
      <c r="DO31" s="4"/>
      <c r="DP31" s="4"/>
      <c r="DQ31" s="4"/>
      <c r="DR31" s="4"/>
      <c r="DS31" s="4"/>
      <c r="DT31" s="4"/>
      <c r="DU31" s="4"/>
      <c r="DV31" s="4"/>
      <c r="DW31" s="4"/>
      <c r="DX31" s="4"/>
      <c r="DY31" s="4"/>
      <c r="DZ31" s="4"/>
      <c r="EA31" s="4"/>
      <c r="EB31" s="4"/>
      <c r="EC31" s="4"/>
      <c r="ED31" s="4"/>
      <c r="EE31" s="4"/>
      <c r="EF31" s="4"/>
      <c r="EG31" s="4"/>
      <c r="EH31" s="4"/>
      <c r="EI31" s="4"/>
      <c r="EJ31" s="4"/>
      <c r="EK31" s="4"/>
      <c r="EL31" s="4"/>
      <c r="EM31" s="4"/>
      <c r="EN31" s="4"/>
      <c r="EO31" s="4"/>
      <c r="EP31" s="4"/>
      <c r="EQ31" s="4"/>
      <c r="ER31" s="4"/>
      <c r="ES31" s="4"/>
      <c r="ET31" s="4"/>
      <c r="EU31" s="4"/>
      <c r="EV31" s="4"/>
      <c r="EW31" s="4"/>
      <c r="EX31" s="4"/>
      <c r="EY31" s="4"/>
      <c r="EZ31" s="4"/>
      <c r="FA31" s="4"/>
      <c r="FB31" s="4"/>
      <c r="FC31" s="4"/>
      <c r="FD31" s="4"/>
      <c r="FE31" s="4"/>
      <c r="FF31" s="4"/>
      <c r="FG31" s="4"/>
      <c r="FH31" s="4"/>
      <c r="FI31" s="4"/>
      <c r="FJ31" s="4"/>
      <c r="FK31" s="4"/>
      <c r="FL31" s="4"/>
      <c r="FM31" s="4"/>
      <c r="FN31" s="4"/>
      <c r="FO31" s="4"/>
      <c r="FP31" s="4"/>
      <c r="FQ31" s="4"/>
      <c r="FR31" s="4"/>
      <c r="FS31" s="4"/>
      <c r="FT31" s="4"/>
      <c r="FU31" s="4"/>
      <c r="FV31" s="4"/>
      <c r="FW31" s="4"/>
      <c r="FX31" s="4"/>
      <c r="FY31" s="4"/>
      <c r="FZ31" s="4"/>
      <c r="GA31" s="4"/>
      <c r="GB31" s="4"/>
      <c r="GC31" s="4"/>
      <c r="GD31" s="4"/>
      <c r="GE31" s="4"/>
      <c r="GF31" s="4"/>
      <c r="GG31" s="4"/>
      <c r="GH31" s="4"/>
      <c r="GI31" s="4"/>
      <c r="GJ31" s="4"/>
      <c r="GK31" s="4"/>
      <c r="GL31" s="4"/>
      <c r="GM31" s="4"/>
      <c r="GN31" s="4"/>
      <c r="GO31" s="4"/>
      <c r="GP31" s="4"/>
      <c r="GQ31" s="4"/>
      <c r="GR31" s="4"/>
      <c r="GS31" s="4"/>
      <c r="GT31" s="4"/>
      <c r="GU31" s="4"/>
      <c r="GV31" s="4"/>
      <c r="GW31" s="4"/>
      <c r="GX31" s="4"/>
      <c r="GY31" s="4"/>
      <c r="GZ31" s="4"/>
      <c r="HA31" s="4"/>
      <c r="HB31" s="4"/>
      <c r="HC31" s="4"/>
      <c r="HD31" s="4"/>
      <c r="HE31" s="4"/>
      <c r="HF31" s="4"/>
      <c r="HG31" s="4"/>
      <c r="HH31" s="4"/>
      <c r="HI31" s="4"/>
      <c r="HJ31" s="4"/>
      <c r="HK31" s="4"/>
      <c r="HL31" s="4"/>
      <c r="HM31" s="4"/>
      <c r="HN31" s="4"/>
      <c r="HO31" s="4"/>
      <c r="HP31" s="4"/>
      <c r="HQ31" s="4"/>
      <c r="HR31" s="4"/>
      <c r="HS31" s="4"/>
      <c r="HT31" s="4"/>
      <c r="HU31" s="4"/>
      <c r="HV31" s="4"/>
      <c r="HW31" s="4"/>
      <c r="HX31" s="4"/>
      <c r="HY31" s="4"/>
      <c r="HZ31" s="4"/>
      <c r="IA31" s="4"/>
      <c r="IB31" s="4"/>
      <c r="IC31" s="4"/>
      <c r="ID31" s="4"/>
      <c r="IE31" s="4"/>
      <c r="IF31" s="4"/>
      <c r="IG31" s="4"/>
      <c r="IH31" s="4"/>
      <c r="II31" s="4"/>
      <c r="IJ31" s="4"/>
      <c r="IK31" s="4"/>
      <c r="IL31" s="4"/>
      <c r="IM31" s="4"/>
      <c r="IN31" s="4"/>
    </row>
    <row r="32" spans="1:248" s="30" customFormat="1" ht="31.5" customHeight="1">
      <c r="A32" s="646"/>
      <c r="B32" s="668"/>
      <c r="C32" s="669"/>
      <c r="D32" s="89" t="s">
        <v>1114</v>
      </c>
      <c r="E32" s="665"/>
      <c r="F32" s="665"/>
      <c r="G32" s="665"/>
      <c r="H32" s="665"/>
      <c r="I32" s="665"/>
      <c r="J32" s="643"/>
      <c r="K32" s="69">
        <f t="shared" si="15"/>
        <v>9.3150000000000013</v>
      </c>
      <c r="L32" s="70">
        <f t="shared" si="13"/>
        <v>7.5900000000000007</v>
      </c>
      <c r="M32" s="71">
        <v>6.9</v>
      </c>
      <c r="N32" s="643"/>
      <c r="O32" s="126">
        <f t="shared" si="4"/>
        <v>1</v>
      </c>
      <c r="P32" s="126">
        <f t="shared" si="5"/>
        <v>6.9</v>
      </c>
      <c r="Q32" s="126">
        <f t="shared" si="2"/>
        <v>6.9</v>
      </c>
      <c r="R32">
        <f t="shared" si="3"/>
        <v>6.9</v>
      </c>
      <c r="S32" s="481">
        <f t="shared" si="6"/>
        <v>7.1070000000000002</v>
      </c>
      <c r="T32" s="481">
        <f t="shared" si="7"/>
        <v>7.8659999999999997</v>
      </c>
      <c r="U32" s="481">
        <f t="shared" si="8"/>
        <v>9.7289999999999992</v>
      </c>
      <c r="V32" s="481">
        <f t="shared" si="9"/>
        <v>6.5550000000000006</v>
      </c>
      <c r="W32" s="481">
        <f t="shared" si="10"/>
        <v>7.245000000000001</v>
      </c>
      <c r="X32" s="481">
        <f t="shared" si="11"/>
        <v>8.9700000000000006</v>
      </c>
      <c r="Y32" s="4"/>
      <c r="Z32" s="4"/>
      <c r="AA32" s="4"/>
      <c r="AB32" s="88"/>
      <c r="AC32" s="4"/>
      <c r="AD32" s="4"/>
      <c r="AE32" s="4"/>
      <c r="AF32" s="4"/>
      <c r="AG32" s="4"/>
      <c r="AH32" s="4"/>
      <c r="AI32" s="4"/>
      <c r="AJ32" s="4"/>
      <c r="AK32" s="4"/>
      <c r="AL32" s="4"/>
      <c r="AM32" s="4"/>
      <c r="AN32" s="4"/>
      <c r="AO32" s="4"/>
      <c r="AP32" s="4"/>
      <c r="AQ32" s="4"/>
      <c r="AR32" s="4"/>
      <c r="AS32" s="4"/>
      <c r="AT32" s="4"/>
      <c r="AU32" s="4"/>
      <c r="AV32" s="4"/>
      <c r="AW32" s="4"/>
      <c r="AX32" s="4"/>
      <c r="AY32" s="4"/>
      <c r="AZ32" s="4"/>
      <c r="BA32" s="4"/>
      <c r="BB32" s="4"/>
      <c r="BC32" s="4"/>
      <c r="BD32" s="4"/>
      <c r="BE32" s="4"/>
      <c r="BF32" s="4"/>
      <c r="BG32" s="4"/>
      <c r="BH32" s="4"/>
      <c r="BI32" s="4"/>
      <c r="BJ32" s="4"/>
      <c r="BK32" s="4"/>
      <c r="BL32" s="4"/>
      <c r="BM32" s="4"/>
      <c r="BN32" s="4"/>
      <c r="BO32" s="4"/>
      <c r="BP32" s="4"/>
      <c r="BQ32" s="4"/>
      <c r="BR32" s="4"/>
      <c r="BS32" s="4"/>
      <c r="BT32" s="4"/>
      <c r="BU32" s="4"/>
      <c r="BV32" s="4"/>
      <c r="BW32" s="4"/>
      <c r="BX32" s="4"/>
      <c r="BY32" s="4"/>
      <c r="BZ32" s="4"/>
      <c r="CA32" s="4"/>
      <c r="CB32" s="4"/>
      <c r="CC32" s="4"/>
      <c r="CD32" s="4"/>
      <c r="CE32" s="4"/>
      <c r="CF32" s="4"/>
      <c r="CG32" s="4"/>
      <c r="CH32" s="4"/>
      <c r="CI32" s="4"/>
      <c r="CJ32" s="4"/>
      <c r="CK32" s="4"/>
      <c r="CL32" s="4"/>
      <c r="CM32" s="4"/>
      <c r="CN32" s="4"/>
      <c r="CO32" s="4"/>
      <c r="CP32" s="4"/>
      <c r="CQ32" s="4"/>
      <c r="CR32" s="4"/>
      <c r="CS32" s="4"/>
      <c r="CT32" s="4"/>
      <c r="CU32" s="4"/>
      <c r="CV32" s="4"/>
      <c r="CW32" s="4"/>
      <c r="CX32" s="4"/>
      <c r="CY32" s="4"/>
      <c r="CZ32" s="4"/>
      <c r="DA32" s="4"/>
      <c r="DB32" s="4"/>
      <c r="DC32" s="4"/>
      <c r="DD32" s="4"/>
      <c r="DE32" s="4"/>
      <c r="DF32" s="4"/>
      <c r="DG32" s="4"/>
      <c r="DH32" s="4"/>
      <c r="DI32" s="4"/>
      <c r="DJ32" s="4"/>
      <c r="DK32" s="4"/>
      <c r="DL32" s="4"/>
      <c r="DM32" s="4"/>
      <c r="DN32" s="4"/>
      <c r="DO32" s="4"/>
      <c r="DP32" s="4"/>
      <c r="DQ32" s="4"/>
      <c r="DR32" s="4"/>
      <c r="DS32" s="4"/>
      <c r="DT32" s="4"/>
      <c r="DU32" s="4"/>
      <c r="DV32" s="4"/>
      <c r="DW32" s="4"/>
      <c r="DX32" s="4"/>
      <c r="DY32" s="4"/>
      <c r="DZ32" s="4"/>
      <c r="EA32" s="4"/>
      <c r="EB32" s="4"/>
      <c r="EC32" s="4"/>
      <c r="ED32" s="4"/>
      <c r="EE32" s="4"/>
      <c r="EF32" s="4"/>
      <c r="EG32" s="4"/>
      <c r="EH32" s="4"/>
      <c r="EI32" s="4"/>
      <c r="EJ32" s="4"/>
      <c r="EK32" s="4"/>
      <c r="EL32" s="4"/>
      <c r="EM32" s="4"/>
      <c r="EN32" s="4"/>
      <c r="EO32" s="4"/>
      <c r="EP32" s="4"/>
      <c r="EQ32" s="4"/>
      <c r="ER32" s="4"/>
      <c r="ES32" s="4"/>
      <c r="ET32" s="4"/>
      <c r="EU32" s="4"/>
      <c r="EV32" s="4"/>
      <c r="EW32" s="4"/>
      <c r="EX32" s="4"/>
      <c r="EY32" s="4"/>
      <c r="EZ32" s="4"/>
      <c r="FA32" s="4"/>
      <c r="FB32" s="4"/>
      <c r="FC32" s="4"/>
      <c r="FD32" s="4"/>
      <c r="FE32" s="4"/>
      <c r="FF32" s="4"/>
      <c r="FG32" s="4"/>
      <c r="FH32" s="4"/>
      <c r="FI32" s="4"/>
      <c r="FJ32" s="4"/>
      <c r="FK32" s="4"/>
      <c r="FL32" s="4"/>
      <c r="FM32" s="4"/>
      <c r="FN32" s="4"/>
      <c r="FO32" s="4"/>
      <c r="FP32" s="4"/>
      <c r="FQ32" s="4"/>
      <c r="FR32" s="4"/>
      <c r="FS32" s="4"/>
      <c r="FT32" s="4"/>
      <c r="FU32" s="4"/>
      <c r="FV32" s="4"/>
      <c r="FW32" s="4"/>
      <c r="FX32" s="4"/>
      <c r="FY32" s="4"/>
      <c r="FZ32" s="4"/>
      <c r="GA32" s="4"/>
      <c r="GB32" s="4"/>
      <c r="GC32" s="4"/>
      <c r="GD32" s="4"/>
      <c r="GE32" s="4"/>
      <c r="GF32" s="4"/>
      <c r="GG32" s="4"/>
      <c r="GH32" s="4"/>
      <c r="GI32" s="4"/>
      <c r="GJ32" s="4"/>
      <c r="GK32" s="4"/>
      <c r="GL32" s="4"/>
      <c r="GM32" s="4"/>
      <c r="GN32" s="4"/>
      <c r="GO32" s="4"/>
      <c r="GP32" s="4"/>
      <c r="GQ32" s="4"/>
      <c r="GR32" s="4"/>
      <c r="GS32" s="4"/>
      <c r="GT32" s="4"/>
      <c r="GU32" s="4"/>
      <c r="GV32" s="4"/>
      <c r="GW32" s="4"/>
      <c r="GX32" s="4"/>
      <c r="GY32" s="4"/>
      <c r="GZ32" s="4"/>
      <c r="HA32" s="4"/>
      <c r="HB32" s="4"/>
      <c r="HC32" s="4"/>
      <c r="HD32" s="4"/>
      <c r="HE32" s="4"/>
      <c r="HF32" s="4"/>
      <c r="HG32" s="4"/>
      <c r="HH32" s="4"/>
      <c r="HI32" s="4"/>
      <c r="HJ32" s="4"/>
      <c r="HK32" s="4"/>
      <c r="HL32" s="4"/>
      <c r="HM32" s="4"/>
      <c r="HN32" s="4"/>
      <c r="HO32" s="4"/>
      <c r="HP32" s="4"/>
      <c r="HQ32" s="4"/>
      <c r="HR32" s="4"/>
      <c r="HS32" s="4"/>
      <c r="HT32" s="4"/>
      <c r="HU32" s="4"/>
      <c r="HV32" s="4"/>
      <c r="HW32" s="4"/>
      <c r="HX32" s="4"/>
      <c r="HY32" s="4"/>
      <c r="HZ32" s="4"/>
      <c r="IA32" s="4"/>
      <c r="IB32" s="4"/>
      <c r="IC32" s="4"/>
      <c r="ID32" s="4"/>
      <c r="IE32" s="4"/>
      <c r="IF32" s="4"/>
      <c r="IG32" s="4"/>
      <c r="IH32" s="4"/>
      <c r="II32" s="4"/>
      <c r="IJ32" s="4"/>
      <c r="IK32" s="4"/>
      <c r="IL32" s="4"/>
      <c r="IM32" s="4"/>
      <c r="IN32" s="4"/>
    </row>
    <row r="33" spans="1:248" s="30" customFormat="1" ht="22.5" customHeight="1">
      <c r="A33" s="644" t="s">
        <v>1457</v>
      </c>
      <c r="B33" s="668"/>
      <c r="C33" s="669" t="s">
        <v>1456</v>
      </c>
      <c r="D33" s="94" t="s">
        <v>105</v>
      </c>
      <c r="E33" s="665" t="s">
        <v>2</v>
      </c>
      <c r="F33" s="665">
        <v>4</v>
      </c>
      <c r="G33" s="665" t="s">
        <v>1</v>
      </c>
      <c r="H33" s="665" t="s">
        <v>272</v>
      </c>
      <c r="I33" s="665">
        <v>120</v>
      </c>
      <c r="J33" s="643" t="s">
        <v>248</v>
      </c>
      <c r="K33" s="69">
        <f>M33*1.35</f>
        <v>13.365000000000002</v>
      </c>
      <c r="L33" s="70">
        <f>M33*1.1</f>
        <v>10.89</v>
      </c>
      <c r="M33" s="71">
        <v>9.9</v>
      </c>
      <c r="N33" s="643" t="s">
        <v>124</v>
      </c>
      <c r="O33" s="126">
        <f t="shared" si="4"/>
        <v>1</v>
      </c>
      <c r="P33" s="126">
        <f t="shared" si="5"/>
        <v>9.9</v>
      </c>
      <c r="Q33" s="126">
        <f t="shared" si="2"/>
        <v>9.9</v>
      </c>
      <c r="R33">
        <f t="shared" si="3"/>
        <v>9.9</v>
      </c>
      <c r="S33" s="481">
        <f t="shared" si="6"/>
        <v>10.197000000000001</v>
      </c>
      <c r="T33" s="481">
        <f t="shared" si="7"/>
        <v>11.286</v>
      </c>
      <c r="U33" s="481">
        <f t="shared" si="8"/>
        <v>13.959</v>
      </c>
      <c r="V33" s="481">
        <f t="shared" si="9"/>
        <v>9.4050000000000011</v>
      </c>
      <c r="W33" s="481">
        <f t="shared" si="10"/>
        <v>10.395000000000001</v>
      </c>
      <c r="X33" s="481">
        <f t="shared" si="11"/>
        <v>12.870000000000001</v>
      </c>
      <c r="Y33" s="4"/>
      <c r="Z33" s="4"/>
      <c r="AA33" s="4"/>
      <c r="AB33" s="88"/>
      <c r="AC33" s="4"/>
      <c r="AD33" s="4"/>
      <c r="AE33" s="4"/>
      <c r="AF33" s="4"/>
      <c r="AG33" s="4"/>
      <c r="AH33" s="4"/>
      <c r="AI33" s="4"/>
      <c r="AJ33" s="4"/>
      <c r="AK33" s="4"/>
      <c r="AL33" s="4"/>
      <c r="AM33" s="4"/>
      <c r="AN33" s="4"/>
      <c r="AO33" s="4"/>
      <c r="AP33" s="4"/>
      <c r="AQ33" s="4"/>
      <c r="AR33" s="4"/>
      <c r="AS33" s="4"/>
      <c r="AT33" s="4"/>
      <c r="AU33" s="4"/>
      <c r="AV33" s="4"/>
      <c r="AW33" s="4"/>
      <c r="AX33" s="4"/>
      <c r="AY33" s="4"/>
      <c r="AZ33" s="4"/>
      <c r="BA33" s="4"/>
      <c r="BB33" s="4"/>
      <c r="BC33" s="4"/>
      <c r="BD33" s="4"/>
      <c r="BE33" s="4"/>
      <c r="BF33" s="4"/>
      <c r="BG33" s="4"/>
      <c r="BH33" s="4"/>
      <c r="BI33" s="4"/>
      <c r="BJ33" s="4"/>
      <c r="BK33" s="4"/>
      <c r="BL33" s="4"/>
      <c r="BM33" s="4"/>
      <c r="BN33" s="4"/>
      <c r="BO33" s="4"/>
      <c r="BP33" s="4"/>
      <c r="BQ33" s="4"/>
      <c r="BR33" s="4"/>
      <c r="BS33" s="4"/>
      <c r="BT33" s="4"/>
      <c r="BU33" s="4"/>
      <c r="BV33" s="4"/>
      <c r="BW33" s="4"/>
      <c r="BX33" s="4"/>
      <c r="BY33" s="4"/>
      <c r="BZ33" s="4"/>
      <c r="CA33" s="4"/>
      <c r="CB33" s="4"/>
      <c r="CC33" s="4"/>
      <c r="CD33" s="4"/>
      <c r="CE33" s="4"/>
      <c r="CF33" s="4"/>
      <c r="CG33" s="4"/>
      <c r="CH33" s="4"/>
      <c r="CI33" s="4"/>
      <c r="CJ33" s="4"/>
      <c r="CK33" s="4"/>
      <c r="CL33" s="4"/>
      <c r="CM33" s="4"/>
      <c r="CN33" s="4"/>
      <c r="CO33" s="4"/>
      <c r="CP33" s="4"/>
      <c r="CQ33" s="4"/>
      <c r="CR33" s="4"/>
      <c r="CS33" s="4"/>
      <c r="CT33" s="4"/>
      <c r="CU33" s="4"/>
      <c r="CV33" s="4"/>
      <c r="CW33" s="4"/>
      <c r="CX33" s="4"/>
      <c r="CY33" s="4"/>
      <c r="CZ33" s="4"/>
      <c r="DA33" s="4"/>
      <c r="DB33" s="4"/>
      <c r="DC33" s="4"/>
      <c r="DD33" s="4"/>
      <c r="DE33" s="4"/>
      <c r="DF33" s="4"/>
      <c r="DG33" s="4"/>
      <c r="DH33" s="4"/>
      <c r="DI33" s="4"/>
      <c r="DJ33" s="4"/>
      <c r="DK33" s="4"/>
      <c r="DL33" s="4"/>
      <c r="DM33" s="4"/>
      <c r="DN33" s="4"/>
      <c r="DO33" s="4"/>
      <c r="DP33" s="4"/>
      <c r="DQ33" s="4"/>
      <c r="DR33" s="4"/>
      <c r="DS33" s="4"/>
      <c r="DT33" s="4"/>
      <c r="DU33" s="4"/>
      <c r="DV33" s="4"/>
      <c r="DW33" s="4"/>
      <c r="DX33" s="4"/>
      <c r="DY33" s="4"/>
      <c r="DZ33" s="4"/>
      <c r="EA33" s="4"/>
      <c r="EB33" s="4"/>
      <c r="EC33" s="4"/>
      <c r="ED33" s="4"/>
      <c r="EE33" s="4"/>
      <c r="EF33" s="4"/>
      <c r="EG33" s="4"/>
      <c r="EH33" s="4"/>
      <c r="EI33" s="4"/>
      <c r="EJ33" s="4"/>
      <c r="EK33" s="4"/>
      <c r="EL33" s="4"/>
      <c r="EM33" s="4"/>
      <c r="EN33" s="4"/>
      <c r="EO33" s="4"/>
      <c r="EP33" s="4"/>
      <c r="EQ33" s="4"/>
      <c r="ER33" s="4"/>
      <c r="ES33" s="4"/>
      <c r="ET33" s="4"/>
      <c r="EU33" s="4"/>
      <c r="EV33" s="4"/>
      <c r="EW33" s="4"/>
      <c r="EX33" s="4"/>
      <c r="EY33" s="4"/>
      <c r="EZ33" s="4"/>
      <c r="FA33" s="4"/>
      <c r="FB33" s="4"/>
      <c r="FC33" s="4"/>
      <c r="FD33" s="4"/>
      <c r="FE33" s="4"/>
      <c r="FF33" s="4"/>
      <c r="FG33" s="4"/>
      <c r="FH33" s="4"/>
      <c r="FI33" s="4"/>
      <c r="FJ33" s="4"/>
      <c r="FK33" s="4"/>
      <c r="FL33" s="4"/>
      <c r="FM33" s="4"/>
      <c r="FN33" s="4"/>
      <c r="FO33" s="4"/>
      <c r="FP33" s="4"/>
      <c r="FQ33" s="4"/>
      <c r="FR33" s="4"/>
      <c r="FS33" s="4"/>
      <c r="FT33" s="4"/>
      <c r="FU33" s="4"/>
      <c r="FV33" s="4"/>
      <c r="FW33" s="4"/>
      <c r="FX33" s="4"/>
      <c r="FY33" s="4"/>
      <c r="FZ33" s="4"/>
      <c r="GA33" s="4"/>
      <c r="GB33" s="4"/>
      <c r="GC33" s="4"/>
      <c r="GD33" s="4"/>
      <c r="GE33" s="4"/>
      <c r="GF33" s="4"/>
      <c r="GG33" s="4"/>
      <c r="GH33" s="4"/>
      <c r="GI33" s="4"/>
      <c r="GJ33" s="4"/>
      <c r="GK33" s="4"/>
      <c r="GL33" s="4"/>
      <c r="GM33" s="4"/>
      <c r="GN33" s="4"/>
      <c r="GO33" s="4"/>
      <c r="GP33" s="4"/>
      <c r="GQ33" s="4"/>
      <c r="GR33" s="4"/>
      <c r="GS33" s="4"/>
      <c r="GT33" s="4"/>
      <c r="GU33" s="4"/>
      <c r="GV33" s="4"/>
      <c r="GW33" s="4"/>
      <c r="GX33" s="4"/>
      <c r="GY33" s="4"/>
      <c r="GZ33" s="4"/>
      <c r="HA33" s="4"/>
      <c r="HB33" s="4"/>
      <c r="HC33" s="4"/>
      <c r="HD33" s="4"/>
      <c r="HE33" s="4"/>
      <c r="HF33" s="4"/>
      <c r="HG33" s="4"/>
      <c r="HH33" s="4"/>
      <c r="HI33" s="4"/>
      <c r="HJ33" s="4"/>
      <c r="HK33" s="4"/>
      <c r="HL33" s="4"/>
      <c r="HM33" s="4"/>
      <c r="HN33" s="4"/>
      <c r="HO33" s="4"/>
      <c r="HP33" s="4"/>
      <c r="HQ33" s="4"/>
      <c r="HR33" s="4"/>
      <c r="HS33" s="4"/>
      <c r="HT33" s="4"/>
      <c r="HU33" s="4"/>
      <c r="HV33" s="4"/>
      <c r="HW33" s="4"/>
      <c r="HX33" s="4"/>
      <c r="HY33" s="4"/>
      <c r="HZ33" s="4"/>
      <c r="IA33" s="4"/>
      <c r="IB33" s="4"/>
      <c r="IC33" s="4"/>
      <c r="ID33" s="4"/>
      <c r="IE33" s="4"/>
      <c r="IF33" s="4"/>
      <c r="IG33" s="4"/>
      <c r="IH33" s="4"/>
      <c r="II33" s="4"/>
      <c r="IJ33" s="4"/>
      <c r="IK33" s="4"/>
      <c r="IL33" s="4"/>
      <c r="IM33" s="4"/>
      <c r="IN33" s="4"/>
    </row>
    <row r="34" spans="1:248" s="30" customFormat="1" ht="24.75" customHeight="1">
      <c r="A34" s="645"/>
      <c r="B34" s="668"/>
      <c r="C34" s="669"/>
      <c r="D34" s="95" t="s">
        <v>107</v>
      </c>
      <c r="E34" s="665"/>
      <c r="F34" s="665"/>
      <c r="G34" s="665"/>
      <c r="H34" s="665"/>
      <c r="I34" s="665"/>
      <c r="J34" s="643"/>
      <c r="K34" s="69">
        <f>M34*1.35</f>
        <v>13.365000000000002</v>
      </c>
      <c r="L34" s="70">
        <f>M34*1.1</f>
        <v>10.89</v>
      </c>
      <c r="M34" s="71">
        <v>9.9</v>
      </c>
      <c r="N34" s="643"/>
      <c r="O34" s="126">
        <f t="shared" si="4"/>
        <v>1</v>
      </c>
      <c r="P34" s="126">
        <f t="shared" si="5"/>
        <v>9.9</v>
      </c>
      <c r="Q34" s="126">
        <f t="shared" si="2"/>
        <v>9.9</v>
      </c>
      <c r="R34">
        <f t="shared" si="3"/>
        <v>9.9</v>
      </c>
      <c r="S34" s="481">
        <f t="shared" si="6"/>
        <v>10.197000000000001</v>
      </c>
      <c r="T34" s="481">
        <f t="shared" si="7"/>
        <v>11.286</v>
      </c>
      <c r="U34" s="481">
        <f t="shared" si="8"/>
        <v>13.959</v>
      </c>
      <c r="V34" s="481">
        <f t="shared" si="9"/>
        <v>9.4050000000000011</v>
      </c>
      <c r="W34" s="481">
        <f t="shared" si="10"/>
        <v>10.395000000000001</v>
      </c>
      <c r="X34" s="481">
        <f t="shared" si="11"/>
        <v>12.870000000000001</v>
      </c>
      <c r="Y34" s="4"/>
      <c r="Z34" s="4"/>
      <c r="AA34" s="4"/>
      <c r="AB34" s="88"/>
      <c r="AC34" s="4"/>
      <c r="AD34" s="4"/>
      <c r="AE34" s="4"/>
      <c r="AF34" s="4"/>
      <c r="AG34" s="4"/>
      <c r="AH34" s="4"/>
      <c r="AI34" s="4"/>
      <c r="AJ34" s="4"/>
      <c r="AK34" s="4"/>
      <c r="AL34" s="4"/>
      <c r="AM34" s="4"/>
      <c r="AN34" s="4"/>
      <c r="AO34" s="4"/>
      <c r="AP34" s="4"/>
      <c r="AQ34" s="4"/>
      <c r="AR34" s="4"/>
      <c r="AS34" s="4"/>
      <c r="AT34" s="4"/>
      <c r="AU34" s="4"/>
      <c r="AV34" s="4"/>
      <c r="AW34" s="4"/>
      <c r="AX34" s="4"/>
      <c r="AY34" s="4"/>
      <c r="AZ34" s="4"/>
      <c r="BA34" s="4"/>
      <c r="BB34" s="4"/>
      <c r="BC34" s="4"/>
      <c r="BD34" s="4"/>
      <c r="BE34" s="4"/>
      <c r="BF34" s="4"/>
      <c r="BG34" s="4"/>
      <c r="BH34" s="4"/>
      <c r="BI34" s="4"/>
      <c r="BJ34" s="4"/>
      <c r="BK34" s="4"/>
      <c r="BL34" s="4"/>
      <c r="BM34" s="4"/>
      <c r="BN34" s="4"/>
      <c r="BO34" s="4"/>
      <c r="BP34" s="4"/>
      <c r="BQ34" s="4"/>
      <c r="BR34" s="4"/>
      <c r="BS34" s="4"/>
      <c r="BT34" s="4"/>
      <c r="BU34" s="4"/>
      <c r="BV34" s="4"/>
      <c r="BW34" s="4"/>
      <c r="BX34" s="4"/>
      <c r="BY34" s="4"/>
      <c r="BZ34" s="4"/>
      <c r="CA34" s="4"/>
      <c r="CB34" s="4"/>
      <c r="CC34" s="4"/>
      <c r="CD34" s="4"/>
      <c r="CE34" s="4"/>
      <c r="CF34" s="4"/>
      <c r="CG34" s="4"/>
      <c r="CH34" s="4"/>
      <c r="CI34" s="4"/>
      <c r="CJ34" s="4"/>
      <c r="CK34" s="4"/>
      <c r="CL34" s="4"/>
      <c r="CM34" s="4"/>
      <c r="CN34" s="4"/>
      <c r="CO34" s="4"/>
      <c r="CP34" s="4"/>
      <c r="CQ34" s="4"/>
      <c r="CR34" s="4"/>
      <c r="CS34" s="4"/>
      <c r="CT34" s="4"/>
      <c r="CU34" s="4"/>
      <c r="CV34" s="4"/>
      <c r="CW34" s="4"/>
      <c r="CX34" s="4"/>
      <c r="CY34" s="4"/>
      <c r="CZ34" s="4"/>
      <c r="DA34" s="4"/>
      <c r="DB34" s="4"/>
      <c r="DC34" s="4"/>
      <c r="DD34" s="4"/>
      <c r="DE34" s="4"/>
      <c r="DF34" s="4"/>
      <c r="DG34" s="4"/>
      <c r="DH34" s="4"/>
      <c r="DI34" s="4"/>
      <c r="DJ34" s="4"/>
      <c r="DK34" s="4"/>
      <c r="DL34" s="4"/>
      <c r="DM34" s="4"/>
      <c r="DN34" s="4"/>
      <c r="DO34" s="4"/>
      <c r="DP34" s="4"/>
      <c r="DQ34" s="4"/>
      <c r="DR34" s="4"/>
      <c r="DS34" s="4"/>
      <c r="DT34" s="4"/>
      <c r="DU34" s="4"/>
      <c r="DV34" s="4"/>
      <c r="DW34" s="4"/>
      <c r="DX34" s="4"/>
      <c r="DY34" s="4"/>
      <c r="DZ34" s="4"/>
      <c r="EA34" s="4"/>
      <c r="EB34" s="4"/>
      <c r="EC34" s="4"/>
      <c r="ED34" s="4"/>
      <c r="EE34" s="4"/>
      <c r="EF34" s="4"/>
      <c r="EG34" s="4"/>
      <c r="EH34" s="4"/>
      <c r="EI34" s="4"/>
      <c r="EJ34" s="4"/>
      <c r="EK34" s="4"/>
      <c r="EL34" s="4"/>
      <c r="EM34" s="4"/>
      <c r="EN34" s="4"/>
      <c r="EO34" s="4"/>
      <c r="EP34" s="4"/>
      <c r="EQ34" s="4"/>
      <c r="ER34" s="4"/>
      <c r="ES34" s="4"/>
      <c r="ET34" s="4"/>
      <c r="EU34" s="4"/>
      <c r="EV34" s="4"/>
      <c r="EW34" s="4"/>
      <c r="EX34" s="4"/>
      <c r="EY34" s="4"/>
      <c r="EZ34" s="4"/>
      <c r="FA34" s="4"/>
      <c r="FB34" s="4"/>
      <c r="FC34" s="4"/>
      <c r="FD34" s="4"/>
      <c r="FE34" s="4"/>
      <c r="FF34" s="4"/>
      <c r="FG34" s="4"/>
      <c r="FH34" s="4"/>
      <c r="FI34" s="4"/>
      <c r="FJ34" s="4"/>
      <c r="FK34" s="4"/>
      <c r="FL34" s="4"/>
      <c r="FM34" s="4"/>
      <c r="FN34" s="4"/>
      <c r="FO34" s="4"/>
      <c r="FP34" s="4"/>
      <c r="FQ34" s="4"/>
      <c r="FR34" s="4"/>
      <c r="FS34" s="4"/>
      <c r="FT34" s="4"/>
      <c r="FU34" s="4"/>
      <c r="FV34" s="4"/>
      <c r="FW34" s="4"/>
      <c r="FX34" s="4"/>
      <c r="FY34" s="4"/>
      <c r="FZ34" s="4"/>
      <c r="GA34" s="4"/>
      <c r="GB34" s="4"/>
      <c r="GC34" s="4"/>
      <c r="GD34" s="4"/>
      <c r="GE34" s="4"/>
      <c r="GF34" s="4"/>
      <c r="GG34" s="4"/>
      <c r="GH34" s="4"/>
      <c r="GI34" s="4"/>
      <c r="GJ34" s="4"/>
      <c r="GK34" s="4"/>
      <c r="GL34" s="4"/>
      <c r="GM34" s="4"/>
      <c r="GN34" s="4"/>
      <c r="GO34" s="4"/>
      <c r="GP34" s="4"/>
      <c r="GQ34" s="4"/>
      <c r="GR34" s="4"/>
      <c r="GS34" s="4"/>
      <c r="GT34" s="4"/>
      <c r="GU34" s="4"/>
      <c r="GV34" s="4"/>
      <c r="GW34" s="4"/>
      <c r="GX34" s="4"/>
      <c r="GY34" s="4"/>
      <c r="GZ34" s="4"/>
      <c r="HA34" s="4"/>
      <c r="HB34" s="4"/>
      <c r="HC34" s="4"/>
      <c r="HD34" s="4"/>
      <c r="HE34" s="4"/>
      <c r="HF34" s="4"/>
      <c r="HG34" s="4"/>
      <c r="HH34" s="4"/>
      <c r="HI34" s="4"/>
      <c r="HJ34" s="4"/>
      <c r="HK34" s="4"/>
      <c r="HL34" s="4"/>
      <c r="HM34" s="4"/>
      <c r="HN34" s="4"/>
      <c r="HO34" s="4"/>
      <c r="HP34" s="4"/>
      <c r="HQ34" s="4"/>
      <c r="HR34" s="4"/>
      <c r="HS34" s="4"/>
      <c r="HT34" s="4"/>
      <c r="HU34" s="4"/>
      <c r="HV34" s="4"/>
      <c r="HW34" s="4"/>
      <c r="HX34" s="4"/>
      <c r="HY34" s="4"/>
      <c r="HZ34" s="4"/>
      <c r="IA34" s="4"/>
      <c r="IB34" s="4"/>
      <c r="IC34" s="4"/>
      <c r="ID34" s="4"/>
      <c r="IE34" s="4"/>
      <c r="IF34" s="4"/>
      <c r="IG34" s="4"/>
      <c r="IH34" s="4"/>
      <c r="II34" s="4"/>
      <c r="IJ34" s="4"/>
      <c r="IK34" s="4"/>
      <c r="IL34" s="4"/>
      <c r="IM34" s="4"/>
      <c r="IN34" s="4"/>
    </row>
    <row r="35" spans="1:248" s="30" customFormat="1" ht="28.5" customHeight="1">
      <c r="A35" s="646"/>
      <c r="B35" s="668"/>
      <c r="C35" s="669"/>
      <c r="D35" s="93" t="s">
        <v>1117</v>
      </c>
      <c r="E35" s="665"/>
      <c r="F35" s="665"/>
      <c r="G35" s="665"/>
      <c r="H35" s="665"/>
      <c r="I35" s="665"/>
      <c r="J35" s="643"/>
      <c r="K35" s="69">
        <f t="shared" si="15"/>
        <v>13.365000000000002</v>
      </c>
      <c r="L35" s="70">
        <f t="shared" si="13"/>
        <v>10.89</v>
      </c>
      <c r="M35" s="71">
        <v>9.9</v>
      </c>
      <c r="N35" s="643"/>
      <c r="O35" s="126">
        <f t="shared" si="4"/>
        <v>1</v>
      </c>
      <c r="P35" s="126">
        <f t="shared" si="5"/>
        <v>9.9</v>
      </c>
      <c r="Q35" s="126">
        <f t="shared" si="2"/>
        <v>9.9</v>
      </c>
      <c r="R35">
        <f t="shared" si="3"/>
        <v>9.9</v>
      </c>
      <c r="S35" s="481">
        <f t="shared" si="6"/>
        <v>10.197000000000001</v>
      </c>
      <c r="T35" s="481">
        <f t="shared" si="7"/>
        <v>11.286</v>
      </c>
      <c r="U35" s="481">
        <f t="shared" si="8"/>
        <v>13.959</v>
      </c>
      <c r="V35" s="481">
        <f t="shared" si="9"/>
        <v>9.4050000000000011</v>
      </c>
      <c r="W35" s="481">
        <f t="shared" si="10"/>
        <v>10.395000000000001</v>
      </c>
      <c r="X35" s="481">
        <f t="shared" si="11"/>
        <v>12.870000000000001</v>
      </c>
      <c r="Y35" s="4"/>
      <c r="Z35" s="4"/>
      <c r="AA35" s="4"/>
      <c r="AB35" s="88"/>
      <c r="AC35" s="4"/>
      <c r="AD35" s="4"/>
      <c r="AE35" s="4"/>
      <c r="AF35" s="4"/>
      <c r="AG35" s="4"/>
      <c r="AH35" s="4"/>
      <c r="AI35" s="4"/>
      <c r="AJ35" s="4"/>
      <c r="AK35" s="4"/>
      <c r="AL35" s="4"/>
      <c r="AM35" s="4"/>
      <c r="AN35" s="4"/>
      <c r="AO35" s="4"/>
      <c r="AP35" s="4"/>
      <c r="AQ35" s="4"/>
      <c r="AR35" s="4"/>
      <c r="AS35" s="4"/>
      <c r="AT35" s="4"/>
      <c r="AU35" s="4"/>
      <c r="AV35" s="4"/>
      <c r="AW35" s="4"/>
      <c r="AX35" s="4"/>
      <c r="AY35" s="4"/>
      <c r="AZ35" s="4"/>
      <c r="BA35" s="4"/>
      <c r="BB35" s="4"/>
      <c r="BC35" s="4"/>
      <c r="BD35" s="4"/>
      <c r="BE35" s="4"/>
      <c r="BF35" s="4"/>
      <c r="BG35" s="4"/>
      <c r="BH35" s="4"/>
      <c r="BI35" s="4"/>
      <c r="BJ35" s="4"/>
      <c r="BK35" s="4"/>
      <c r="BL35" s="4"/>
      <c r="BM35" s="4"/>
      <c r="BN35" s="4"/>
      <c r="BO35" s="4"/>
      <c r="BP35" s="4"/>
      <c r="BQ35" s="4"/>
      <c r="BR35" s="4"/>
      <c r="BS35" s="4"/>
      <c r="BT35" s="4"/>
      <c r="BU35" s="4"/>
      <c r="BV35" s="4"/>
      <c r="BW35" s="4"/>
      <c r="BX35" s="4"/>
      <c r="BY35" s="4"/>
      <c r="BZ35" s="4"/>
      <c r="CA35" s="4"/>
      <c r="CB35" s="4"/>
      <c r="CC35" s="4"/>
      <c r="CD35" s="4"/>
      <c r="CE35" s="4"/>
      <c r="CF35" s="4"/>
      <c r="CG35" s="4"/>
      <c r="CH35" s="4"/>
      <c r="CI35" s="4"/>
      <c r="CJ35" s="4"/>
      <c r="CK35" s="4"/>
      <c r="CL35" s="4"/>
      <c r="CM35" s="4"/>
      <c r="CN35" s="4"/>
      <c r="CO35" s="4"/>
      <c r="CP35" s="4"/>
      <c r="CQ35" s="4"/>
      <c r="CR35" s="4"/>
      <c r="CS35" s="4"/>
      <c r="CT35" s="4"/>
      <c r="CU35" s="4"/>
      <c r="CV35" s="4"/>
      <c r="CW35" s="4"/>
      <c r="CX35" s="4"/>
      <c r="CY35" s="4"/>
      <c r="CZ35" s="4"/>
      <c r="DA35" s="4"/>
      <c r="DB35" s="4"/>
      <c r="DC35" s="4"/>
      <c r="DD35" s="4"/>
      <c r="DE35" s="4"/>
      <c r="DF35" s="4"/>
      <c r="DG35" s="4"/>
      <c r="DH35" s="4"/>
      <c r="DI35" s="4"/>
      <c r="DJ35" s="4"/>
      <c r="DK35" s="4"/>
      <c r="DL35" s="4"/>
      <c r="DM35" s="4"/>
      <c r="DN35" s="4"/>
      <c r="DO35" s="4"/>
      <c r="DP35" s="4"/>
      <c r="DQ35" s="4"/>
      <c r="DR35" s="4"/>
      <c r="DS35" s="4"/>
      <c r="DT35" s="4"/>
      <c r="DU35" s="4"/>
      <c r="DV35" s="4"/>
      <c r="DW35" s="4"/>
      <c r="DX35" s="4"/>
      <c r="DY35" s="4"/>
      <c r="DZ35" s="4"/>
      <c r="EA35" s="4"/>
      <c r="EB35" s="4"/>
      <c r="EC35" s="4"/>
      <c r="ED35" s="4"/>
      <c r="EE35" s="4"/>
      <c r="EF35" s="4"/>
      <c r="EG35" s="4"/>
      <c r="EH35" s="4"/>
      <c r="EI35" s="4"/>
      <c r="EJ35" s="4"/>
      <c r="EK35" s="4"/>
      <c r="EL35" s="4"/>
      <c r="EM35" s="4"/>
      <c r="EN35" s="4"/>
      <c r="EO35" s="4"/>
      <c r="EP35" s="4"/>
      <c r="EQ35" s="4"/>
      <c r="ER35" s="4"/>
      <c r="ES35" s="4"/>
      <c r="ET35" s="4"/>
      <c r="EU35" s="4"/>
      <c r="EV35" s="4"/>
      <c r="EW35" s="4"/>
      <c r="EX35" s="4"/>
      <c r="EY35" s="4"/>
      <c r="EZ35" s="4"/>
      <c r="FA35" s="4"/>
      <c r="FB35" s="4"/>
      <c r="FC35" s="4"/>
      <c r="FD35" s="4"/>
      <c r="FE35" s="4"/>
      <c r="FF35" s="4"/>
      <c r="FG35" s="4"/>
      <c r="FH35" s="4"/>
      <c r="FI35" s="4"/>
      <c r="FJ35" s="4"/>
      <c r="FK35" s="4"/>
      <c r="FL35" s="4"/>
      <c r="FM35" s="4"/>
      <c r="FN35" s="4"/>
      <c r="FO35" s="4"/>
      <c r="FP35" s="4"/>
      <c r="FQ35" s="4"/>
      <c r="FR35" s="4"/>
      <c r="FS35" s="4"/>
      <c r="FT35" s="4"/>
      <c r="FU35" s="4"/>
      <c r="FV35" s="4"/>
      <c r="FW35" s="4"/>
      <c r="FX35" s="4"/>
      <c r="FY35" s="4"/>
      <c r="FZ35" s="4"/>
      <c r="GA35" s="4"/>
      <c r="GB35" s="4"/>
      <c r="GC35" s="4"/>
      <c r="GD35" s="4"/>
      <c r="GE35" s="4"/>
      <c r="GF35" s="4"/>
      <c r="GG35" s="4"/>
      <c r="GH35" s="4"/>
      <c r="GI35" s="4"/>
      <c r="GJ35" s="4"/>
      <c r="GK35" s="4"/>
      <c r="GL35" s="4"/>
      <c r="GM35" s="4"/>
      <c r="GN35" s="4"/>
      <c r="GO35" s="4"/>
      <c r="GP35" s="4"/>
      <c r="GQ35" s="4"/>
      <c r="GR35" s="4"/>
      <c r="GS35" s="4"/>
      <c r="GT35" s="4"/>
      <c r="GU35" s="4"/>
      <c r="GV35" s="4"/>
      <c r="GW35" s="4"/>
      <c r="GX35" s="4"/>
      <c r="GY35" s="4"/>
      <c r="GZ35" s="4"/>
      <c r="HA35" s="4"/>
      <c r="HB35" s="4"/>
      <c r="HC35" s="4"/>
      <c r="HD35" s="4"/>
      <c r="HE35" s="4"/>
      <c r="HF35" s="4"/>
      <c r="HG35" s="4"/>
      <c r="HH35" s="4"/>
      <c r="HI35" s="4"/>
      <c r="HJ35" s="4"/>
      <c r="HK35" s="4"/>
      <c r="HL35" s="4"/>
      <c r="HM35" s="4"/>
      <c r="HN35" s="4"/>
      <c r="HO35" s="4"/>
      <c r="HP35" s="4"/>
      <c r="HQ35" s="4"/>
      <c r="HR35" s="4"/>
      <c r="HS35" s="4"/>
      <c r="HT35" s="4"/>
      <c r="HU35" s="4"/>
      <c r="HV35" s="4"/>
      <c r="HW35" s="4"/>
      <c r="HX35" s="4"/>
      <c r="HY35" s="4"/>
      <c r="HZ35" s="4"/>
      <c r="IA35" s="4"/>
      <c r="IB35" s="4"/>
      <c r="IC35" s="4"/>
      <c r="ID35" s="4"/>
      <c r="IE35" s="4"/>
      <c r="IF35" s="4"/>
      <c r="IG35" s="4"/>
      <c r="IH35" s="4"/>
      <c r="II35" s="4"/>
      <c r="IJ35" s="4"/>
      <c r="IK35" s="4"/>
      <c r="IL35" s="4"/>
      <c r="IM35" s="4"/>
      <c r="IN35" s="4"/>
    </row>
    <row r="36" spans="1:248" s="30" customFormat="1" ht="86.25" customHeight="1">
      <c r="A36" s="99" t="s">
        <v>1459</v>
      </c>
      <c r="B36" s="96"/>
      <c r="C36" s="103" t="s">
        <v>1458</v>
      </c>
      <c r="D36" s="90" t="s">
        <v>1115</v>
      </c>
      <c r="E36" s="90" t="s">
        <v>2</v>
      </c>
      <c r="F36" s="90">
        <v>4</v>
      </c>
      <c r="G36" s="90" t="s">
        <v>1</v>
      </c>
      <c r="H36" s="90" t="s">
        <v>272</v>
      </c>
      <c r="I36" s="90">
        <v>120</v>
      </c>
      <c r="J36" s="104" t="s">
        <v>247</v>
      </c>
      <c r="K36" s="69">
        <f t="shared" si="15"/>
        <v>9.3150000000000013</v>
      </c>
      <c r="L36" s="70">
        <f t="shared" si="13"/>
        <v>7.5900000000000007</v>
      </c>
      <c r="M36" s="71">
        <v>6.9</v>
      </c>
      <c r="N36" s="104" t="s">
        <v>124</v>
      </c>
      <c r="O36" s="126">
        <f t="shared" si="4"/>
        <v>1</v>
      </c>
      <c r="P36" s="126">
        <f t="shared" si="5"/>
        <v>6.9</v>
      </c>
      <c r="Q36" s="126">
        <f t="shared" si="2"/>
        <v>6.9</v>
      </c>
      <c r="R36">
        <f t="shared" si="3"/>
        <v>6.9</v>
      </c>
      <c r="S36" s="481">
        <f t="shared" si="6"/>
        <v>7.1070000000000002</v>
      </c>
      <c r="T36" s="481">
        <f t="shared" si="7"/>
        <v>7.8659999999999997</v>
      </c>
      <c r="U36" s="481">
        <f t="shared" si="8"/>
        <v>9.7289999999999992</v>
      </c>
      <c r="V36" s="481">
        <f t="shared" si="9"/>
        <v>6.5550000000000006</v>
      </c>
      <c r="W36" s="481">
        <f t="shared" si="10"/>
        <v>7.245000000000001</v>
      </c>
      <c r="X36" s="481">
        <f t="shared" si="11"/>
        <v>8.9700000000000006</v>
      </c>
      <c r="Y36" s="4"/>
      <c r="Z36" s="4"/>
      <c r="AA36" s="4"/>
      <c r="AB36" s="88"/>
      <c r="AC36" s="4"/>
      <c r="AD36" s="4"/>
      <c r="AE36" s="4"/>
      <c r="AF36" s="4"/>
      <c r="AG36" s="4"/>
      <c r="AH36" s="4"/>
      <c r="AI36" s="4"/>
      <c r="AJ36" s="4"/>
      <c r="AK36" s="4"/>
      <c r="AL36" s="4"/>
      <c r="AM36" s="4"/>
      <c r="AN36" s="4"/>
      <c r="AO36" s="4"/>
      <c r="AP36" s="4"/>
      <c r="AQ36" s="4"/>
      <c r="AR36" s="4"/>
      <c r="AS36" s="4"/>
      <c r="AT36" s="4"/>
      <c r="AU36" s="4"/>
      <c r="AV36" s="4"/>
      <c r="AW36" s="4"/>
      <c r="AX36" s="4"/>
      <c r="AY36" s="4"/>
      <c r="AZ36" s="4"/>
      <c r="BA36" s="4"/>
      <c r="BB36" s="4"/>
      <c r="BC36" s="4"/>
      <c r="BD36" s="4"/>
      <c r="BE36" s="4"/>
      <c r="BF36" s="4"/>
      <c r="BG36" s="4"/>
      <c r="BH36" s="4"/>
      <c r="BI36" s="4"/>
      <c r="BJ36" s="4"/>
      <c r="BK36" s="4"/>
      <c r="BL36" s="4"/>
      <c r="BM36" s="4"/>
      <c r="BN36" s="4"/>
      <c r="BO36" s="4"/>
      <c r="BP36" s="4"/>
      <c r="BQ36" s="4"/>
      <c r="BR36" s="4"/>
      <c r="BS36" s="4"/>
      <c r="BT36" s="4"/>
      <c r="BU36" s="4"/>
      <c r="BV36" s="4"/>
      <c r="BW36" s="4"/>
      <c r="BX36" s="4"/>
      <c r="BY36" s="4"/>
      <c r="BZ36" s="4"/>
      <c r="CA36" s="4"/>
      <c r="CB36" s="4"/>
      <c r="CC36" s="4"/>
      <c r="CD36" s="4"/>
      <c r="CE36" s="4"/>
      <c r="CF36" s="4"/>
      <c r="CG36" s="4"/>
      <c r="CH36" s="4"/>
      <c r="CI36" s="4"/>
      <c r="CJ36" s="4"/>
      <c r="CK36" s="4"/>
      <c r="CL36" s="4"/>
      <c r="CM36" s="4"/>
      <c r="CN36" s="4"/>
      <c r="CO36" s="4"/>
      <c r="CP36" s="4"/>
      <c r="CQ36" s="4"/>
      <c r="CR36" s="4"/>
      <c r="CS36" s="4"/>
      <c r="CT36" s="4"/>
      <c r="CU36" s="4"/>
      <c r="CV36" s="4"/>
      <c r="CW36" s="4"/>
      <c r="CX36" s="4"/>
      <c r="CY36" s="4"/>
      <c r="CZ36" s="4"/>
      <c r="DA36" s="4"/>
      <c r="DB36" s="4"/>
      <c r="DC36" s="4"/>
      <c r="DD36" s="4"/>
      <c r="DE36" s="4"/>
      <c r="DF36" s="4"/>
      <c r="DG36" s="4"/>
      <c r="DH36" s="4"/>
      <c r="DI36" s="4"/>
      <c r="DJ36" s="4"/>
      <c r="DK36" s="4"/>
      <c r="DL36" s="4"/>
      <c r="DM36" s="4"/>
      <c r="DN36" s="4"/>
      <c r="DO36" s="4"/>
      <c r="DP36" s="4"/>
      <c r="DQ36" s="4"/>
      <c r="DR36" s="4"/>
      <c r="DS36" s="4"/>
      <c r="DT36" s="4"/>
      <c r="DU36" s="4"/>
      <c r="DV36" s="4"/>
      <c r="DW36" s="4"/>
      <c r="DX36" s="4"/>
      <c r="DY36" s="4"/>
      <c r="DZ36" s="4"/>
      <c r="EA36" s="4"/>
      <c r="EB36" s="4"/>
      <c r="EC36" s="4"/>
      <c r="ED36" s="4"/>
      <c r="EE36" s="4"/>
      <c r="EF36" s="4"/>
      <c r="EG36" s="4"/>
      <c r="EH36" s="4"/>
      <c r="EI36" s="4"/>
      <c r="EJ36" s="4"/>
      <c r="EK36" s="4"/>
      <c r="EL36" s="4"/>
      <c r="EM36" s="4"/>
      <c r="EN36" s="4"/>
      <c r="EO36" s="4"/>
      <c r="EP36" s="4"/>
      <c r="EQ36" s="4"/>
      <c r="ER36" s="4"/>
      <c r="ES36" s="4"/>
      <c r="ET36" s="4"/>
      <c r="EU36" s="4"/>
      <c r="EV36" s="4"/>
      <c r="EW36" s="4"/>
      <c r="EX36" s="4"/>
      <c r="EY36" s="4"/>
      <c r="EZ36" s="4"/>
      <c r="FA36" s="4"/>
      <c r="FB36" s="4"/>
      <c r="FC36" s="4"/>
      <c r="FD36" s="4"/>
      <c r="FE36" s="4"/>
      <c r="FF36" s="4"/>
      <c r="FG36" s="4"/>
      <c r="FH36" s="4"/>
      <c r="FI36" s="4"/>
      <c r="FJ36" s="4"/>
      <c r="FK36" s="4"/>
      <c r="FL36" s="4"/>
      <c r="FM36" s="4"/>
      <c r="FN36" s="4"/>
      <c r="FO36" s="4"/>
      <c r="FP36" s="4"/>
      <c r="FQ36" s="4"/>
      <c r="FR36" s="4"/>
      <c r="FS36" s="4"/>
      <c r="FT36" s="4"/>
      <c r="FU36" s="4"/>
      <c r="FV36" s="4"/>
      <c r="FW36" s="4"/>
      <c r="FX36" s="4"/>
      <c r="FY36" s="4"/>
      <c r="FZ36" s="4"/>
      <c r="GA36" s="4"/>
      <c r="GB36" s="4"/>
      <c r="GC36" s="4"/>
      <c r="GD36" s="4"/>
      <c r="GE36" s="4"/>
      <c r="GF36" s="4"/>
      <c r="GG36" s="4"/>
      <c r="GH36" s="4"/>
      <c r="GI36" s="4"/>
      <c r="GJ36" s="4"/>
      <c r="GK36" s="4"/>
      <c r="GL36" s="4"/>
      <c r="GM36" s="4"/>
      <c r="GN36" s="4"/>
      <c r="GO36" s="4"/>
      <c r="GP36" s="4"/>
      <c r="GQ36" s="4"/>
      <c r="GR36" s="4"/>
      <c r="GS36" s="4"/>
      <c r="GT36" s="4"/>
      <c r="GU36" s="4"/>
      <c r="GV36" s="4"/>
      <c r="GW36" s="4"/>
      <c r="GX36" s="4"/>
      <c r="GY36" s="4"/>
      <c r="GZ36" s="4"/>
      <c r="HA36" s="4"/>
      <c r="HB36" s="4"/>
      <c r="HC36" s="4"/>
      <c r="HD36" s="4"/>
      <c r="HE36" s="4"/>
      <c r="HF36" s="4"/>
      <c r="HG36" s="4"/>
      <c r="HH36" s="4"/>
      <c r="HI36" s="4"/>
      <c r="HJ36" s="4"/>
      <c r="HK36" s="4"/>
      <c r="HL36" s="4"/>
      <c r="HM36" s="4"/>
      <c r="HN36" s="4"/>
      <c r="HO36" s="4"/>
      <c r="HP36" s="4"/>
      <c r="HQ36" s="4"/>
      <c r="HR36" s="4"/>
      <c r="HS36" s="4"/>
      <c r="HT36" s="4"/>
      <c r="HU36" s="4"/>
      <c r="HV36" s="4"/>
      <c r="HW36" s="4"/>
      <c r="HX36" s="4"/>
      <c r="HY36" s="4"/>
      <c r="HZ36" s="4"/>
      <c r="IA36" s="4"/>
      <c r="IB36" s="4"/>
      <c r="IC36" s="4"/>
      <c r="ID36" s="4"/>
      <c r="IE36" s="4"/>
      <c r="IF36" s="4"/>
      <c r="IG36" s="4"/>
      <c r="IH36" s="4"/>
      <c r="II36" s="4"/>
      <c r="IJ36" s="4"/>
      <c r="IK36" s="4"/>
      <c r="IL36" s="4"/>
      <c r="IM36" s="4"/>
      <c r="IN36" s="4"/>
    </row>
    <row r="37" spans="1:248" customFormat="1" ht="29.25" customHeight="1">
      <c r="A37" s="634" t="s">
        <v>407</v>
      </c>
      <c r="B37" s="634"/>
      <c r="C37" s="634"/>
      <c r="D37" s="634"/>
      <c r="E37" s="634"/>
      <c r="F37" s="634"/>
      <c r="G37" s="634"/>
      <c r="H37" s="634"/>
      <c r="I37" s="634"/>
      <c r="J37" s="634"/>
      <c r="K37" s="634"/>
      <c r="L37" s="634"/>
      <c r="M37" s="634"/>
      <c r="N37" s="634"/>
      <c r="O37" s="126">
        <f t="shared" si="4"/>
        <v>0</v>
      </c>
      <c r="P37" s="126">
        <f t="shared" si="5"/>
        <v>0</v>
      </c>
      <c r="Q37" s="126">
        <f t="shared" si="2"/>
        <v>0</v>
      </c>
      <c r="R37" t="str">
        <f t="shared" si="3"/>
        <v xml:space="preserve"> </v>
      </c>
      <c r="S37" s="481" t="str">
        <f t="shared" si="6"/>
        <v xml:space="preserve"> </v>
      </c>
      <c r="T37" s="481" t="str">
        <f t="shared" si="7"/>
        <v xml:space="preserve"> </v>
      </c>
      <c r="U37" s="481" t="str">
        <f t="shared" si="8"/>
        <v xml:space="preserve"> </v>
      </c>
      <c r="V37" s="481" t="str">
        <f t="shared" si="9"/>
        <v xml:space="preserve"> </v>
      </c>
      <c r="W37" s="481" t="str">
        <f t="shared" si="10"/>
        <v xml:space="preserve"> </v>
      </c>
      <c r="X37" s="481" t="str">
        <f t="shared" si="11"/>
        <v xml:space="preserve"> </v>
      </c>
      <c r="AB37" s="88"/>
    </row>
    <row r="38" spans="1:248" s="34" customFormat="1" ht="31.5">
      <c r="A38" s="64" t="s">
        <v>3</v>
      </c>
      <c r="B38" s="64" t="s">
        <v>163</v>
      </c>
      <c r="C38" s="64" t="s">
        <v>93</v>
      </c>
      <c r="D38" s="64" t="s">
        <v>4</v>
      </c>
      <c r="E38" s="64" t="s">
        <v>8</v>
      </c>
      <c r="F38" s="64" t="s">
        <v>9</v>
      </c>
      <c r="G38" s="64" t="s">
        <v>5</v>
      </c>
      <c r="H38" s="64" t="s">
        <v>6</v>
      </c>
      <c r="I38" s="64" t="s">
        <v>146</v>
      </c>
      <c r="J38" s="64" t="s">
        <v>7</v>
      </c>
      <c r="K38" s="64" t="s">
        <v>261</v>
      </c>
      <c r="L38" s="64" t="s">
        <v>3623</v>
      </c>
      <c r="M38" s="64" t="s">
        <v>263</v>
      </c>
      <c r="N38" s="64" t="s">
        <v>428</v>
      </c>
      <c r="O38" s="126">
        <f t="shared" si="4"/>
        <v>1</v>
      </c>
      <c r="P38" s="126" t="str">
        <f t="shared" si="5"/>
        <v>ОПТ 2</v>
      </c>
      <c r="Q38" s="126" t="str">
        <f t="shared" si="2"/>
        <v xml:space="preserve"> </v>
      </c>
      <c r="R38" t="str">
        <f t="shared" si="3"/>
        <v xml:space="preserve"> </v>
      </c>
      <c r="S38" s="481" t="str">
        <f t="shared" si="6"/>
        <v xml:space="preserve"> </v>
      </c>
      <c r="T38" s="481" t="str">
        <f t="shared" si="7"/>
        <v xml:space="preserve"> </v>
      </c>
      <c r="U38" s="481" t="str">
        <f t="shared" si="8"/>
        <v xml:space="preserve"> </v>
      </c>
      <c r="V38" s="481" t="str">
        <f t="shared" si="9"/>
        <v xml:space="preserve"> </v>
      </c>
      <c r="W38" s="481" t="str">
        <f t="shared" si="10"/>
        <v xml:space="preserve"> </v>
      </c>
      <c r="X38" s="481" t="str">
        <f t="shared" si="11"/>
        <v xml:space="preserve"> </v>
      </c>
      <c r="Y38" s="46"/>
      <c r="Z38" s="46"/>
      <c r="AA38" s="33"/>
      <c r="AB38" s="88"/>
      <c r="AC38" s="33"/>
      <c r="AD38" s="33"/>
      <c r="AE38" s="33"/>
      <c r="AF38" s="33"/>
      <c r="AG38" s="33"/>
      <c r="AH38" s="33"/>
      <c r="AI38" s="33"/>
      <c r="AJ38" s="33"/>
      <c r="AK38" s="33"/>
      <c r="AL38" s="33"/>
      <c r="AM38" s="33"/>
      <c r="AN38" s="33"/>
      <c r="AO38" s="33"/>
      <c r="AP38" s="33"/>
      <c r="AQ38" s="33"/>
      <c r="AR38" s="33"/>
      <c r="AS38" s="33"/>
      <c r="AT38" s="33"/>
      <c r="AU38" s="33"/>
      <c r="AV38" s="33"/>
      <c r="AW38" s="33"/>
      <c r="AX38" s="33"/>
      <c r="AY38" s="33"/>
      <c r="AZ38" s="33"/>
      <c r="BA38" s="33"/>
      <c r="BB38" s="33"/>
      <c r="BC38" s="33"/>
      <c r="BD38" s="33"/>
      <c r="BE38" s="33"/>
      <c r="BF38" s="33"/>
      <c r="BG38" s="33"/>
      <c r="BH38" s="33"/>
      <c r="BI38" s="33"/>
      <c r="BJ38" s="33"/>
      <c r="BK38" s="33"/>
      <c r="BL38" s="33"/>
      <c r="BM38" s="33"/>
      <c r="BN38" s="33"/>
      <c r="BO38" s="33"/>
      <c r="BP38" s="33"/>
      <c r="BQ38" s="33"/>
      <c r="BR38" s="33"/>
      <c r="BS38" s="33"/>
      <c r="BT38" s="33"/>
      <c r="BU38" s="33"/>
      <c r="BV38" s="33"/>
      <c r="BW38" s="33"/>
      <c r="BX38" s="33"/>
      <c r="BY38" s="33"/>
      <c r="BZ38" s="33"/>
      <c r="CA38" s="33"/>
      <c r="CB38" s="33"/>
      <c r="CC38" s="33"/>
      <c r="CD38" s="33"/>
      <c r="CE38" s="33"/>
      <c r="CF38" s="33"/>
      <c r="CG38" s="33"/>
      <c r="CH38" s="33"/>
      <c r="CI38" s="33"/>
      <c r="CJ38" s="33"/>
      <c r="CK38" s="33"/>
      <c r="CL38" s="33"/>
      <c r="CM38" s="33"/>
      <c r="CN38" s="33"/>
      <c r="CO38" s="33"/>
      <c r="CP38" s="33"/>
      <c r="CQ38" s="33"/>
      <c r="CR38" s="33"/>
      <c r="CS38" s="33"/>
      <c r="CT38" s="33"/>
      <c r="CU38" s="33"/>
      <c r="CV38" s="33"/>
      <c r="CW38" s="33"/>
      <c r="CX38" s="33"/>
      <c r="CY38" s="33"/>
      <c r="CZ38" s="33"/>
      <c r="DA38" s="33"/>
      <c r="DB38" s="33"/>
      <c r="DC38" s="33"/>
      <c r="DD38" s="33"/>
      <c r="DE38" s="33"/>
      <c r="DF38" s="33"/>
      <c r="DG38" s="33"/>
      <c r="DH38" s="33"/>
      <c r="DI38" s="33"/>
      <c r="DJ38" s="33"/>
      <c r="DK38" s="33"/>
      <c r="DL38" s="33"/>
      <c r="DM38" s="33"/>
      <c r="DN38" s="33"/>
      <c r="DO38" s="33"/>
      <c r="DP38" s="33"/>
      <c r="DQ38" s="33"/>
      <c r="DR38" s="33"/>
      <c r="DS38" s="33"/>
      <c r="DT38" s="33"/>
      <c r="DU38" s="33"/>
      <c r="DV38" s="33"/>
      <c r="DW38" s="33"/>
      <c r="DX38" s="33"/>
      <c r="DY38" s="33"/>
      <c r="DZ38" s="33"/>
      <c r="EA38" s="33"/>
      <c r="EB38" s="33"/>
      <c r="EC38" s="33"/>
      <c r="ED38" s="33"/>
      <c r="EE38" s="33"/>
      <c r="EF38" s="33"/>
      <c r="EG38" s="33"/>
      <c r="EH38" s="33"/>
      <c r="EI38" s="33"/>
      <c r="EJ38" s="33"/>
      <c r="EK38" s="33"/>
      <c r="EL38" s="33"/>
      <c r="EM38" s="33"/>
      <c r="EN38" s="33"/>
      <c r="EO38" s="33"/>
      <c r="EP38" s="33"/>
      <c r="EQ38" s="33"/>
      <c r="ER38" s="33"/>
      <c r="ES38" s="33"/>
      <c r="ET38" s="33"/>
      <c r="EU38" s="33"/>
      <c r="EV38" s="33"/>
      <c r="EW38" s="33"/>
      <c r="EX38" s="33"/>
      <c r="EY38" s="33"/>
      <c r="EZ38" s="33"/>
      <c r="FA38" s="33"/>
      <c r="FB38" s="33"/>
      <c r="FC38" s="33"/>
      <c r="FD38" s="33"/>
      <c r="FE38" s="33"/>
      <c r="FF38" s="33"/>
      <c r="FG38" s="33"/>
      <c r="FH38" s="33"/>
      <c r="FI38" s="33"/>
      <c r="FJ38" s="33"/>
      <c r="FK38" s="33"/>
      <c r="FL38" s="33"/>
      <c r="FM38" s="33"/>
      <c r="FN38" s="33"/>
      <c r="FO38" s="33"/>
      <c r="FP38" s="33"/>
      <c r="FQ38" s="33"/>
      <c r="FR38" s="33"/>
      <c r="FS38" s="33"/>
      <c r="FT38" s="33"/>
      <c r="FU38" s="33"/>
      <c r="FV38" s="33"/>
      <c r="FW38" s="33"/>
      <c r="FX38" s="33"/>
      <c r="FY38" s="33"/>
      <c r="FZ38" s="33"/>
      <c r="GA38" s="33"/>
      <c r="GB38" s="33"/>
      <c r="GC38" s="33"/>
      <c r="GD38" s="33"/>
      <c r="GE38" s="33"/>
      <c r="GF38" s="33"/>
      <c r="GG38" s="33"/>
      <c r="GH38" s="33"/>
      <c r="GI38" s="33"/>
      <c r="GJ38" s="33"/>
      <c r="GK38" s="33"/>
      <c r="GL38" s="33"/>
      <c r="GM38" s="33"/>
      <c r="GN38" s="33"/>
      <c r="GO38" s="33"/>
      <c r="GP38" s="33"/>
      <c r="GQ38" s="33"/>
      <c r="GR38" s="33"/>
      <c r="GS38" s="33"/>
      <c r="GT38" s="33"/>
      <c r="GU38" s="33"/>
      <c r="GV38" s="33"/>
      <c r="GW38" s="33"/>
      <c r="GX38" s="33"/>
      <c r="GY38" s="33"/>
      <c r="GZ38" s="33"/>
      <c r="HA38" s="33"/>
      <c r="HB38" s="33"/>
      <c r="HC38" s="33"/>
      <c r="HD38" s="33"/>
      <c r="HE38" s="33"/>
      <c r="HF38" s="33"/>
      <c r="HG38" s="33"/>
      <c r="HH38" s="33"/>
      <c r="HI38" s="33"/>
      <c r="HJ38" s="33"/>
      <c r="HK38" s="33"/>
      <c r="HL38" s="33"/>
      <c r="HM38" s="33"/>
      <c r="HN38" s="33"/>
      <c r="HO38" s="33"/>
      <c r="HP38" s="33"/>
      <c r="HQ38" s="33"/>
      <c r="HR38" s="33"/>
      <c r="HS38" s="33"/>
      <c r="HT38" s="33"/>
      <c r="HU38" s="33"/>
      <c r="HV38" s="33"/>
      <c r="HW38" s="33"/>
      <c r="HX38" s="33"/>
      <c r="HY38" s="33"/>
      <c r="HZ38" s="33"/>
      <c r="IA38" s="33"/>
      <c r="IB38" s="33"/>
      <c r="IC38" s="33"/>
      <c r="ID38" s="33"/>
      <c r="IE38" s="33"/>
      <c r="IF38" s="33"/>
      <c r="IG38" s="33"/>
      <c r="IH38" s="33"/>
      <c r="II38" s="33"/>
      <c r="IJ38" s="33"/>
      <c r="IK38" s="33"/>
      <c r="IL38" s="33"/>
      <c r="IM38" s="33"/>
      <c r="IN38" s="33"/>
    </row>
    <row r="39" spans="1:248" s="30" customFormat="1" ht="31.5" customHeight="1">
      <c r="A39" s="644" t="s">
        <v>1463</v>
      </c>
      <c r="B39" s="668"/>
      <c r="C39" s="672" t="s">
        <v>1462</v>
      </c>
      <c r="D39" s="89" t="s">
        <v>1114</v>
      </c>
      <c r="E39" s="668" t="s">
        <v>269</v>
      </c>
      <c r="F39" s="668">
        <v>2</v>
      </c>
      <c r="G39" s="668" t="s">
        <v>1</v>
      </c>
      <c r="H39" s="668" t="s">
        <v>271</v>
      </c>
      <c r="I39" s="668">
        <v>120</v>
      </c>
      <c r="J39" s="668" t="s">
        <v>148</v>
      </c>
      <c r="K39" s="69">
        <f t="shared" ref="K39:K50" si="16">M39*1.35</f>
        <v>6.75</v>
      </c>
      <c r="L39" s="70">
        <f t="shared" ref="L39:L50" si="17">M39*1.1</f>
        <v>5.5</v>
      </c>
      <c r="M39" s="71">
        <v>5</v>
      </c>
      <c r="N39" s="668" t="s">
        <v>124</v>
      </c>
      <c r="O39" s="126">
        <f t="shared" si="4"/>
        <v>1</v>
      </c>
      <c r="P39" s="126">
        <f t="shared" si="5"/>
        <v>5</v>
      </c>
      <c r="Q39" s="126">
        <f t="shared" si="2"/>
        <v>5</v>
      </c>
      <c r="R39">
        <f t="shared" si="3"/>
        <v>5</v>
      </c>
      <c r="S39" s="481">
        <f t="shared" si="6"/>
        <v>5.15</v>
      </c>
      <c r="T39" s="481">
        <f t="shared" si="7"/>
        <v>5.6999999999999993</v>
      </c>
      <c r="U39" s="481">
        <f t="shared" si="8"/>
        <v>7.05</v>
      </c>
      <c r="V39" s="481">
        <f t="shared" si="9"/>
        <v>4.75</v>
      </c>
      <c r="W39" s="481">
        <f t="shared" si="10"/>
        <v>5.25</v>
      </c>
      <c r="X39" s="481">
        <f t="shared" si="11"/>
        <v>6.5</v>
      </c>
      <c r="Y39" s="4"/>
      <c r="Z39" s="4"/>
      <c r="AA39" s="4"/>
      <c r="AB39" s="88"/>
      <c r="AC39" s="4"/>
      <c r="AD39" s="4"/>
      <c r="AE39" s="4"/>
      <c r="AF39" s="4"/>
      <c r="AG39" s="4"/>
      <c r="AH39" s="4"/>
      <c r="AI39" s="4"/>
      <c r="AJ39" s="4"/>
      <c r="AK39" s="4"/>
      <c r="AL39" s="4"/>
      <c r="AM39" s="4"/>
      <c r="AN39" s="4"/>
      <c r="AO39" s="4"/>
      <c r="AP39" s="4"/>
      <c r="AQ39" s="4"/>
      <c r="AR39" s="4"/>
      <c r="AS39" s="4"/>
      <c r="AT39" s="4"/>
      <c r="AU39" s="4"/>
      <c r="AV39" s="4"/>
      <c r="AW39" s="4"/>
      <c r="AX39" s="4"/>
      <c r="AY39" s="4"/>
      <c r="AZ39" s="4"/>
      <c r="BA39" s="4"/>
      <c r="BB39" s="4"/>
      <c r="BC39" s="4"/>
      <c r="BD39" s="4"/>
      <c r="BE39" s="4"/>
      <c r="BF39" s="4"/>
      <c r="BG39" s="4"/>
      <c r="BH39" s="4"/>
      <c r="BI39" s="4"/>
      <c r="BJ39" s="4"/>
      <c r="BK39" s="4"/>
      <c r="BL39" s="4"/>
      <c r="BM39" s="4"/>
      <c r="BN39" s="4"/>
      <c r="BO39" s="4"/>
      <c r="BP39" s="4"/>
      <c r="BQ39" s="4"/>
      <c r="BR39" s="4"/>
      <c r="BS39" s="4"/>
      <c r="BT39" s="4"/>
      <c r="BU39" s="4"/>
      <c r="BV39" s="4"/>
      <c r="BW39" s="4"/>
      <c r="BX39" s="4"/>
      <c r="BY39" s="4"/>
      <c r="BZ39" s="4"/>
      <c r="CA39" s="4"/>
      <c r="CB39" s="4"/>
      <c r="CC39" s="4"/>
      <c r="CD39" s="4"/>
      <c r="CE39" s="4"/>
      <c r="CF39" s="4"/>
      <c r="CG39" s="4"/>
      <c r="CH39" s="4"/>
      <c r="CI39" s="4"/>
      <c r="CJ39" s="4"/>
      <c r="CK39" s="4"/>
      <c r="CL39" s="4"/>
      <c r="CM39" s="4"/>
      <c r="CN39" s="4"/>
      <c r="CO39" s="4"/>
      <c r="CP39" s="4"/>
      <c r="CQ39" s="4"/>
      <c r="CR39" s="4"/>
      <c r="CS39" s="4"/>
      <c r="CT39" s="4"/>
      <c r="CU39" s="4"/>
      <c r="CV39" s="4"/>
      <c r="CW39" s="4"/>
      <c r="CX39" s="4"/>
      <c r="CY39" s="4"/>
      <c r="CZ39" s="4"/>
      <c r="DA39" s="4"/>
      <c r="DB39" s="4"/>
      <c r="DC39" s="4"/>
      <c r="DD39" s="4"/>
      <c r="DE39" s="4"/>
      <c r="DF39" s="4"/>
      <c r="DG39" s="4"/>
      <c r="DH39" s="4"/>
      <c r="DI39" s="4"/>
      <c r="DJ39" s="4"/>
      <c r="DK39" s="4"/>
      <c r="DL39" s="4"/>
      <c r="DM39" s="4"/>
      <c r="DN39" s="4"/>
      <c r="DO39" s="4"/>
      <c r="DP39" s="4"/>
      <c r="DQ39" s="4"/>
      <c r="DR39" s="4"/>
      <c r="DS39" s="4"/>
      <c r="DT39" s="4"/>
      <c r="DU39" s="4"/>
      <c r="DV39" s="4"/>
      <c r="DW39" s="4"/>
      <c r="DX39" s="4"/>
      <c r="DY39" s="4"/>
      <c r="DZ39" s="4"/>
      <c r="EA39" s="4"/>
      <c r="EB39" s="4"/>
      <c r="EC39" s="4"/>
      <c r="ED39" s="4"/>
      <c r="EE39" s="4"/>
      <c r="EF39" s="4"/>
      <c r="EG39" s="4"/>
      <c r="EH39" s="4"/>
      <c r="EI39" s="4"/>
      <c r="EJ39" s="4"/>
      <c r="EK39" s="4"/>
      <c r="EL39" s="4"/>
      <c r="EM39" s="4"/>
      <c r="EN39" s="4"/>
      <c r="EO39" s="4"/>
      <c r="EP39" s="4"/>
      <c r="EQ39" s="4"/>
      <c r="ER39" s="4"/>
      <c r="ES39" s="4"/>
      <c r="ET39" s="4"/>
      <c r="EU39" s="4"/>
      <c r="EV39" s="4"/>
      <c r="EW39" s="4"/>
      <c r="EX39" s="4"/>
      <c r="EY39" s="4"/>
      <c r="EZ39" s="4"/>
      <c r="FA39" s="4"/>
      <c r="FB39" s="4"/>
      <c r="FC39" s="4"/>
      <c r="FD39" s="4"/>
      <c r="FE39" s="4"/>
      <c r="FF39" s="4"/>
      <c r="FG39" s="4"/>
      <c r="FH39" s="4"/>
      <c r="FI39" s="4"/>
      <c r="FJ39" s="4"/>
      <c r="FK39" s="4"/>
      <c r="FL39" s="4"/>
      <c r="FM39" s="4"/>
      <c r="FN39" s="4"/>
      <c r="FO39" s="4"/>
      <c r="FP39" s="4"/>
      <c r="FQ39" s="4"/>
      <c r="FR39" s="4"/>
      <c r="FS39" s="4"/>
      <c r="FT39" s="4"/>
      <c r="FU39" s="4"/>
      <c r="FV39" s="4"/>
      <c r="FW39" s="4"/>
      <c r="FX39" s="4"/>
      <c r="FY39" s="4"/>
      <c r="FZ39" s="4"/>
      <c r="GA39" s="4"/>
      <c r="GB39" s="4"/>
      <c r="GC39" s="4"/>
      <c r="GD39" s="4"/>
      <c r="GE39" s="4"/>
      <c r="GF39" s="4"/>
      <c r="GG39" s="4"/>
      <c r="GH39" s="4"/>
      <c r="GI39" s="4"/>
      <c r="GJ39" s="4"/>
      <c r="GK39" s="4"/>
      <c r="GL39" s="4"/>
      <c r="GM39" s="4"/>
      <c r="GN39" s="4"/>
      <c r="GO39" s="4"/>
      <c r="GP39" s="4"/>
      <c r="GQ39" s="4"/>
      <c r="GR39" s="4"/>
      <c r="GS39" s="4"/>
      <c r="GT39" s="4"/>
      <c r="GU39" s="4"/>
      <c r="GV39" s="4"/>
      <c r="GW39" s="4"/>
      <c r="GX39" s="4"/>
      <c r="GY39" s="4"/>
      <c r="GZ39" s="4"/>
      <c r="HA39" s="4"/>
      <c r="HB39" s="4"/>
      <c r="HC39" s="4"/>
      <c r="HD39" s="4"/>
      <c r="HE39" s="4"/>
      <c r="HF39" s="4"/>
      <c r="HG39" s="4"/>
      <c r="HH39" s="4"/>
      <c r="HI39" s="4"/>
      <c r="HJ39" s="4"/>
      <c r="HK39" s="4"/>
      <c r="HL39" s="4"/>
      <c r="HM39" s="4"/>
      <c r="HN39" s="4"/>
      <c r="HO39" s="4"/>
      <c r="HP39" s="4"/>
      <c r="HQ39" s="4"/>
      <c r="HR39" s="4"/>
      <c r="HS39" s="4"/>
      <c r="HT39" s="4"/>
      <c r="HU39" s="4"/>
      <c r="HV39" s="4"/>
      <c r="HW39" s="4"/>
      <c r="HX39" s="4"/>
      <c r="HY39" s="4"/>
      <c r="HZ39" s="4"/>
      <c r="IA39" s="4"/>
      <c r="IB39" s="4"/>
      <c r="IC39" s="4"/>
      <c r="ID39" s="4"/>
      <c r="IE39" s="4"/>
      <c r="IF39" s="4"/>
      <c r="IG39" s="4"/>
      <c r="IH39" s="4"/>
      <c r="II39" s="4"/>
      <c r="IJ39" s="4"/>
      <c r="IK39" s="4"/>
      <c r="IL39" s="4"/>
      <c r="IM39" s="4"/>
      <c r="IN39" s="4"/>
    </row>
    <row r="40" spans="1:248" s="30" customFormat="1" ht="33.75" customHeight="1">
      <c r="A40" s="645"/>
      <c r="B40" s="668"/>
      <c r="C40" s="672"/>
      <c r="D40" s="90" t="s">
        <v>1115</v>
      </c>
      <c r="E40" s="668"/>
      <c r="F40" s="668"/>
      <c r="G40" s="668"/>
      <c r="H40" s="668"/>
      <c r="I40" s="668"/>
      <c r="J40" s="668"/>
      <c r="K40" s="69">
        <f t="shared" si="16"/>
        <v>6.75</v>
      </c>
      <c r="L40" s="70">
        <f t="shared" si="17"/>
        <v>5.5</v>
      </c>
      <c r="M40" s="71">
        <v>5</v>
      </c>
      <c r="N40" s="668"/>
      <c r="O40" s="126">
        <f t="shared" si="4"/>
        <v>1</v>
      </c>
      <c r="P40" s="126">
        <f t="shared" si="5"/>
        <v>5</v>
      </c>
      <c r="Q40" s="126">
        <f t="shared" si="2"/>
        <v>5</v>
      </c>
      <c r="R40">
        <f t="shared" si="3"/>
        <v>5</v>
      </c>
      <c r="S40" s="481">
        <f t="shared" si="6"/>
        <v>5.15</v>
      </c>
      <c r="T40" s="481">
        <f t="shared" si="7"/>
        <v>5.6999999999999993</v>
      </c>
      <c r="U40" s="481">
        <f t="shared" si="8"/>
        <v>7.05</v>
      </c>
      <c r="V40" s="481">
        <f t="shared" si="9"/>
        <v>4.75</v>
      </c>
      <c r="W40" s="481">
        <f t="shared" si="10"/>
        <v>5.25</v>
      </c>
      <c r="X40" s="481">
        <f t="shared" si="11"/>
        <v>6.5</v>
      </c>
      <c r="Y40" s="4"/>
      <c r="Z40" s="4"/>
      <c r="AA40" s="4"/>
      <c r="AB40" s="88"/>
      <c r="AC40" s="4"/>
      <c r="AD40" s="4"/>
      <c r="AE40" s="4"/>
      <c r="AF40" s="4"/>
      <c r="AG40" s="4"/>
      <c r="AH40" s="4"/>
      <c r="AI40" s="4"/>
      <c r="AJ40" s="4"/>
      <c r="AK40" s="4"/>
      <c r="AL40" s="4"/>
      <c r="AM40" s="4"/>
      <c r="AN40" s="4"/>
      <c r="AO40" s="4"/>
      <c r="AP40" s="4"/>
      <c r="AQ40" s="4"/>
      <c r="AR40" s="4"/>
      <c r="AS40" s="4"/>
      <c r="AT40" s="4"/>
      <c r="AU40" s="4"/>
      <c r="AV40" s="4"/>
      <c r="AW40" s="4"/>
      <c r="AX40" s="4"/>
      <c r="AY40" s="4"/>
      <c r="AZ40" s="4"/>
      <c r="BA40" s="4"/>
      <c r="BB40" s="4"/>
      <c r="BC40" s="4"/>
      <c r="BD40" s="4"/>
      <c r="BE40" s="4"/>
      <c r="BF40" s="4"/>
      <c r="BG40" s="4"/>
      <c r="BH40" s="4"/>
      <c r="BI40" s="4"/>
      <c r="BJ40" s="4"/>
      <c r="BK40" s="4"/>
      <c r="BL40" s="4"/>
      <c r="BM40" s="4"/>
      <c r="BN40" s="4"/>
      <c r="BO40" s="4"/>
      <c r="BP40" s="4"/>
      <c r="BQ40" s="4"/>
      <c r="BR40" s="4"/>
      <c r="BS40" s="4"/>
      <c r="BT40" s="4"/>
      <c r="BU40" s="4"/>
      <c r="BV40" s="4"/>
      <c r="BW40" s="4"/>
      <c r="BX40" s="4"/>
      <c r="BY40" s="4"/>
      <c r="BZ40" s="4"/>
      <c r="CA40" s="4"/>
      <c r="CB40" s="4"/>
      <c r="CC40" s="4"/>
      <c r="CD40" s="4"/>
      <c r="CE40" s="4"/>
      <c r="CF40" s="4"/>
      <c r="CG40" s="4"/>
      <c r="CH40" s="4"/>
      <c r="CI40" s="4"/>
      <c r="CJ40" s="4"/>
      <c r="CK40" s="4"/>
      <c r="CL40" s="4"/>
      <c r="CM40" s="4"/>
      <c r="CN40" s="4"/>
      <c r="CO40" s="4"/>
      <c r="CP40" s="4"/>
      <c r="CQ40" s="4"/>
      <c r="CR40" s="4"/>
      <c r="CS40" s="4"/>
      <c r="CT40" s="4"/>
      <c r="CU40" s="4"/>
      <c r="CV40" s="4"/>
      <c r="CW40" s="4"/>
      <c r="CX40" s="4"/>
      <c r="CY40" s="4"/>
      <c r="CZ40" s="4"/>
      <c r="DA40" s="4"/>
      <c r="DB40" s="4"/>
      <c r="DC40" s="4"/>
      <c r="DD40" s="4"/>
      <c r="DE40" s="4"/>
      <c r="DF40" s="4"/>
      <c r="DG40" s="4"/>
      <c r="DH40" s="4"/>
      <c r="DI40" s="4"/>
      <c r="DJ40" s="4"/>
      <c r="DK40" s="4"/>
      <c r="DL40" s="4"/>
      <c r="DM40" s="4"/>
      <c r="DN40" s="4"/>
      <c r="DO40" s="4"/>
      <c r="DP40" s="4"/>
      <c r="DQ40" s="4"/>
      <c r="DR40" s="4"/>
      <c r="DS40" s="4"/>
      <c r="DT40" s="4"/>
      <c r="DU40" s="4"/>
      <c r="DV40" s="4"/>
      <c r="DW40" s="4"/>
      <c r="DX40" s="4"/>
      <c r="DY40" s="4"/>
      <c r="DZ40" s="4"/>
      <c r="EA40" s="4"/>
      <c r="EB40" s="4"/>
      <c r="EC40" s="4"/>
      <c r="ED40" s="4"/>
      <c r="EE40" s="4"/>
      <c r="EF40" s="4"/>
      <c r="EG40" s="4"/>
      <c r="EH40" s="4"/>
      <c r="EI40" s="4"/>
      <c r="EJ40" s="4"/>
      <c r="EK40" s="4"/>
      <c r="EL40" s="4"/>
      <c r="EM40" s="4"/>
      <c r="EN40" s="4"/>
      <c r="EO40" s="4"/>
      <c r="EP40" s="4"/>
      <c r="EQ40" s="4"/>
      <c r="ER40" s="4"/>
      <c r="ES40" s="4"/>
      <c r="ET40" s="4"/>
      <c r="EU40" s="4"/>
      <c r="EV40" s="4"/>
      <c r="EW40" s="4"/>
      <c r="EX40" s="4"/>
      <c r="EY40" s="4"/>
      <c r="EZ40" s="4"/>
      <c r="FA40" s="4"/>
      <c r="FB40" s="4"/>
      <c r="FC40" s="4"/>
      <c r="FD40" s="4"/>
      <c r="FE40" s="4"/>
      <c r="FF40" s="4"/>
      <c r="FG40" s="4"/>
      <c r="FH40" s="4"/>
      <c r="FI40" s="4"/>
      <c r="FJ40" s="4"/>
      <c r="FK40" s="4"/>
      <c r="FL40" s="4"/>
      <c r="FM40" s="4"/>
      <c r="FN40" s="4"/>
      <c r="FO40" s="4"/>
      <c r="FP40" s="4"/>
      <c r="FQ40" s="4"/>
      <c r="FR40" s="4"/>
      <c r="FS40" s="4"/>
      <c r="FT40" s="4"/>
      <c r="FU40" s="4"/>
      <c r="FV40" s="4"/>
      <c r="FW40" s="4"/>
      <c r="FX40" s="4"/>
      <c r="FY40" s="4"/>
      <c r="FZ40" s="4"/>
      <c r="GA40" s="4"/>
      <c r="GB40" s="4"/>
      <c r="GC40" s="4"/>
      <c r="GD40" s="4"/>
      <c r="GE40" s="4"/>
      <c r="GF40" s="4"/>
      <c r="GG40" s="4"/>
      <c r="GH40" s="4"/>
      <c r="GI40" s="4"/>
      <c r="GJ40" s="4"/>
      <c r="GK40" s="4"/>
      <c r="GL40" s="4"/>
      <c r="GM40" s="4"/>
      <c r="GN40" s="4"/>
      <c r="GO40" s="4"/>
      <c r="GP40" s="4"/>
      <c r="GQ40" s="4"/>
      <c r="GR40" s="4"/>
      <c r="GS40" s="4"/>
      <c r="GT40" s="4"/>
      <c r="GU40" s="4"/>
      <c r="GV40" s="4"/>
      <c r="GW40" s="4"/>
      <c r="GX40" s="4"/>
      <c r="GY40" s="4"/>
      <c r="GZ40" s="4"/>
      <c r="HA40" s="4"/>
      <c r="HB40" s="4"/>
      <c r="HC40" s="4"/>
      <c r="HD40" s="4"/>
      <c r="HE40" s="4"/>
      <c r="HF40" s="4"/>
      <c r="HG40" s="4"/>
      <c r="HH40" s="4"/>
      <c r="HI40" s="4"/>
      <c r="HJ40" s="4"/>
      <c r="HK40" s="4"/>
      <c r="HL40" s="4"/>
      <c r="HM40" s="4"/>
      <c r="HN40" s="4"/>
      <c r="HO40" s="4"/>
      <c r="HP40" s="4"/>
      <c r="HQ40" s="4"/>
      <c r="HR40" s="4"/>
      <c r="HS40" s="4"/>
      <c r="HT40" s="4"/>
      <c r="HU40" s="4"/>
      <c r="HV40" s="4"/>
      <c r="HW40" s="4"/>
      <c r="HX40" s="4"/>
      <c r="HY40" s="4"/>
      <c r="HZ40" s="4"/>
      <c r="IA40" s="4"/>
      <c r="IB40" s="4"/>
      <c r="IC40" s="4"/>
      <c r="ID40" s="4"/>
      <c r="IE40" s="4"/>
      <c r="IF40" s="4"/>
      <c r="IG40" s="4"/>
      <c r="IH40" s="4"/>
      <c r="II40" s="4"/>
      <c r="IJ40" s="4"/>
      <c r="IK40" s="4"/>
      <c r="IL40" s="4"/>
      <c r="IM40" s="4"/>
      <c r="IN40" s="4"/>
    </row>
    <row r="41" spans="1:248" s="30" customFormat="1" ht="21.75" customHeight="1">
      <c r="A41" s="645"/>
      <c r="B41" s="668"/>
      <c r="C41" s="672"/>
      <c r="D41" s="93" t="s">
        <v>1117</v>
      </c>
      <c r="E41" s="668"/>
      <c r="F41" s="668"/>
      <c r="G41" s="668"/>
      <c r="H41" s="668"/>
      <c r="I41" s="668"/>
      <c r="J41" s="668"/>
      <c r="K41" s="69">
        <f>M41*1.35</f>
        <v>7.6950000000000012</v>
      </c>
      <c r="L41" s="70">
        <f>M41*1.1</f>
        <v>6.2700000000000005</v>
      </c>
      <c r="M41" s="71">
        <v>5.7</v>
      </c>
      <c r="N41" s="668"/>
      <c r="O41" s="126">
        <f t="shared" si="4"/>
        <v>1</v>
      </c>
      <c r="P41" s="126">
        <f t="shared" si="5"/>
        <v>5.7</v>
      </c>
      <c r="Q41" s="126">
        <f t="shared" si="2"/>
        <v>5.7</v>
      </c>
      <c r="R41">
        <f t="shared" si="3"/>
        <v>5.7</v>
      </c>
      <c r="S41" s="481">
        <f t="shared" si="6"/>
        <v>5.8710000000000004</v>
      </c>
      <c r="T41" s="481">
        <f t="shared" si="7"/>
        <v>6.4979999999999993</v>
      </c>
      <c r="U41" s="481">
        <f t="shared" si="8"/>
        <v>8.036999999999999</v>
      </c>
      <c r="V41" s="481">
        <f t="shared" si="9"/>
        <v>5.415</v>
      </c>
      <c r="W41" s="481">
        <f t="shared" si="10"/>
        <v>5.9850000000000003</v>
      </c>
      <c r="X41" s="481">
        <f t="shared" si="11"/>
        <v>7.41</v>
      </c>
      <c r="Y41" s="4"/>
      <c r="Z41" s="4"/>
      <c r="AA41" s="4"/>
      <c r="AB41" s="88"/>
      <c r="AC41" s="4"/>
      <c r="AD41" s="4"/>
      <c r="AE41" s="4"/>
      <c r="AF41" s="4"/>
      <c r="AG41" s="4"/>
      <c r="AH41" s="4"/>
      <c r="AI41" s="4"/>
      <c r="AJ41" s="4"/>
      <c r="AK41" s="4"/>
      <c r="AL41" s="4"/>
      <c r="AM41" s="4"/>
      <c r="AN41" s="4"/>
      <c r="AO41" s="4"/>
      <c r="AP41" s="4"/>
      <c r="AQ41" s="4"/>
      <c r="AR41" s="4"/>
      <c r="AS41" s="4"/>
      <c r="AT41" s="4"/>
      <c r="AU41" s="4"/>
      <c r="AV41" s="4"/>
      <c r="AW41" s="4"/>
      <c r="AX41" s="4"/>
      <c r="AY41" s="4"/>
      <c r="AZ41" s="4"/>
      <c r="BA41" s="4"/>
      <c r="BB41" s="4"/>
      <c r="BC41" s="4"/>
      <c r="BD41" s="4"/>
      <c r="BE41" s="4"/>
      <c r="BF41" s="4"/>
      <c r="BG41" s="4"/>
      <c r="BH41" s="4"/>
      <c r="BI41" s="4"/>
      <c r="BJ41" s="4"/>
      <c r="BK41" s="4"/>
      <c r="BL41" s="4"/>
      <c r="BM41" s="4"/>
      <c r="BN41" s="4"/>
      <c r="BO41" s="4"/>
      <c r="BP41" s="4"/>
      <c r="BQ41" s="4"/>
      <c r="BR41" s="4"/>
      <c r="BS41" s="4"/>
      <c r="BT41" s="4"/>
      <c r="BU41" s="4"/>
      <c r="BV41" s="4"/>
      <c r="BW41" s="4"/>
      <c r="BX41" s="4"/>
      <c r="BY41" s="4"/>
      <c r="BZ41" s="4"/>
      <c r="CA41" s="4"/>
      <c r="CB41" s="4"/>
      <c r="CC41" s="4"/>
      <c r="CD41" s="4"/>
      <c r="CE41" s="4"/>
      <c r="CF41" s="4"/>
      <c r="CG41" s="4"/>
      <c r="CH41" s="4"/>
      <c r="CI41" s="4"/>
      <c r="CJ41" s="4"/>
      <c r="CK41" s="4"/>
      <c r="CL41" s="4"/>
      <c r="CM41" s="4"/>
      <c r="CN41" s="4"/>
      <c r="CO41" s="4"/>
      <c r="CP41" s="4"/>
      <c r="CQ41" s="4"/>
      <c r="CR41" s="4"/>
      <c r="CS41" s="4"/>
      <c r="CT41" s="4"/>
      <c r="CU41" s="4"/>
      <c r="CV41" s="4"/>
      <c r="CW41" s="4"/>
      <c r="CX41" s="4"/>
      <c r="CY41" s="4"/>
      <c r="CZ41" s="4"/>
      <c r="DA41" s="4"/>
      <c r="DB41" s="4"/>
      <c r="DC41" s="4"/>
      <c r="DD41" s="4"/>
      <c r="DE41" s="4"/>
      <c r="DF41" s="4"/>
      <c r="DG41" s="4"/>
      <c r="DH41" s="4"/>
      <c r="DI41" s="4"/>
      <c r="DJ41" s="4"/>
      <c r="DK41" s="4"/>
      <c r="DL41" s="4"/>
      <c r="DM41" s="4"/>
      <c r="DN41" s="4"/>
      <c r="DO41" s="4"/>
      <c r="DP41" s="4"/>
      <c r="DQ41" s="4"/>
      <c r="DR41" s="4"/>
      <c r="DS41" s="4"/>
      <c r="DT41" s="4"/>
      <c r="DU41" s="4"/>
      <c r="DV41" s="4"/>
      <c r="DW41" s="4"/>
      <c r="DX41" s="4"/>
      <c r="DY41" s="4"/>
      <c r="DZ41" s="4"/>
      <c r="EA41" s="4"/>
      <c r="EB41" s="4"/>
      <c r="EC41" s="4"/>
      <c r="ED41" s="4"/>
      <c r="EE41" s="4"/>
      <c r="EF41" s="4"/>
      <c r="EG41" s="4"/>
      <c r="EH41" s="4"/>
      <c r="EI41" s="4"/>
      <c r="EJ41" s="4"/>
      <c r="EK41" s="4"/>
      <c r="EL41" s="4"/>
      <c r="EM41" s="4"/>
      <c r="EN41" s="4"/>
      <c r="EO41" s="4"/>
      <c r="EP41" s="4"/>
      <c r="EQ41" s="4"/>
      <c r="ER41" s="4"/>
      <c r="ES41" s="4"/>
      <c r="ET41" s="4"/>
      <c r="EU41" s="4"/>
      <c r="EV41" s="4"/>
      <c r="EW41" s="4"/>
      <c r="EX41" s="4"/>
      <c r="EY41" s="4"/>
      <c r="EZ41" s="4"/>
      <c r="FA41" s="4"/>
      <c r="FB41" s="4"/>
      <c r="FC41" s="4"/>
      <c r="FD41" s="4"/>
      <c r="FE41" s="4"/>
      <c r="FF41" s="4"/>
      <c r="FG41" s="4"/>
      <c r="FH41" s="4"/>
      <c r="FI41" s="4"/>
      <c r="FJ41" s="4"/>
      <c r="FK41" s="4"/>
      <c r="FL41" s="4"/>
      <c r="FM41" s="4"/>
      <c r="FN41" s="4"/>
      <c r="FO41" s="4"/>
      <c r="FP41" s="4"/>
      <c r="FQ41" s="4"/>
      <c r="FR41" s="4"/>
      <c r="FS41" s="4"/>
      <c r="FT41" s="4"/>
      <c r="FU41" s="4"/>
      <c r="FV41" s="4"/>
      <c r="FW41" s="4"/>
      <c r="FX41" s="4"/>
      <c r="FY41" s="4"/>
      <c r="FZ41" s="4"/>
      <c r="GA41" s="4"/>
      <c r="GB41" s="4"/>
      <c r="GC41" s="4"/>
      <c r="GD41" s="4"/>
      <c r="GE41" s="4"/>
      <c r="GF41" s="4"/>
      <c r="GG41" s="4"/>
      <c r="GH41" s="4"/>
      <c r="GI41" s="4"/>
      <c r="GJ41" s="4"/>
      <c r="GK41" s="4"/>
      <c r="GL41" s="4"/>
      <c r="GM41" s="4"/>
      <c r="GN41" s="4"/>
      <c r="GO41" s="4"/>
      <c r="GP41" s="4"/>
      <c r="GQ41" s="4"/>
      <c r="GR41" s="4"/>
      <c r="GS41" s="4"/>
      <c r="GT41" s="4"/>
      <c r="GU41" s="4"/>
      <c r="GV41" s="4"/>
      <c r="GW41" s="4"/>
      <c r="GX41" s="4"/>
      <c r="GY41" s="4"/>
      <c r="GZ41" s="4"/>
      <c r="HA41" s="4"/>
      <c r="HB41" s="4"/>
      <c r="HC41" s="4"/>
      <c r="HD41" s="4"/>
      <c r="HE41" s="4"/>
      <c r="HF41" s="4"/>
      <c r="HG41" s="4"/>
      <c r="HH41" s="4"/>
      <c r="HI41" s="4"/>
      <c r="HJ41" s="4"/>
      <c r="HK41" s="4"/>
      <c r="HL41" s="4"/>
      <c r="HM41" s="4"/>
      <c r="HN41" s="4"/>
      <c r="HO41" s="4"/>
      <c r="HP41" s="4"/>
      <c r="HQ41" s="4"/>
      <c r="HR41" s="4"/>
      <c r="HS41" s="4"/>
      <c r="HT41" s="4"/>
      <c r="HU41" s="4"/>
      <c r="HV41" s="4"/>
      <c r="HW41" s="4"/>
      <c r="HX41" s="4"/>
      <c r="HY41" s="4"/>
      <c r="HZ41" s="4"/>
      <c r="IA41" s="4"/>
      <c r="IB41" s="4"/>
      <c r="IC41" s="4"/>
      <c r="ID41" s="4"/>
      <c r="IE41" s="4"/>
      <c r="IF41" s="4"/>
      <c r="IG41" s="4"/>
      <c r="IH41" s="4"/>
      <c r="II41" s="4"/>
      <c r="IJ41" s="4"/>
      <c r="IK41" s="4"/>
      <c r="IL41" s="4"/>
      <c r="IM41" s="4"/>
      <c r="IN41" s="4"/>
    </row>
    <row r="42" spans="1:248" s="30" customFormat="1" ht="18.75" customHeight="1">
      <c r="A42" s="645"/>
      <c r="B42" s="668"/>
      <c r="C42" s="672"/>
      <c r="D42" s="95" t="s">
        <v>107</v>
      </c>
      <c r="E42" s="668"/>
      <c r="F42" s="668"/>
      <c r="G42" s="668"/>
      <c r="H42" s="668"/>
      <c r="I42" s="668"/>
      <c r="J42" s="668"/>
      <c r="K42" s="69">
        <f>M42*1.35</f>
        <v>7.6950000000000012</v>
      </c>
      <c r="L42" s="70">
        <f>M42*1.1</f>
        <v>6.2700000000000005</v>
      </c>
      <c r="M42" s="71">
        <v>5.7</v>
      </c>
      <c r="N42" s="668"/>
      <c r="O42" s="126">
        <f t="shared" si="4"/>
        <v>1</v>
      </c>
      <c r="P42" s="126">
        <f t="shared" si="5"/>
        <v>5.7</v>
      </c>
      <c r="Q42" s="126">
        <f t="shared" si="2"/>
        <v>5.7</v>
      </c>
      <c r="R42">
        <f t="shared" si="3"/>
        <v>5.7</v>
      </c>
      <c r="S42" s="481">
        <f t="shared" si="6"/>
        <v>5.8710000000000004</v>
      </c>
      <c r="T42" s="481">
        <f t="shared" si="7"/>
        <v>6.4979999999999993</v>
      </c>
      <c r="U42" s="481">
        <f t="shared" si="8"/>
        <v>8.036999999999999</v>
      </c>
      <c r="V42" s="481">
        <f t="shared" si="9"/>
        <v>5.415</v>
      </c>
      <c r="W42" s="481">
        <f t="shared" si="10"/>
        <v>5.9850000000000003</v>
      </c>
      <c r="X42" s="481">
        <f t="shared" si="11"/>
        <v>7.41</v>
      </c>
      <c r="Y42" s="4"/>
      <c r="Z42" s="4"/>
      <c r="AA42" s="4"/>
      <c r="AB42" s="88"/>
      <c r="AC42" s="4"/>
      <c r="AD42" s="4"/>
      <c r="AE42" s="4"/>
      <c r="AF42" s="4"/>
      <c r="AG42" s="4"/>
      <c r="AH42" s="4"/>
      <c r="AI42" s="4"/>
      <c r="AJ42" s="4"/>
      <c r="AK42" s="4"/>
      <c r="AL42" s="4"/>
      <c r="AM42" s="4"/>
      <c r="AN42" s="4"/>
      <c r="AO42" s="4"/>
      <c r="AP42" s="4"/>
      <c r="AQ42" s="4"/>
      <c r="AR42" s="4"/>
      <c r="AS42" s="4"/>
      <c r="AT42" s="4"/>
      <c r="AU42" s="4"/>
      <c r="AV42" s="4"/>
      <c r="AW42" s="4"/>
      <c r="AX42" s="4"/>
      <c r="AY42" s="4"/>
      <c r="AZ42" s="4"/>
      <c r="BA42" s="4"/>
      <c r="BB42" s="4"/>
      <c r="BC42" s="4"/>
      <c r="BD42" s="4"/>
      <c r="BE42" s="4"/>
      <c r="BF42" s="4"/>
      <c r="BG42" s="4"/>
      <c r="BH42" s="4"/>
      <c r="BI42" s="4"/>
      <c r="BJ42" s="4"/>
      <c r="BK42" s="4"/>
      <c r="BL42" s="4"/>
      <c r="BM42" s="4"/>
      <c r="BN42" s="4"/>
      <c r="BO42" s="4"/>
      <c r="BP42" s="4"/>
      <c r="BQ42" s="4"/>
      <c r="BR42" s="4"/>
      <c r="BS42" s="4"/>
      <c r="BT42" s="4"/>
      <c r="BU42" s="4"/>
      <c r="BV42" s="4"/>
      <c r="BW42" s="4"/>
      <c r="BX42" s="4"/>
      <c r="BY42" s="4"/>
      <c r="BZ42" s="4"/>
      <c r="CA42" s="4"/>
      <c r="CB42" s="4"/>
      <c r="CC42" s="4"/>
      <c r="CD42" s="4"/>
      <c r="CE42" s="4"/>
      <c r="CF42" s="4"/>
      <c r="CG42" s="4"/>
      <c r="CH42" s="4"/>
      <c r="CI42" s="4"/>
      <c r="CJ42" s="4"/>
      <c r="CK42" s="4"/>
      <c r="CL42" s="4"/>
      <c r="CM42" s="4"/>
      <c r="CN42" s="4"/>
      <c r="CO42" s="4"/>
      <c r="CP42" s="4"/>
      <c r="CQ42" s="4"/>
      <c r="CR42" s="4"/>
      <c r="CS42" s="4"/>
      <c r="CT42" s="4"/>
      <c r="CU42" s="4"/>
      <c r="CV42" s="4"/>
      <c r="CW42" s="4"/>
      <c r="CX42" s="4"/>
      <c r="CY42" s="4"/>
      <c r="CZ42" s="4"/>
      <c r="DA42" s="4"/>
      <c r="DB42" s="4"/>
      <c r="DC42" s="4"/>
      <c r="DD42" s="4"/>
      <c r="DE42" s="4"/>
      <c r="DF42" s="4"/>
      <c r="DG42" s="4"/>
      <c r="DH42" s="4"/>
      <c r="DI42" s="4"/>
      <c r="DJ42" s="4"/>
      <c r="DK42" s="4"/>
      <c r="DL42" s="4"/>
      <c r="DM42" s="4"/>
      <c r="DN42" s="4"/>
      <c r="DO42" s="4"/>
      <c r="DP42" s="4"/>
      <c r="DQ42" s="4"/>
      <c r="DR42" s="4"/>
      <c r="DS42" s="4"/>
      <c r="DT42" s="4"/>
      <c r="DU42" s="4"/>
      <c r="DV42" s="4"/>
      <c r="DW42" s="4"/>
      <c r="DX42" s="4"/>
      <c r="DY42" s="4"/>
      <c r="DZ42" s="4"/>
      <c r="EA42" s="4"/>
      <c r="EB42" s="4"/>
      <c r="EC42" s="4"/>
      <c r="ED42" s="4"/>
      <c r="EE42" s="4"/>
      <c r="EF42" s="4"/>
      <c r="EG42" s="4"/>
      <c r="EH42" s="4"/>
      <c r="EI42" s="4"/>
      <c r="EJ42" s="4"/>
      <c r="EK42" s="4"/>
      <c r="EL42" s="4"/>
      <c r="EM42" s="4"/>
      <c r="EN42" s="4"/>
      <c r="EO42" s="4"/>
      <c r="EP42" s="4"/>
      <c r="EQ42" s="4"/>
      <c r="ER42" s="4"/>
      <c r="ES42" s="4"/>
      <c r="ET42" s="4"/>
      <c r="EU42" s="4"/>
      <c r="EV42" s="4"/>
      <c r="EW42" s="4"/>
      <c r="EX42" s="4"/>
      <c r="EY42" s="4"/>
      <c r="EZ42" s="4"/>
      <c r="FA42" s="4"/>
      <c r="FB42" s="4"/>
      <c r="FC42" s="4"/>
      <c r="FD42" s="4"/>
      <c r="FE42" s="4"/>
      <c r="FF42" s="4"/>
      <c r="FG42" s="4"/>
      <c r="FH42" s="4"/>
      <c r="FI42" s="4"/>
      <c r="FJ42" s="4"/>
      <c r="FK42" s="4"/>
      <c r="FL42" s="4"/>
      <c r="FM42" s="4"/>
      <c r="FN42" s="4"/>
      <c r="FO42" s="4"/>
      <c r="FP42" s="4"/>
      <c r="FQ42" s="4"/>
      <c r="FR42" s="4"/>
      <c r="FS42" s="4"/>
      <c r="FT42" s="4"/>
      <c r="FU42" s="4"/>
      <c r="FV42" s="4"/>
      <c r="FW42" s="4"/>
      <c r="FX42" s="4"/>
      <c r="FY42" s="4"/>
      <c r="FZ42" s="4"/>
      <c r="GA42" s="4"/>
      <c r="GB42" s="4"/>
      <c r="GC42" s="4"/>
      <c r="GD42" s="4"/>
      <c r="GE42" s="4"/>
      <c r="GF42" s="4"/>
      <c r="GG42" s="4"/>
      <c r="GH42" s="4"/>
      <c r="GI42" s="4"/>
      <c r="GJ42" s="4"/>
      <c r="GK42" s="4"/>
      <c r="GL42" s="4"/>
      <c r="GM42" s="4"/>
      <c r="GN42" s="4"/>
      <c r="GO42" s="4"/>
      <c r="GP42" s="4"/>
      <c r="GQ42" s="4"/>
      <c r="GR42" s="4"/>
      <c r="GS42" s="4"/>
      <c r="GT42" s="4"/>
      <c r="GU42" s="4"/>
      <c r="GV42" s="4"/>
      <c r="GW42" s="4"/>
      <c r="GX42" s="4"/>
      <c r="GY42" s="4"/>
      <c r="GZ42" s="4"/>
      <c r="HA42" s="4"/>
      <c r="HB42" s="4"/>
      <c r="HC42" s="4"/>
      <c r="HD42" s="4"/>
      <c r="HE42" s="4"/>
      <c r="HF42" s="4"/>
      <c r="HG42" s="4"/>
      <c r="HH42" s="4"/>
      <c r="HI42" s="4"/>
      <c r="HJ42" s="4"/>
      <c r="HK42" s="4"/>
      <c r="HL42" s="4"/>
      <c r="HM42" s="4"/>
      <c r="HN42" s="4"/>
      <c r="HO42" s="4"/>
      <c r="HP42" s="4"/>
      <c r="HQ42" s="4"/>
      <c r="HR42" s="4"/>
      <c r="HS42" s="4"/>
      <c r="HT42" s="4"/>
      <c r="HU42" s="4"/>
      <c r="HV42" s="4"/>
      <c r="HW42" s="4"/>
      <c r="HX42" s="4"/>
      <c r="HY42" s="4"/>
      <c r="HZ42" s="4"/>
      <c r="IA42" s="4"/>
      <c r="IB42" s="4"/>
      <c r="IC42" s="4"/>
      <c r="ID42" s="4"/>
      <c r="IE42" s="4"/>
      <c r="IF42" s="4"/>
      <c r="IG42" s="4"/>
      <c r="IH42" s="4"/>
      <c r="II42" s="4"/>
      <c r="IJ42" s="4"/>
      <c r="IK42" s="4"/>
      <c r="IL42" s="4"/>
      <c r="IM42" s="4"/>
      <c r="IN42" s="4"/>
    </row>
    <row r="43" spans="1:248" s="30" customFormat="1" ht="21" customHeight="1">
      <c r="A43" s="646"/>
      <c r="B43" s="668"/>
      <c r="C43" s="672"/>
      <c r="D43" s="92" t="s">
        <v>1116</v>
      </c>
      <c r="E43" s="668"/>
      <c r="F43" s="668"/>
      <c r="G43" s="668"/>
      <c r="H43" s="668"/>
      <c r="I43" s="668"/>
      <c r="J43" s="668"/>
      <c r="K43" s="69">
        <f>M43*1.35</f>
        <v>7.6950000000000012</v>
      </c>
      <c r="L43" s="70">
        <f>M43*1.1</f>
        <v>6.2700000000000005</v>
      </c>
      <c r="M43" s="71">
        <v>5.7</v>
      </c>
      <c r="N43" s="668"/>
      <c r="O43" s="126">
        <f t="shared" si="4"/>
        <v>1</v>
      </c>
      <c r="P43" s="126">
        <f t="shared" si="5"/>
        <v>5.7</v>
      </c>
      <c r="Q43" s="126">
        <f t="shared" si="2"/>
        <v>5.7</v>
      </c>
      <c r="R43">
        <f t="shared" si="3"/>
        <v>5.7</v>
      </c>
      <c r="S43" s="481">
        <f t="shared" si="6"/>
        <v>5.8710000000000004</v>
      </c>
      <c r="T43" s="481">
        <f t="shared" si="7"/>
        <v>6.4979999999999993</v>
      </c>
      <c r="U43" s="481">
        <f t="shared" si="8"/>
        <v>8.036999999999999</v>
      </c>
      <c r="V43" s="481">
        <f t="shared" si="9"/>
        <v>5.415</v>
      </c>
      <c r="W43" s="481">
        <f t="shared" si="10"/>
        <v>5.9850000000000003</v>
      </c>
      <c r="X43" s="481">
        <f t="shared" si="11"/>
        <v>7.41</v>
      </c>
      <c r="Y43" s="4"/>
      <c r="Z43" s="4"/>
      <c r="AA43" s="4"/>
      <c r="AB43" s="88"/>
      <c r="AC43" s="4"/>
      <c r="AD43" s="4"/>
      <c r="AE43" s="4"/>
      <c r="AF43" s="4"/>
      <c r="AG43" s="4"/>
      <c r="AH43" s="4"/>
      <c r="AI43" s="4"/>
      <c r="AJ43" s="4"/>
      <c r="AK43" s="4"/>
      <c r="AL43" s="4"/>
      <c r="AM43" s="4"/>
      <c r="AN43" s="4"/>
      <c r="AO43" s="4"/>
      <c r="AP43" s="4"/>
      <c r="AQ43" s="4"/>
      <c r="AR43" s="4"/>
      <c r="AS43" s="4"/>
      <c r="AT43" s="4"/>
      <c r="AU43" s="4"/>
      <c r="AV43" s="4"/>
      <c r="AW43" s="4"/>
      <c r="AX43" s="4"/>
      <c r="AY43" s="4"/>
      <c r="AZ43" s="4"/>
      <c r="BA43" s="4"/>
      <c r="BB43" s="4"/>
      <c r="BC43" s="4"/>
      <c r="BD43" s="4"/>
      <c r="BE43" s="4"/>
      <c r="BF43" s="4"/>
      <c r="BG43" s="4"/>
      <c r="BH43" s="4"/>
      <c r="BI43" s="4"/>
      <c r="BJ43" s="4"/>
      <c r="BK43" s="4"/>
      <c r="BL43" s="4"/>
      <c r="BM43" s="4"/>
      <c r="BN43" s="4"/>
      <c r="BO43" s="4"/>
      <c r="BP43" s="4"/>
      <c r="BQ43" s="4"/>
      <c r="BR43" s="4"/>
      <c r="BS43" s="4"/>
      <c r="BT43" s="4"/>
      <c r="BU43" s="4"/>
      <c r="BV43" s="4"/>
      <c r="BW43" s="4"/>
      <c r="BX43" s="4"/>
      <c r="BY43" s="4"/>
      <c r="BZ43" s="4"/>
      <c r="CA43" s="4"/>
      <c r="CB43" s="4"/>
      <c r="CC43" s="4"/>
      <c r="CD43" s="4"/>
      <c r="CE43" s="4"/>
      <c r="CF43" s="4"/>
      <c r="CG43" s="4"/>
      <c r="CH43" s="4"/>
      <c r="CI43" s="4"/>
      <c r="CJ43" s="4"/>
      <c r="CK43" s="4"/>
      <c r="CL43" s="4"/>
      <c r="CM43" s="4"/>
      <c r="CN43" s="4"/>
      <c r="CO43" s="4"/>
      <c r="CP43" s="4"/>
      <c r="CQ43" s="4"/>
      <c r="CR43" s="4"/>
      <c r="CS43" s="4"/>
      <c r="CT43" s="4"/>
      <c r="CU43" s="4"/>
      <c r="CV43" s="4"/>
      <c r="CW43" s="4"/>
      <c r="CX43" s="4"/>
      <c r="CY43" s="4"/>
      <c r="CZ43" s="4"/>
      <c r="DA43" s="4"/>
      <c r="DB43" s="4"/>
      <c r="DC43" s="4"/>
      <c r="DD43" s="4"/>
      <c r="DE43" s="4"/>
      <c r="DF43" s="4"/>
      <c r="DG43" s="4"/>
      <c r="DH43" s="4"/>
      <c r="DI43" s="4"/>
      <c r="DJ43" s="4"/>
      <c r="DK43" s="4"/>
      <c r="DL43" s="4"/>
      <c r="DM43" s="4"/>
      <c r="DN43" s="4"/>
      <c r="DO43" s="4"/>
      <c r="DP43" s="4"/>
      <c r="DQ43" s="4"/>
      <c r="DR43" s="4"/>
      <c r="DS43" s="4"/>
      <c r="DT43" s="4"/>
      <c r="DU43" s="4"/>
      <c r="DV43" s="4"/>
      <c r="DW43" s="4"/>
      <c r="DX43" s="4"/>
      <c r="DY43" s="4"/>
      <c r="DZ43" s="4"/>
      <c r="EA43" s="4"/>
      <c r="EB43" s="4"/>
      <c r="EC43" s="4"/>
      <c r="ED43" s="4"/>
      <c r="EE43" s="4"/>
      <c r="EF43" s="4"/>
      <c r="EG43" s="4"/>
      <c r="EH43" s="4"/>
      <c r="EI43" s="4"/>
      <c r="EJ43" s="4"/>
      <c r="EK43" s="4"/>
      <c r="EL43" s="4"/>
      <c r="EM43" s="4"/>
      <c r="EN43" s="4"/>
      <c r="EO43" s="4"/>
      <c r="EP43" s="4"/>
      <c r="EQ43" s="4"/>
      <c r="ER43" s="4"/>
      <c r="ES43" s="4"/>
      <c r="ET43" s="4"/>
      <c r="EU43" s="4"/>
      <c r="EV43" s="4"/>
      <c r="EW43" s="4"/>
      <c r="EX43" s="4"/>
      <c r="EY43" s="4"/>
      <c r="EZ43" s="4"/>
      <c r="FA43" s="4"/>
      <c r="FB43" s="4"/>
      <c r="FC43" s="4"/>
      <c r="FD43" s="4"/>
      <c r="FE43" s="4"/>
      <c r="FF43" s="4"/>
      <c r="FG43" s="4"/>
      <c r="FH43" s="4"/>
      <c r="FI43" s="4"/>
      <c r="FJ43" s="4"/>
      <c r="FK43" s="4"/>
      <c r="FL43" s="4"/>
      <c r="FM43" s="4"/>
      <c r="FN43" s="4"/>
      <c r="FO43" s="4"/>
      <c r="FP43" s="4"/>
      <c r="FQ43" s="4"/>
      <c r="FR43" s="4"/>
      <c r="FS43" s="4"/>
      <c r="FT43" s="4"/>
      <c r="FU43" s="4"/>
      <c r="FV43" s="4"/>
      <c r="FW43" s="4"/>
      <c r="FX43" s="4"/>
      <c r="FY43" s="4"/>
      <c r="FZ43" s="4"/>
      <c r="GA43" s="4"/>
      <c r="GB43" s="4"/>
      <c r="GC43" s="4"/>
      <c r="GD43" s="4"/>
      <c r="GE43" s="4"/>
      <c r="GF43" s="4"/>
      <c r="GG43" s="4"/>
      <c r="GH43" s="4"/>
      <c r="GI43" s="4"/>
      <c r="GJ43" s="4"/>
      <c r="GK43" s="4"/>
      <c r="GL43" s="4"/>
      <c r="GM43" s="4"/>
      <c r="GN43" s="4"/>
      <c r="GO43" s="4"/>
      <c r="GP43" s="4"/>
      <c r="GQ43" s="4"/>
      <c r="GR43" s="4"/>
      <c r="GS43" s="4"/>
      <c r="GT43" s="4"/>
      <c r="GU43" s="4"/>
      <c r="GV43" s="4"/>
      <c r="GW43" s="4"/>
      <c r="GX43" s="4"/>
      <c r="GY43" s="4"/>
      <c r="GZ43" s="4"/>
      <c r="HA43" s="4"/>
      <c r="HB43" s="4"/>
      <c r="HC43" s="4"/>
      <c r="HD43" s="4"/>
      <c r="HE43" s="4"/>
      <c r="HF43" s="4"/>
      <c r="HG43" s="4"/>
      <c r="HH43" s="4"/>
      <c r="HI43" s="4"/>
      <c r="HJ43" s="4"/>
      <c r="HK43" s="4"/>
      <c r="HL43" s="4"/>
      <c r="HM43" s="4"/>
      <c r="HN43" s="4"/>
      <c r="HO43" s="4"/>
      <c r="HP43" s="4"/>
      <c r="HQ43" s="4"/>
      <c r="HR43" s="4"/>
      <c r="HS43" s="4"/>
      <c r="HT43" s="4"/>
      <c r="HU43" s="4"/>
      <c r="HV43" s="4"/>
      <c r="HW43" s="4"/>
      <c r="HX43" s="4"/>
      <c r="HY43" s="4"/>
      <c r="HZ43" s="4"/>
      <c r="IA43" s="4"/>
      <c r="IB43" s="4"/>
      <c r="IC43" s="4"/>
      <c r="ID43" s="4"/>
      <c r="IE43" s="4"/>
      <c r="IF43" s="4"/>
      <c r="IG43" s="4"/>
      <c r="IH43" s="4"/>
      <c r="II43" s="4"/>
      <c r="IJ43" s="4"/>
      <c r="IK43" s="4"/>
      <c r="IL43" s="4"/>
      <c r="IM43" s="4"/>
      <c r="IN43" s="4"/>
    </row>
    <row r="44" spans="1:248" s="30" customFormat="1" ht="98.25" customHeight="1">
      <c r="A44" s="99" t="s">
        <v>1465</v>
      </c>
      <c r="B44" s="96"/>
      <c r="C44" s="103" t="s">
        <v>1464</v>
      </c>
      <c r="D44" s="90" t="s">
        <v>1115</v>
      </c>
      <c r="E44" s="96" t="s">
        <v>269</v>
      </c>
      <c r="F44" s="96">
        <v>3</v>
      </c>
      <c r="G44" s="96" t="s">
        <v>1</v>
      </c>
      <c r="H44" s="96" t="s">
        <v>274</v>
      </c>
      <c r="I44" s="96">
        <v>120</v>
      </c>
      <c r="J44" s="96" t="s">
        <v>402</v>
      </c>
      <c r="K44" s="69">
        <f>M44*1.35</f>
        <v>7.56</v>
      </c>
      <c r="L44" s="70">
        <f>M44*1.1</f>
        <v>6.16</v>
      </c>
      <c r="M44" s="71">
        <v>5.6</v>
      </c>
      <c r="N44" s="96" t="s">
        <v>124</v>
      </c>
      <c r="O44" s="126">
        <f t="shared" si="4"/>
        <v>1</v>
      </c>
      <c r="P44" s="126">
        <f t="shared" si="5"/>
        <v>5.6</v>
      </c>
      <c r="Q44" s="126">
        <f t="shared" si="2"/>
        <v>5.6</v>
      </c>
      <c r="R44">
        <f t="shared" si="3"/>
        <v>5.6</v>
      </c>
      <c r="S44" s="481">
        <f t="shared" si="6"/>
        <v>5.7679999999999998</v>
      </c>
      <c r="T44" s="481">
        <f t="shared" si="7"/>
        <v>6.3839999999999995</v>
      </c>
      <c r="U44" s="481">
        <f t="shared" si="8"/>
        <v>7.895999999999999</v>
      </c>
      <c r="V44" s="481">
        <f t="shared" si="9"/>
        <v>5.3199999999999994</v>
      </c>
      <c r="W44" s="481">
        <f t="shared" si="10"/>
        <v>5.88</v>
      </c>
      <c r="X44" s="481">
        <f t="shared" si="11"/>
        <v>7.2799999999999994</v>
      </c>
      <c r="Y44" s="4"/>
      <c r="Z44" s="4"/>
      <c r="AA44" s="4"/>
      <c r="AB44" s="88"/>
      <c r="AC44" s="4"/>
      <c r="AD44" s="4"/>
      <c r="AE44" s="4"/>
      <c r="AF44" s="4"/>
      <c r="AG44" s="4"/>
      <c r="AH44" s="4"/>
      <c r="AI44" s="4"/>
      <c r="AJ44" s="4"/>
      <c r="AK44" s="4"/>
      <c r="AL44" s="4"/>
      <c r="AM44" s="4"/>
      <c r="AN44" s="4"/>
      <c r="AO44" s="4"/>
      <c r="AP44" s="4"/>
      <c r="AQ44" s="4"/>
      <c r="AR44" s="4"/>
      <c r="AS44" s="4"/>
      <c r="AT44" s="4"/>
      <c r="AU44" s="4"/>
      <c r="AV44" s="4"/>
      <c r="AW44" s="4"/>
      <c r="AX44" s="4"/>
      <c r="AY44" s="4"/>
      <c r="AZ44" s="4"/>
      <c r="BA44" s="4"/>
      <c r="BB44" s="4"/>
      <c r="BC44" s="4"/>
      <c r="BD44" s="4"/>
      <c r="BE44" s="4"/>
      <c r="BF44" s="4"/>
      <c r="BG44" s="4"/>
      <c r="BH44" s="4"/>
      <c r="BI44" s="4"/>
      <c r="BJ44" s="4"/>
      <c r="BK44" s="4"/>
      <c r="BL44" s="4"/>
      <c r="BM44" s="4"/>
      <c r="BN44" s="4"/>
      <c r="BO44" s="4"/>
      <c r="BP44" s="4"/>
      <c r="BQ44" s="4"/>
      <c r="BR44" s="4"/>
      <c r="BS44" s="4"/>
      <c r="BT44" s="4"/>
      <c r="BU44" s="4"/>
      <c r="BV44" s="4"/>
      <c r="BW44" s="4"/>
      <c r="BX44" s="4"/>
      <c r="BY44" s="4"/>
      <c r="BZ44" s="4"/>
      <c r="CA44" s="4"/>
      <c r="CB44" s="4"/>
      <c r="CC44" s="4"/>
      <c r="CD44" s="4"/>
      <c r="CE44" s="4"/>
      <c r="CF44" s="4"/>
      <c r="CG44" s="4"/>
      <c r="CH44" s="4"/>
      <c r="CI44" s="4"/>
      <c r="CJ44" s="4"/>
      <c r="CK44" s="4"/>
      <c r="CL44" s="4"/>
      <c r="CM44" s="4"/>
      <c r="CN44" s="4"/>
      <c r="CO44" s="4"/>
      <c r="CP44" s="4"/>
      <c r="CQ44" s="4"/>
      <c r="CR44" s="4"/>
      <c r="CS44" s="4"/>
      <c r="CT44" s="4"/>
      <c r="CU44" s="4"/>
      <c r="CV44" s="4"/>
      <c r="CW44" s="4"/>
      <c r="CX44" s="4"/>
      <c r="CY44" s="4"/>
      <c r="CZ44" s="4"/>
      <c r="DA44" s="4"/>
      <c r="DB44" s="4"/>
      <c r="DC44" s="4"/>
      <c r="DD44" s="4"/>
      <c r="DE44" s="4"/>
      <c r="DF44" s="4"/>
      <c r="DG44" s="4"/>
      <c r="DH44" s="4"/>
      <c r="DI44" s="4"/>
      <c r="DJ44" s="4"/>
      <c r="DK44" s="4"/>
      <c r="DL44" s="4"/>
      <c r="DM44" s="4"/>
      <c r="DN44" s="4"/>
      <c r="DO44" s="4"/>
      <c r="DP44" s="4"/>
      <c r="DQ44" s="4"/>
      <c r="DR44" s="4"/>
      <c r="DS44" s="4"/>
      <c r="DT44" s="4"/>
      <c r="DU44" s="4"/>
      <c r="DV44" s="4"/>
      <c r="DW44" s="4"/>
      <c r="DX44" s="4"/>
      <c r="DY44" s="4"/>
      <c r="DZ44" s="4"/>
      <c r="EA44" s="4"/>
      <c r="EB44" s="4"/>
      <c r="EC44" s="4"/>
      <c r="ED44" s="4"/>
      <c r="EE44" s="4"/>
      <c r="EF44" s="4"/>
      <c r="EG44" s="4"/>
      <c r="EH44" s="4"/>
      <c r="EI44" s="4"/>
      <c r="EJ44" s="4"/>
      <c r="EK44" s="4"/>
      <c r="EL44" s="4"/>
      <c r="EM44" s="4"/>
      <c r="EN44" s="4"/>
      <c r="EO44" s="4"/>
      <c r="EP44" s="4"/>
      <c r="EQ44" s="4"/>
      <c r="ER44" s="4"/>
      <c r="ES44" s="4"/>
      <c r="ET44" s="4"/>
      <c r="EU44" s="4"/>
      <c r="EV44" s="4"/>
      <c r="EW44" s="4"/>
      <c r="EX44" s="4"/>
      <c r="EY44" s="4"/>
      <c r="EZ44" s="4"/>
      <c r="FA44" s="4"/>
      <c r="FB44" s="4"/>
      <c r="FC44" s="4"/>
      <c r="FD44" s="4"/>
      <c r="FE44" s="4"/>
      <c r="FF44" s="4"/>
      <c r="FG44" s="4"/>
      <c r="FH44" s="4"/>
      <c r="FI44" s="4"/>
      <c r="FJ44" s="4"/>
      <c r="FK44" s="4"/>
      <c r="FL44" s="4"/>
      <c r="FM44" s="4"/>
      <c r="FN44" s="4"/>
      <c r="FO44" s="4"/>
      <c r="FP44" s="4"/>
      <c r="FQ44" s="4"/>
      <c r="FR44" s="4"/>
      <c r="FS44" s="4"/>
      <c r="FT44" s="4"/>
      <c r="FU44" s="4"/>
      <c r="FV44" s="4"/>
      <c r="FW44" s="4"/>
      <c r="FX44" s="4"/>
      <c r="FY44" s="4"/>
      <c r="FZ44" s="4"/>
      <c r="GA44" s="4"/>
      <c r="GB44" s="4"/>
      <c r="GC44" s="4"/>
      <c r="GD44" s="4"/>
      <c r="GE44" s="4"/>
      <c r="GF44" s="4"/>
      <c r="GG44" s="4"/>
      <c r="GH44" s="4"/>
      <c r="GI44" s="4"/>
      <c r="GJ44" s="4"/>
      <c r="GK44" s="4"/>
      <c r="GL44" s="4"/>
      <c r="GM44" s="4"/>
      <c r="GN44" s="4"/>
      <c r="GO44" s="4"/>
      <c r="GP44" s="4"/>
      <c r="GQ44" s="4"/>
      <c r="GR44" s="4"/>
      <c r="GS44" s="4"/>
      <c r="GT44" s="4"/>
      <c r="GU44" s="4"/>
      <c r="GV44" s="4"/>
      <c r="GW44" s="4"/>
      <c r="GX44" s="4"/>
      <c r="GY44" s="4"/>
      <c r="GZ44" s="4"/>
      <c r="HA44" s="4"/>
      <c r="HB44" s="4"/>
      <c r="HC44" s="4"/>
      <c r="HD44" s="4"/>
      <c r="HE44" s="4"/>
      <c r="HF44" s="4"/>
      <c r="HG44" s="4"/>
      <c r="HH44" s="4"/>
      <c r="HI44" s="4"/>
      <c r="HJ44" s="4"/>
      <c r="HK44" s="4"/>
      <c r="HL44" s="4"/>
      <c r="HM44" s="4"/>
      <c r="HN44" s="4"/>
      <c r="HO44" s="4"/>
      <c r="HP44" s="4"/>
      <c r="HQ44" s="4"/>
      <c r="HR44" s="4"/>
      <c r="HS44" s="4"/>
      <c r="HT44" s="4"/>
      <c r="HU44" s="4"/>
      <c r="HV44" s="4"/>
      <c r="HW44" s="4"/>
      <c r="HX44" s="4"/>
      <c r="HY44" s="4"/>
      <c r="HZ44" s="4"/>
      <c r="IA44" s="4"/>
      <c r="IB44" s="4"/>
      <c r="IC44" s="4"/>
      <c r="ID44" s="4"/>
      <c r="IE44" s="4"/>
      <c r="IF44" s="4"/>
      <c r="IG44" s="4"/>
      <c r="IH44" s="4"/>
      <c r="II44" s="4"/>
      <c r="IJ44" s="4"/>
      <c r="IK44" s="4"/>
      <c r="IL44" s="4"/>
      <c r="IM44" s="4"/>
      <c r="IN44" s="4"/>
    </row>
    <row r="45" spans="1:248" s="30" customFormat="1" ht="30.75" customHeight="1">
      <c r="A45" s="644" t="s">
        <v>1468</v>
      </c>
      <c r="B45" s="668"/>
      <c r="C45" s="670" t="s">
        <v>1467</v>
      </c>
      <c r="D45" s="105" t="s">
        <v>1114</v>
      </c>
      <c r="E45" s="668" t="s">
        <v>269</v>
      </c>
      <c r="F45" s="668">
        <v>3</v>
      </c>
      <c r="G45" s="668" t="s">
        <v>1</v>
      </c>
      <c r="H45" s="668" t="s">
        <v>274</v>
      </c>
      <c r="I45" s="668">
        <v>120</v>
      </c>
      <c r="J45" s="668" t="s">
        <v>249</v>
      </c>
      <c r="K45" s="69">
        <f t="shared" si="16"/>
        <v>9.3150000000000013</v>
      </c>
      <c r="L45" s="70">
        <f t="shared" si="17"/>
        <v>7.5900000000000007</v>
      </c>
      <c r="M45" s="71">
        <v>6.9</v>
      </c>
      <c r="N45" s="668" t="s">
        <v>124</v>
      </c>
      <c r="O45" s="126">
        <f t="shared" si="4"/>
        <v>1</v>
      </c>
      <c r="P45" s="126">
        <f t="shared" si="5"/>
        <v>6.9</v>
      </c>
      <c r="Q45" s="126">
        <f t="shared" si="2"/>
        <v>6.9</v>
      </c>
      <c r="R45">
        <f t="shared" si="3"/>
        <v>6.9</v>
      </c>
      <c r="S45" s="481">
        <f t="shared" si="6"/>
        <v>7.1070000000000002</v>
      </c>
      <c r="T45" s="481">
        <f t="shared" si="7"/>
        <v>7.8659999999999997</v>
      </c>
      <c r="U45" s="481">
        <f t="shared" si="8"/>
        <v>9.7289999999999992</v>
      </c>
      <c r="V45" s="481">
        <f t="shared" si="9"/>
        <v>6.5550000000000006</v>
      </c>
      <c r="W45" s="481">
        <f t="shared" si="10"/>
        <v>7.245000000000001</v>
      </c>
      <c r="X45" s="481">
        <f t="shared" si="11"/>
        <v>8.9700000000000006</v>
      </c>
      <c r="Y45" s="4"/>
      <c r="Z45" s="4"/>
      <c r="AA45" s="4"/>
      <c r="AB45" s="88"/>
      <c r="AC45" s="4"/>
      <c r="AD45" s="4"/>
      <c r="AE45" s="4"/>
      <c r="AF45" s="4"/>
      <c r="AG45" s="4"/>
      <c r="AH45" s="4"/>
      <c r="AI45" s="4"/>
      <c r="AJ45" s="4"/>
      <c r="AK45" s="4"/>
      <c r="AL45" s="4"/>
      <c r="AM45" s="4"/>
      <c r="AN45" s="4"/>
      <c r="AO45" s="4"/>
      <c r="AP45" s="4"/>
      <c r="AQ45" s="4"/>
      <c r="AR45" s="4"/>
      <c r="AS45" s="4"/>
      <c r="AT45" s="4"/>
      <c r="AU45" s="4"/>
      <c r="AV45" s="4"/>
      <c r="AW45" s="4"/>
      <c r="AX45" s="4"/>
      <c r="AY45" s="4"/>
      <c r="AZ45" s="4"/>
      <c r="BA45" s="4"/>
      <c r="BB45" s="4"/>
      <c r="BC45" s="4"/>
      <c r="BD45" s="4"/>
      <c r="BE45" s="4"/>
      <c r="BF45" s="4"/>
      <c r="BG45" s="4"/>
      <c r="BH45" s="4"/>
      <c r="BI45" s="4"/>
      <c r="BJ45" s="4"/>
      <c r="BK45" s="4"/>
      <c r="BL45" s="4"/>
      <c r="BM45" s="4"/>
      <c r="BN45" s="4"/>
      <c r="BO45" s="4"/>
      <c r="BP45" s="4"/>
      <c r="BQ45" s="4"/>
      <c r="BR45" s="4"/>
      <c r="BS45" s="4"/>
      <c r="BT45" s="4"/>
      <c r="BU45" s="4"/>
      <c r="BV45" s="4"/>
      <c r="BW45" s="4"/>
      <c r="BX45" s="4"/>
      <c r="BY45" s="4"/>
      <c r="BZ45" s="4"/>
      <c r="CA45" s="4"/>
      <c r="CB45" s="4"/>
      <c r="CC45" s="4"/>
      <c r="CD45" s="4"/>
      <c r="CE45" s="4"/>
      <c r="CF45" s="4"/>
      <c r="CG45" s="4"/>
      <c r="CH45" s="4"/>
      <c r="CI45" s="4"/>
      <c r="CJ45" s="4"/>
      <c r="CK45" s="4"/>
      <c r="CL45" s="4"/>
      <c r="CM45" s="4"/>
      <c r="CN45" s="4"/>
      <c r="CO45" s="4"/>
      <c r="CP45" s="4"/>
      <c r="CQ45" s="4"/>
      <c r="CR45" s="4"/>
      <c r="CS45" s="4"/>
      <c r="CT45" s="4"/>
      <c r="CU45" s="4"/>
      <c r="CV45" s="4"/>
      <c r="CW45" s="4"/>
      <c r="CX45" s="4"/>
      <c r="CY45" s="4"/>
      <c r="CZ45" s="4"/>
      <c r="DA45" s="4"/>
      <c r="DB45" s="4"/>
      <c r="DC45" s="4"/>
      <c r="DD45" s="4"/>
      <c r="DE45" s="4"/>
      <c r="DF45" s="4"/>
      <c r="DG45" s="4"/>
      <c r="DH45" s="4"/>
      <c r="DI45" s="4"/>
      <c r="DJ45" s="4"/>
      <c r="DK45" s="4"/>
      <c r="DL45" s="4"/>
      <c r="DM45" s="4"/>
      <c r="DN45" s="4"/>
      <c r="DO45" s="4"/>
      <c r="DP45" s="4"/>
      <c r="DQ45" s="4"/>
      <c r="DR45" s="4"/>
      <c r="DS45" s="4"/>
      <c r="DT45" s="4"/>
      <c r="DU45" s="4"/>
      <c r="DV45" s="4"/>
      <c r="DW45" s="4"/>
      <c r="DX45" s="4"/>
      <c r="DY45" s="4"/>
      <c r="DZ45" s="4"/>
      <c r="EA45" s="4"/>
      <c r="EB45" s="4"/>
      <c r="EC45" s="4"/>
      <c r="ED45" s="4"/>
      <c r="EE45" s="4"/>
      <c r="EF45" s="4"/>
      <c r="EG45" s="4"/>
      <c r="EH45" s="4"/>
      <c r="EI45" s="4"/>
      <c r="EJ45" s="4"/>
      <c r="EK45" s="4"/>
      <c r="EL45" s="4"/>
      <c r="EM45" s="4"/>
      <c r="EN45" s="4"/>
      <c r="EO45" s="4"/>
      <c r="EP45" s="4"/>
      <c r="EQ45" s="4"/>
      <c r="ER45" s="4"/>
      <c r="ES45" s="4"/>
      <c r="ET45" s="4"/>
      <c r="EU45" s="4"/>
      <c r="EV45" s="4"/>
      <c r="EW45" s="4"/>
      <c r="EX45" s="4"/>
      <c r="EY45" s="4"/>
      <c r="EZ45" s="4"/>
      <c r="FA45" s="4"/>
      <c r="FB45" s="4"/>
      <c r="FC45" s="4"/>
      <c r="FD45" s="4"/>
      <c r="FE45" s="4"/>
      <c r="FF45" s="4"/>
      <c r="FG45" s="4"/>
      <c r="FH45" s="4"/>
      <c r="FI45" s="4"/>
      <c r="FJ45" s="4"/>
      <c r="FK45" s="4"/>
      <c r="FL45" s="4"/>
      <c r="FM45" s="4"/>
      <c r="FN45" s="4"/>
      <c r="FO45" s="4"/>
      <c r="FP45" s="4"/>
      <c r="FQ45" s="4"/>
      <c r="FR45" s="4"/>
      <c r="FS45" s="4"/>
      <c r="FT45" s="4"/>
      <c r="FU45" s="4"/>
      <c r="FV45" s="4"/>
      <c r="FW45" s="4"/>
      <c r="FX45" s="4"/>
      <c r="FY45" s="4"/>
      <c r="FZ45" s="4"/>
      <c r="GA45" s="4"/>
      <c r="GB45" s="4"/>
      <c r="GC45" s="4"/>
      <c r="GD45" s="4"/>
      <c r="GE45" s="4"/>
      <c r="GF45" s="4"/>
      <c r="GG45" s="4"/>
      <c r="GH45" s="4"/>
      <c r="GI45" s="4"/>
      <c r="GJ45" s="4"/>
      <c r="GK45" s="4"/>
      <c r="GL45" s="4"/>
      <c r="GM45" s="4"/>
      <c r="GN45" s="4"/>
      <c r="GO45" s="4"/>
      <c r="GP45" s="4"/>
      <c r="GQ45" s="4"/>
      <c r="GR45" s="4"/>
      <c r="GS45" s="4"/>
      <c r="GT45" s="4"/>
      <c r="GU45" s="4"/>
      <c r="GV45" s="4"/>
      <c r="GW45" s="4"/>
      <c r="GX45" s="4"/>
      <c r="GY45" s="4"/>
      <c r="GZ45" s="4"/>
      <c r="HA45" s="4"/>
      <c r="HB45" s="4"/>
      <c r="HC45" s="4"/>
      <c r="HD45" s="4"/>
      <c r="HE45" s="4"/>
      <c r="HF45" s="4"/>
      <c r="HG45" s="4"/>
      <c r="HH45" s="4"/>
      <c r="HI45" s="4"/>
      <c r="HJ45" s="4"/>
      <c r="HK45" s="4"/>
      <c r="HL45" s="4"/>
      <c r="HM45" s="4"/>
      <c r="HN45" s="4"/>
      <c r="HO45" s="4"/>
      <c r="HP45" s="4"/>
      <c r="HQ45" s="4"/>
      <c r="HR45" s="4"/>
      <c r="HS45" s="4"/>
      <c r="HT45" s="4"/>
      <c r="HU45" s="4"/>
      <c r="HV45" s="4"/>
      <c r="HW45" s="4"/>
      <c r="HX45" s="4"/>
      <c r="HY45" s="4"/>
      <c r="HZ45" s="4"/>
      <c r="IA45" s="4"/>
      <c r="IB45" s="4"/>
      <c r="IC45" s="4"/>
      <c r="ID45" s="4"/>
      <c r="IE45" s="4"/>
      <c r="IF45" s="4"/>
      <c r="IG45" s="4"/>
      <c r="IH45" s="4"/>
      <c r="II45" s="4"/>
      <c r="IJ45" s="4"/>
      <c r="IK45" s="4"/>
      <c r="IL45" s="4"/>
      <c r="IM45" s="4"/>
      <c r="IN45" s="4"/>
    </row>
    <row r="46" spans="1:248" s="30" customFormat="1" ht="21" customHeight="1">
      <c r="A46" s="645"/>
      <c r="B46" s="668"/>
      <c r="C46" s="670"/>
      <c r="D46" s="106" t="s">
        <v>1466</v>
      </c>
      <c r="E46" s="668"/>
      <c r="F46" s="668"/>
      <c r="G46" s="668"/>
      <c r="H46" s="668"/>
      <c r="I46" s="668"/>
      <c r="J46" s="668"/>
      <c r="K46" s="69">
        <f t="shared" si="16"/>
        <v>8.5050000000000008</v>
      </c>
      <c r="L46" s="70">
        <f t="shared" si="17"/>
        <v>6.9300000000000006</v>
      </c>
      <c r="M46" s="71">
        <v>6.3</v>
      </c>
      <c r="N46" s="668"/>
      <c r="O46" s="126">
        <f t="shared" si="4"/>
        <v>1</v>
      </c>
      <c r="P46" s="126">
        <f t="shared" si="5"/>
        <v>6.3</v>
      </c>
      <c r="Q46" s="126">
        <f t="shared" si="2"/>
        <v>6.3</v>
      </c>
      <c r="R46">
        <f t="shared" si="3"/>
        <v>6.3</v>
      </c>
      <c r="S46" s="481">
        <f t="shared" si="6"/>
        <v>6.4889999999999999</v>
      </c>
      <c r="T46" s="481">
        <f t="shared" si="7"/>
        <v>7.1819999999999995</v>
      </c>
      <c r="U46" s="481">
        <f t="shared" si="8"/>
        <v>8.8829999999999991</v>
      </c>
      <c r="V46" s="481">
        <f t="shared" si="9"/>
        <v>5.9849999999999994</v>
      </c>
      <c r="W46" s="481">
        <f t="shared" si="10"/>
        <v>6.6150000000000002</v>
      </c>
      <c r="X46" s="481">
        <f t="shared" si="11"/>
        <v>8.19</v>
      </c>
      <c r="Y46" s="4"/>
      <c r="Z46" s="4"/>
      <c r="AA46" s="4"/>
      <c r="AB46" s="88"/>
      <c r="AC46" s="4"/>
      <c r="AD46" s="4"/>
      <c r="AE46" s="4"/>
      <c r="AF46" s="4"/>
      <c r="AG46" s="4"/>
      <c r="AH46" s="4"/>
      <c r="AI46" s="4"/>
      <c r="AJ46" s="4"/>
      <c r="AK46" s="4"/>
      <c r="AL46" s="4"/>
      <c r="AM46" s="4"/>
      <c r="AN46" s="4"/>
      <c r="AO46" s="4"/>
      <c r="AP46" s="4"/>
      <c r="AQ46" s="4"/>
      <c r="AR46" s="4"/>
      <c r="AS46" s="4"/>
      <c r="AT46" s="4"/>
      <c r="AU46" s="4"/>
      <c r="AV46" s="4"/>
      <c r="AW46" s="4"/>
      <c r="AX46" s="4"/>
      <c r="AY46" s="4"/>
      <c r="AZ46" s="4"/>
      <c r="BA46" s="4"/>
      <c r="BB46" s="4"/>
      <c r="BC46" s="4"/>
      <c r="BD46" s="4"/>
      <c r="BE46" s="4"/>
      <c r="BF46" s="4"/>
      <c r="BG46" s="4"/>
      <c r="BH46" s="4"/>
      <c r="BI46" s="4"/>
      <c r="BJ46" s="4"/>
      <c r="BK46" s="4"/>
      <c r="BL46" s="4"/>
      <c r="BM46" s="4"/>
      <c r="BN46" s="4"/>
      <c r="BO46" s="4"/>
      <c r="BP46" s="4"/>
      <c r="BQ46" s="4"/>
      <c r="BR46" s="4"/>
      <c r="BS46" s="4"/>
      <c r="BT46" s="4"/>
      <c r="BU46" s="4"/>
      <c r="BV46" s="4"/>
      <c r="BW46" s="4"/>
      <c r="BX46" s="4"/>
      <c r="BY46" s="4"/>
      <c r="BZ46" s="4"/>
      <c r="CA46" s="4"/>
      <c r="CB46" s="4"/>
      <c r="CC46" s="4"/>
      <c r="CD46" s="4"/>
      <c r="CE46" s="4"/>
      <c r="CF46" s="4"/>
      <c r="CG46" s="4"/>
      <c r="CH46" s="4"/>
      <c r="CI46" s="4"/>
      <c r="CJ46" s="4"/>
      <c r="CK46" s="4"/>
      <c r="CL46" s="4"/>
      <c r="CM46" s="4"/>
      <c r="CN46" s="4"/>
      <c r="CO46" s="4"/>
      <c r="CP46" s="4"/>
      <c r="CQ46" s="4"/>
      <c r="CR46" s="4"/>
      <c r="CS46" s="4"/>
      <c r="CT46" s="4"/>
      <c r="CU46" s="4"/>
      <c r="CV46" s="4"/>
      <c r="CW46" s="4"/>
      <c r="CX46" s="4"/>
      <c r="CY46" s="4"/>
      <c r="CZ46" s="4"/>
      <c r="DA46" s="4"/>
      <c r="DB46" s="4"/>
      <c r="DC46" s="4"/>
      <c r="DD46" s="4"/>
      <c r="DE46" s="4"/>
      <c r="DF46" s="4"/>
      <c r="DG46" s="4"/>
      <c r="DH46" s="4"/>
      <c r="DI46" s="4"/>
      <c r="DJ46" s="4"/>
      <c r="DK46" s="4"/>
      <c r="DL46" s="4"/>
      <c r="DM46" s="4"/>
      <c r="DN46" s="4"/>
      <c r="DO46" s="4"/>
      <c r="DP46" s="4"/>
      <c r="DQ46" s="4"/>
      <c r="DR46" s="4"/>
      <c r="DS46" s="4"/>
      <c r="DT46" s="4"/>
      <c r="DU46" s="4"/>
      <c r="DV46" s="4"/>
      <c r="DW46" s="4"/>
      <c r="DX46" s="4"/>
      <c r="DY46" s="4"/>
      <c r="DZ46" s="4"/>
      <c r="EA46" s="4"/>
      <c r="EB46" s="4"/>
      <c r="EC46" s="4"/>
      <c r="ED46" s="4"/>
      <c r="EE46" s="4"/>
      <c r="EF46" s="4"/>
      <c r="EG46" s="4"/>
      <c r="EH46" s="4"/>
      <c r="EI46" s="4"/>
      <c r="EJ46" s="4"/>
      <c r="EK46" s="4"/>
      <c r="EL46" s="4"/>
      <c r="EM46" s="4"/>
      <c r="EN46" s="4"/>
      <c r="EO46" s="4"/>
      <c r="EP46" s="4"/>
      <c r="EQ46" s="4"/>
      <c r="ER46" s="4"/>
      <c r="ES46" s="4"/>
      <c r="ET46" s="4"/>
      <c r="EU46" s="4"/>
      <c r="EV46" s="4"/>
      <c r="EW46" s="4"/>
      <c r="EX46" s="4"/>
      <c r="EY46" s="4"/>
      <c r="EZ46" s="4"/>
      <c r="FA46" s="4"/>
      <c r="FB46" s="4"/>
      <c r="FC46" s="4"/>
      <c r="FD46" s="4"/>
      <c r="FE46" s="4"/>
      <c r="FF46" s="4"/>
      <c r="FG46" s="4"/>
      <c r="FH46" s="4"/>
      <c r="FI46" s="4"/>
      <c r="FJ46" s="4"/>
      <c r="FK46" s="4"/>
      <c r="FL46" s="4"/>
      <c r="FM46" s="4"/>
      <c r="FN46" s="4"/>
      <c r="FO46" s="4"/>
      <c r="FP46" s="4"/>
      <c r="FQ46" s="4"/>
      <c r="FR46" s="4"/>
      <c r="FS46" s="4"/>
      <c r="FT46" s="4"/>
      <c r="FU46" s="4"/>
      <c r="FV46" s="4"/>
      <c r="FW46" s="4"/>
      <c r="FX46" s="4"/>
      <c r="FY46" s="4"/>
      <c r="FZ46" s="4"/>
      <c r="GA46" s="4"/>
      <c r="GB46" s="4"/>
      <c r="GC46" s="4"/>
      <c r="GD46" s="4"/>
      <c r="GE46" s="4"/>
      <c r="GF46" s="4"/>
      <c r="GG46" s="4"/>
      <c r="GH46" s="4"/>
      <c r="GI46" s="4"/>
      <c r="GJ46" s="4"/>
      <c r="GK46" s="4"/>
      <c r="GL46" s="4"/>
      <c r="GM46" s="4"/>
      <c r="GN46" s="4"/>
      <c r="GO46" s="4"/>
      <c r="GP46" s="4"/>
      <c r="GQ46" s="4"/>
      <c r="GR46" s="4"/>
      <c r="GS46" s="4"/>
      <c r="GT46" s="4"/>
      <c r="GU46" s="4"/>
      <c r="GV46" s="4"/>
      <c r="GW46" s="4"/>
      <c r="GX46" s="4"/>
      <c r="GY46" s="4"/>
      <c r="GZ46" s="4"/>
      <c r="HA46" s="4"/>
      <c r="HB46" s="4"/>
      <c r="HC46" s="4"/>
      <c r="HD46" s="4"/>
      <c r="HE46" s="4"/>
      <c r="HF46" s="4"/>
      <c r="HG46" s="4"/>
      <c r="HH46" s="4"/>
      <c r="HI46" s="4"/>
      <c r="HJ46" s="4"/>
      <c r="HK46" s="4"/>
      <c r="HL46" s="4"/>
      <c r="HM46" s="4"/>
      <c r="HN46" s="4"/>
      <c r="HO46" s="4"/>
      <c r="HP46" s="4"/>
      <c r="HQ46" s="4"/>
      <c r="HR46" s="4"/>
      <c r="HS46" s="4"/>
      <c r="HT46" s="4"/>
      <c r="HU46" s="4"/>
      <c r="HV46" s="4"/>
      <c r="HW46" s="4"/>
      <c r="HX46" s="4"/>
      <c r="HY46" s="4"/>
      <c r="HZ46" s="4"/>
      <c r="IA46" s="4"/>
      <c r="IB46" s="4"/>
      <c r="IC46" s="4"/>
      <c r="ID46" s="4"/>
      <c r="IE46" s="4"/>
      <c r="IF46" s="4"/>
      <c r="IG46" s="4"/>
      <c r="IH46" s="4"/>
      <c r="II46" s="4"/>
      <c r="IJ46" s="4"/>
      <c r="IK46" s="4"/>
      <c r="IL46" s="4"/>
      <c r="IM46" s="4"/>
      <c r="IN46" s="4"/>
    </row>
    <row r="47" spans="1:248" s="30" customFormat="1" ht="32.25" customHeight="1">
      <c r="A47" s="646"/>
      <c r="B47" s="668"/>
      <c r="C47" s="670"/>
      <c r="D47" s="90" t="s">
        <v>1115</v>
      </c>
      <c r="E47" s="668"/>
      <c r="F47" s="668"/>
      <c r="G47" s="668"/>
      <c r="H47" s="668"/>
      <c r="I47" s="668"/>
      <c r="J47" s="668"/>
      <c r="K47" s="69">
        <f t="shared" si="16"/>
        <v>8.5050000000000008</v>
      </c>
      <c r="L47" s="70">
        <f t="shared" si="17"/>
        <v>6.9300000000000006</v>
      </c>
      <c r="M47" s="71">
        <v>6.3</v>
      </c>
      <c r="N47" s="668"/>
      <c r="O47" s="126">
        <f t="shared" si="4"/>
        <v>1</v>
      </c>
      <c r="P47" s="126">
        <f t="shared" si="5"/>
        <v>6.3</v>
      </c>
      <c r="Q47" s="126">
        <f t="shared" si="2"/>
        <v>6.3</v>
      </c>
      <c r="R47">
        <f t="shared" si="3"/>
        <v>6.3</v>
      </c>
      <c r="S47" s="481">
        <f t="shared" si="6"/>
        <v>6.4889999999999999</v>
      </c>
      <c r="T47" s="481">
        <f t="shared" si="7"/>
        <v>7.1819999999999995</v>
      </c>
      <c r="U47" s="481">
        <f t="shared" si="8"/>
        <v>8.8829999999999991</v>
      </c>
      <c r="V47" s="481">
        <f t="shared" si="9"/>
        <v>5.9849999999999994</v>
      </c>
      <c r="W47" s="481">
        <f t="shared" si="10"/>
        <v>6.6150000000000002</v>
      </c>
      <c r="X47" s="481">
        <f t="shared" si="11"/>
        <v>8.19</v>
      </c>
      <c r="Y47" s="4"/>
      <c r="Z47" s="4"/>
      <c r="AA47" s="4"/>
      <c r="AB47" s="88"/>
      <c r="AC47" s="4"/>
      <c r="AD47" s="4"/>
      <c r="AE47" s="4"/>
      <c r="AF47" s="4"/>
      <c r="AG47" s="4"/>
      <c r="AH47" s="4"/>
      <c r="AI47" s="4"/>
      <c r="AJ47" s="4"/>
      <c r="AK47" s="4"/>
      <c r="AL47" s="4"/>
      <c r="AM47" s="4"/>
      <c r="AN47" s="4"/>
      <c r="AO47" s="4"/>
      <c r="AP47" s="4"/>
      <c r="AQ47" s="4"/>
      <c r="AR47" s="4"/>
      <c r="AS47" s="4"/>
      <c r="AT47" s="4"/>
      <c r="AU47" s="4"/>
      <c r="AV47" s="4"/>
      <c r="AW47" s="4"/>
      <c r="AX47" s="4"/>
      <c r="AY47" s="4"/>
      <c r="AZ47" s="4"/>
      <c r="BA47" s="4"/>
      <c r="BB47" s="4"/>
      <c r="BC47" s="4"/>
      <c r="BD47" s="4"/>
      <c r="BE47" s="4"/>
      <c r="BF47" s="4"/>
      <c r="BG47" s="4"/>
      <c r="BH47" s="4"/>
      <c r="BI47" s="4"/>
      <c r="BJ47" s="4"/>
      <c r="BK47" s="4"/>
      <c r="BL47" s="4"/>
      <c r="BM47" s="4"/>
      <c r="BN47" s="4"/>
      <c r="BO47" s="4"/>
      <c r="BP47" s="4"/>
      <c r="BQ47" s="4"/>
      <c r="BR47" s="4"/>
      <c r="BS47" s="4"/>
      <c r="BT47" s="4"/>
      <c r="BU47" s="4"/>
      <c r="BV47" s="4"/>
      <c r="BW47" s="4"/>
      <c r="BX47" s="4"/>
      <c r="BY47" s="4"/>
      <c r="BZ47" s="4"/>
      <c r="CA47" s="4"/>
      <c r="CB47" s="4"/>
      <c r="CC47" s="4"/>
      <c r="CD47" s="4"/>
      <c r="CE47" s="4"/>
      <c r="CF47" s="4"/>
      <c r="CG47" s="4"/>
      <c r="CH47" s="4"/>
      <c r="CI47" s="4"/>
      <c r="CJ47" s="4"/>
      <c r="CK47" s="4"/>
      <c r="CL47" s="4"/>
      <c r="CM47" s="4"/>
      <c r="CN47" s="4"/>
      <c r="CO47" s="4"/>
      <c r="CP47" s="4"/>
      <c r="CQ47" s="4"/>
      <c r="CR47" s="4"/>
      <c r="CS47" s="4"/>
      <c r="CT47" s="4"/>
      <c r="CU47" s="4"/>
      <c r="CV47" s="4"/>
      <c r="CW47" s="4"/>
      <c r="CX47" s="4"/>
      <c r="CY47" s="4"/>
      <c r="CZ47" s="4"/>
      <c r="DA47" s="4"/>
      <c r="DB47" s="4"/>
      <c r="DC47" s="4"/>
      <c r="DD47" s="4"/>
      <c r="DE47" s="4"/>
      <c r="DF47" s="4"/>
      <c r="DG47" s="4"/>
      <c r="DH47" s="4"/>
      <c r="DI47" s="4"/>
      <c r="DJ47" s="4"/>
      <c r="DK47" s="4"/>
      <c r="DL47" s="4"/>
      <c r="DM47" s="4"/>
      <c r="DN47" s="4"/>
      <c r="DO47" s="4"/>
      <c r="DP47" s="4"/>
      <c r="DQ47" s="4"/>
      <c r="DR47" s="4"/>
      <c r="DS47" s="4"/>
      <c r="DT47" s="4"/>
      <c r="DU47" s="4"/>
      <c r="DV47" s="4"/>
      <c r="DW47" s="4"/>
      <c r="DX47" s="4"/>
      <c r="DY47" s="4"/>
      <c r="DZ47" s="4"/>
      <c r="EA47" s="4"/>
      <c r="EB47" s="4"/>
      <c r="EC47" s="4"/>
      <c r="ED47" s="4"/>
      <c r="EE47" s="4"/>
      <c r="EF47" s="4"/>
      <c r="EG47" s="4"/>
      <c r="EH47" s="4"/>
      <c r="EI47" s="4"/>
      <c r="EJ47" s="4"/>
      <c r="EK47" s="4"/>
      <c r="EL47" s="4"/>
      <c r="EM47" s="4"/>
      <c r="EN47" s="4"/>
      <c r="EO47" s="4"/>
      <c r="EP47" s="4"/>
      <c r="EQ47" s="4"/>
      <c r="ER47" s="4"/>
      <c r="ES47" s="4"/>
      <c r="ET47" s="4"/>
      <c r="EU47" s="4"/>
      <c r="EV47" s="4"/>
      <c r="EW47" s="4"/>
      <c r="EX47" s="4"/>
      <c r="EY47" s="4"/>
      <c r="EZ47" s="4"/>
      <c r="FA47" s="4"/>
      <c r="FB47" s="4"/>
      <c r="FC47" s="4"/>
      <c r="FD47" s="4"/>
      <c r="FE47" s="4"/>
      <c r="FF47" s="4"/>
      <c r="FG47" s="4"/>
      <c r="FH47" s="4"/>
      <c r="FI47" s="4"/>
      <c r="FJ47" s="4"/>
      <c r="FK47" s="4"/>
      <c r="FL47" s="4"/>
      <c r="FM47" s="4"/>
      <c r="FN47" s="4"/>
      <c r="FO47" s="4"/>
      <c r="FP47" s="4"/>
      <c r="FQ47" s="4"/>
      <c r="FR47" s="4"/>
      <c r="FS47" s="4"/>
      <c r="FT47" s="4"/>
      <c r="FU47" s="4"/>
      <c r="FV47" s="4"/>
      <c r="FW47" s="4"/>
      <c r="FX47" s="4"/>
      <c r="FY47" s="4"/>
      <c r="FZ47" s="4"/>
      <c r="GA47" s="4"/>
      <c r="GB47" s="4"/>
      <c r="GC47" s="4"/>
      <c r="GD47" s="4"/>
      <c r="GE47" s="4"/>
      <c r="GF47" s="4"/>
      <c r="GG47" s="4"/>
      <c r="GH47" s="4"/>
      <c r="GI47" s="4"/>
      <c r="GJ47" s="4"/>
      <c r="GK47" s="4"/>
      <c r="GL47" s="4"/>
      <c r="GM47" s="4"/>
      <c r="GN47" s="4"/>
      <c r="GO47" s="4"/>
      <c r="GP47" s="4"/>
      <c r="GQ47" s="4"/>
      <c r="GR47" s="4"/>
      <c r="GS47" s="4"/>
      <c r="GT47" s="4"/>
      <c r="GU47" s="4"/>
      <c r="GV47" s="4"/>
      <c r="GW47" s="4"/>
      <c r="GX47" s="4"/>
      <c r="GY47" s="4"/>
      <c r="GZ47" s="4"/>
      <c r="HA47" s="4"/>
      <c r="HB47" s="4"/>
      <c r="HC47" s="4"/>
      <c r="HD47" s="4"/>
      <c r="HE47" s="4"/>
      <c r="HF47" s="4"/>
      <c r="HG47" s="4"/>
      <c r="HH47" s="4"/>
      <c r="HI47" s="4"/>
      <c r="HJ47" s="4"/>
      <c r="HK47" s="4"/>
      <c r="HL47" s="4"/>
      <c r="HM47" s="4"/>
      <c r="HN47" s="4"/>
      <c r="HO47" s="4"/>
      <c r="HP47" s="4"/>
      <c r="HQ47" s="4"/>
      <c r="HR47" s="4"/>
      <c r="HS47" s="4"/>
      <c r="HT47" s="4"/>
      <c r="HU47" s="4"/>
      <c r="HV47" s="4"/>
      <c r="HW47" s="4"/>
      <c r="HX47" s="4"/>
      <c r="HY47" s="4"/>
      <c r="HZ47" s="4"/>
      <c r="IA47" s="4"/>
      <c r="IB47" s="4"/>
      <c r="IC47" s="4"/>
      <c r="ID47" s="4"/>
      <c r="IE47" s="4"/>
      <c r="IF47" s="4"/>
      <c r="IG47" s="4"/>
      <c r="IH47" s="4"/>
      <c r="II47" s="4"/>
      <c r="IJ47" s="4"/>
      <c r="IK47" s="4"/>
      <c r="IL47" s="4"/>
      <c r="IM47" s="4"/>
      <c r="IN47" s="4"/>
    </row>
    <row r="48" spans="1:248" s="30" customFormat="1" ht="31.5" customHeight="1">
      <c r="A48" s="644" t="s">
        <v>1470</v>
      </c>
      <c r="B48" s="668"/>
      <c r="C48" s="672" t="s">
        <v>1469</v>
      </c>
      <c r="D48" s="89" t="s">
        <v>1114</v>
      </c>
      <c r="E48" s="668" t="s">
        <v>269</v>
      </c>
      <c r="F48" s="668">
        <v>4</v>
      </c>
      <c r="G48" s="668" t="s">
        <v>1</v>
      </c>
      <c r="H48" s="668" t="s">
        <v>272</v>
      </c>
      <c r="I48" s="668">
        <v>120</v>
      </c>
      <c r="J48" s="643" t="s">
        <v>1119</v>
      </c>
      <c r="K48" s="69">
        <f t="shared" si="16"/>
        <v>14.445</v>
      </c>
      <c r="L48" s="70">
        <f t="shared" si="17"/>
        <v>11.77</v>
      </c>
      <c r="M48" s="71">
        <v>10.7</v>
      </c>
      <c r="N48" s="668" t="s">
        <v>124</v>
      </c>
      <c r="O48" s="126">
        <f t="shared" si="4"/>
        <v>1</v>
      </c>
      <c r="P48" s="126">
        <f t="shared" si="5"/>
        <v>10.7</v>
      </c>
      <c r="Q48" s="126">
        <f t="shared" si="2"/>
        <v>10.7</v>
      </c>
      <c r="R48">
        <f t="shared" si="3"/>
        <v>10.7</v>
      </c>
      <c r="S48" s="481">
        <f t="shared" si="6"/>
        <v>11.020999999999999</v>
      </c>
      <c r="T48" s="481">
        <f t="shared" si="7"/>
        <v>12.197999999999999</v>
      </c>
      <c r="U48" s="481">
        <f t="shared" si="8"/>
        <v>15.086999999999998</v>
      </c>
      <c r="V48" s="481">
        <f t="shared" si="9"/>
        <v>10.164999999999999</v>
      </c>
      <c r="W48" s="481">
        <f t="shared" si="10"/>
        <v>11.234999999999999</v>
      </c>
      <c r="X48" s="481">
        <f t="shared" si="11"/>
        <v>13.91</v>
      </c>
      <c r="Y48" s="4"/>
      <c r="Z48" s="4"/>
      <c r="AA48" s="4"/>
      <c r="AB48" s="88"/>
      <c r="AC48" s="4"/>
      <c r="AD48" s="4"/>
      <c r="AE48" s="4"/>
      <c r="AF48" s="4"/>
      <c r="AG48" s="4"/>
      <c r="AH48" s="4"/>
      <c r="AI48" s="4"/>
      <c r="AJ48" s="4"/>
      <c r="AK48" s="4"/>
      <c r="AL48" s="4"/>
      <c r="AM48" s="4"/>
      <c r="AN48" s="4"/>
      <c r="AO48" s="4"/>
      <c r="AP48" s="4"/>
      <c r="AQ48" s="4"/>
      <c r="AR48" s="4"/>
      <c r="AS48" s="4"/>
      <c r="AT48" s="4"/>
      <c r="AU48" s="4"/>
      <c r="AV48" s="4"/>
      <c r="AW48" s="4"/>
      <c r="AX48" s="4"/>
      <c r="AY48" s="4"/>
      <c r="AZ48" s="4"/>
      <c r="BA48" s="4"/>
      <c r="BB48" s="4"/>
      <c r="BC48" s="4"/>
      <c r="BD48" s="4"/>
      <c r="BE48" s="4"/>
      <c r="BF48" s="4"/>
      <c r="BG48" s="4"/>
      <c r="BH48" s="4"/>
      <c r="BI48" s="4"/>
      <c r="BJ48" s="4"/>
      <c r="BK48" s="4"/>
      <c r="BL48" s="4"/>
      <c r="BM48" s="4"/>
      <c r="BN48" s="4"/>
      <c r="BO48" s="4"/>
      <c r="BP48" s="4"/>
      <c r="BQ48" s="4"/>
      <c r="BR48" s="4"/>
      <c r="BS48" s="4"/>
      <c r="BT48" s="4"/>
      <c r="BU48" s="4"/>
      <c r="BV48" s="4"/>
      <c r="BW48" s="4"/>
      <c r="BX48" s="4"/>
      <c r="BY48" s="4"/>
      <c r="BZ48" s="4"/>
      <c r="CA48" s="4"/>
      <c r="CB48" s="4"/>
      <c r="CC48" s="4"/>
      <c r="CD48" s="4"/>
      <c r="CE48" s="4"/>
      <c r="CF48" s="4"/>
      <c r="CG48" s="4"/>
      <c r="CH48" s="4"/>
      <c r="CI48" s="4"/>
      <c r="CJ48" s="4"/>
      <c r="CK48" s="4"/>
      <c r="CL48" s="4"/>
      <c r="CM48" s="4"/>
      <c r="CN48" s="4"/>
      <c r="CO48" s="4"/>
      <c r="CP48" s="4"/>
      <c r="CQ48" s="4"/>
      <c r="CR48" s="4"/>
      <c r="CS48" s="4"/>
      <c r="CT48" s="4"/>
      <c r="CU48" s="4"/>
      <c r="CV48" s="4"/>
      <c r="CW48" s="4"/>
      <c r="CX48" s="4"/>
      <c r="CY48" s="4"/>
      <c r="CZ48" s="4"/>
      <c r="DA48" s="4"/>
      <c r="DB48" s="4"/>
      <c r="DC48" s="4"/>
      <c r="DD48" s="4"/>
      <c r="DE48" s="4"/>
      <c r="DF48" s="4"/>
      <c r="DG48" s="4"/>
      <c r="DH48" s="4"/>
      <c r="DI48" s="4"/>
      <c r="DJ48" s="4"/>
      <c r="DK48" s="4"/>
      <c r="DL48" s="4"/>
      <c r="DM48" s="4"/>
      <c r="DN48" s="4"/>
      <c r="DO48" s="4"/>
      <c r="DP48" s="4"/>
      <c r="DQ48" s="4"/>
      <c r="DR48" s="4"/>
      <c r="DS48" s="4"/>
      <c r="DT48" s="4"/>
      <c r="DU48" s="4"/>
      <c r="DV48" s="4"/>
      <c r="DW48" s="4"/>
      <c r="DX48" s="4"/>
      <c r="DY48" s="4"/>
      <c r="DZ48" s="4"/>
      <c r="EA48" s="4"/>
      <c r="EB48" s="4"/>
      <c r="EC48" s="4"/>
      <c r="ED48" s="4"/>
      <c r="EE48" s="4"/>
      <c r="EF48" s="4"/>
      <c r="EG48" s="4"/>
      <c r="EH48" s="4"/>
      <c r="EI48" s="4"/>
      <c r="EJ48" s="4"/>
      <c r="EK48" s="4"/>
      <c r="EL48" s="4"/>
      <c r="EM48" s="4"/>
      <c r="EN48" s="4"/>
      <c r="EO48" s="4"/>
      <c r="EP48" s="4"/>
      <c r="EQ48" s="4"/>
      <c r="ER48" s="4"/>
      <c r="ES48" s="4"/>
      <c r="ET48" s="4"/>
      <c r="EU48" s="4"/>
      <c r="EV48" s="4"/>
      <c r="EW48" s="4"/>
      <c r="EX48" s="4"/>
      <c r="EY48" s="4"/>
      <c r="EZ48" s="4"/>
      <c r="FA48" s="4"/>
      <c r="FB48" s="4"/>
      <c r="FC48" s="4"/>
      <c r="FD48" s="4"/>
      <c r="FE48" s="4"/>
      <c r="FF48" s="4"/>
      <c r="FG48" s="4"/>
      <c r="FH48" s="4"/>
      <c r="FI48" s="4"/>
      <c r="FJ48" s="4"/>
      <c r="FK48" s="4"/>
      <c r="FL48" s="4"/>
      <c r="FM48" s="4"/>
      <c r="FN48" s="4"/>
      <c r="FO48" s="4"/>
      <c r="FP48" s="4"/>
      <c r="FQ48" s="4"/>
      <c r="FR48" s="4"/>
      <c r="FS48" s="4"/>
      <c r="FT48" s="4"/>
      <c r="FU48" s="4"/>
      <c r="FV48" s="4"/>
      <c r="FW48" s="4"/>
      <c r="FX48" s="4"/>
      <c r="FY48" s="4"/>
      <c r="FZ48" s="4"/>
      <c r="GA48" s="4"/>
      <c r="GB48" s="4"/>
      <c r="GC48" s="4"/>
      <c r="GD48" s="4"/>
      <c r="GE48" s="4"/>
      <c r="GF48" s="4"/>
      <c r="GG48" s="4"/>
      <c r="GH48" s="4"/>
      <c r="GI48" s="4"/>
      <c r="GJ48" s="4"/>
      <c r="GK48" s="4"/>
      <c r="GL48" s="4"/>
      <c r="GM48" s="4"/>
      <c r="GN48" s="4"/>
      <c r="GO48" s="4"/>
      <c r="GP48" s="4"/>
      <c r="GQ48" s="4"/>
      <c r="GR48" s="4"/>
      <c r="GS48" s="4"/>
      <c r="GT48" s="4"/>
      <c r="GU48" s="4"/>
      <c r="GV48" s="4"/>
      <c r="GW48" s="4"/>
      <c r="GX48" s="4"/>
      <c r="GY48" s="4"/>
      <c r="GZ48" s="4"/>
      <c r="HA48" s="4"/>
      <c r="HB48" s="4"/>
      <c r="HC48" s="4"/>
      <c r="HD48" s="4"/>
      <c r="HE48" s="4"/>
      <c r="HF48" s="4"/>
      <c r="HG48" s="4"/>
      <c r="HH48" s="4"/>
      <c r="HI48" s="4"/>
      <c r="HJ48" s="4"/>
      <c r="HK48" s="4"/>
      <c r="HL48" s="4"/>
      <c r="HM48" s="4"/>
      <c r="HN48" s="4"/>
      <c r="HO48" s="4"/>
      <c r="HP48" s="4"/>
      <c r="HQ48" s="4"/>
      <c r="HR48" s="4"/>
      <c r="HS48" s="4"/>
      <c r="HT48" s="4"/>
      <c r="HU48" s="4"/>
      <c r="HV48" s="4"/>
      <c r="HW48" s="4"/>
      <c r="HX48" s="4"/>
      <c r="HY48" s="4"/>
      <c r="HZ48" s="4"/>
      <c r="IA48" s="4"/>
      <c r="IB48" s="4"/>
      <c r="IC48" s="4"/>
      <c r="ID48" s="4"/>
      <c r="IE48" s="4"/>
      <c r="IF48" s="4"/>
      <c r="IG48" s="4"/>
      <c r="IH48" s="4"/>
      <c r="II48" s="4"/>
      <c r="IJ48" s="4"/>
      <c r="IK48" s="4"/>
      <c r="IL48" s="4"/>
      <c r="IM48" s="4"/>
      <c r="IN48" s="4"/>
    </row>
    <row r="49" spans="1:248" s="30" customFormat="1" ht="21" customHeight="1">
      <c r="A49" s="645"/>
      <c r="B49" s="668"/>
      <c r="C49" s="672"/>
      <c r="D49" s="106" t="s">
        <v>1466</v>
      </c>
      <c r="E49" s="668"/>
      <c r="F49" s="668"/>
      <c r="G49" s="668"/>
      <c r="H49" s="668"/>
      <c r="I49" s="668"/>
      <c r="J49" s="643"/>
      <c r="K49" s="69">
        <f t="shared" si="16"/>
        <v>10.125</v>
      </c>
      <c r="L49" s="70">
        <f t="shared" si="17"/>
        <v>8.25</v>
      </c>
      <c r="M49" s="71">
        <v>7.5</v>
      </c>
      <c r="N49" s="668"/>
      <c r="O49" s="126">
        <f t="shared" si="4"/>
        <v>1</v>
      </c>
      <c r="P49" s="126">
        <f t="shared" si="5"/>
        <v>7.5</v>
      </c>
      <c r="Q49" s="126">
        <f t="shared" si="2"/>
        <v>7.5</v>
      </c>
      <c r="R49">
        <f t="shared" si="3"/>
        <v>7.5</v>
      </c>
      <c r="S49" s="481">
        <f t="shared" si="6"/>
        <v>7.7250000000000005</v>
      </c>
      <c r="T49" s="481">
        <f t="shared" si="7"/>
        <v>8.5499999999999989</v>
      </c>
      <c r="U49" s="481">
        <f t="shared" si="8"/>
        <v>10.574999999999999</v>
      </c>
      <c r="V49" s="481">
        <f t="shared" si="9"/>
        <v>7.125</v>
      </c>
      <c r="W49" s="481">
        <f t="shared" si="10"/>
        <v>7.875</v>
      </c>
      <c r="X49" s="481">
        <f t="shared" si="11"/>
        <v>9.75</v>
      </c>
      <c r="Y49" s="4"/>
      <c r="Z49" s="4"/>
      <c r="AA49" s="4"/>
      <c r="AB49" s="88"/>
      <c r="AC49" s="4"/>
      <c r="AD49" s="4"/>
      <c r="AE49" s="4"/>
      <c r="AF49" s="4"/>
      <c r="AG49" s="4"/>
      <c r="AH49" s="4"/>
      <c r="AI49" s="4"/>
      <c r="AJ49" s="4"/>
      <c r="AK49" s="4"/>
      <c r="AL49" s="4"/>
      <c r="AM49" s="4"/>
      <c r="AN49" s="4"/>
      <c r="AO49" s="4"/>
      <c r="AP49" s="4"/>
      <c r="AQ49" s="4"/>
      <c r="AR49" s="4"/>
      <c r="AS49" s="4"/>
      <c r="AT49" s="4"/>
      <c r="AU49" s="4"/>
      <c r="AV49" s="4"/>
      <c r="AW49" s="4"/>
      <c r="AX49" s="4"/>
      <c r="AY49" s="4"/>
      <c r="AZ49" s="4"/>
      <c r="BA49" s="4"/>
      <c r="BB49" s="4"/>
      <c r="BC49" s="4"/>
      <c r="BD49" s="4"/>
      <c r="BE49" s="4"/>
      <c r="BF49" s="4"/>
      <c r="BG49" s="4"/>
      <c r="BH49" s="4"/>
      <c r="BI49" s="4"/>
      <c r="BJ49" s="4"/>
      <c r="BK49" s="4"/>
      <c r="BL49" s="4"/>
      <c r="BM49" s="4"/>
      <c r="BN49" s="4"/>
      <c r="BO49" s="4"/>
      <c r="BP49" s="4"/>
      <c r="BQ49" s="4"/>
      <c r="BR49" s="4"/>
      <c r="BS49" s="4"/>
      <c r="BT49" s="4"/>
      <c r="BU49" s="4"/>
      <c r="BV49" s="4"/>
      <c r="BW49" s="4"/>
      <c r="BX49" s="4"/>
      <c r="BY49" s="4"/>
      <c r="BZ49" s="4"/>
      <c r="CA49" s="4"/>
      <c r="CB49" s="4"/>
      <c r="CC49" s="4"/>
      <c r="CD49" s="4"/>
      <c r="CE49" s="4"/>
      <c r="CF49" s="4"/>
      <c r="CG49" s="4"/>
      <c r="CH49" s="4"/>
      <c r="CI49" s="4"/>
      <c r="CJ49" s="4"/>
      <c r="CK49" s="4"/>
      <c r="CL49" s="4"/>
      <c r="CM49" s="4"/>
      <c r="CN49" s="4"/>
      <c r="CO49" s="4"/>
      <c r="CP49" s="4"/>
      <c r="CQ49" s="4"/>
      <c r="CR49" s="4"/>
      <c r="CS49" s="4"/>
      <c r="CT49" s="4"/>
      <c r="CU49" s="4"/>
      <c r="CV49" s="4"/>
      <c r="CW49" s="4"/>
      <c r="CX49" s="4"/>
      <c r="CY49" s="4"/>
      <c r="CZ49" s="4"/>
      <c r="DA49" s="4"/>
      <c r="DB49" s="4"/>
      <c r="DC49" s="4"/>
      <c r="DD49" s="4"/>
      <c r="DE49" s="4"/>
      <c r="DF49" s="4"/>
      <c r="DG49" s="4"/>
      <c r="DH49" s="4"/>
      <c r="DI49" s="4"/>
      <c r="DJ49" s="4"/>
      <c r="DK49" s="4"/>
      <c r="DL49" s="4"/>
      <c r="DM49" s="4"/>
      <c r="DN49" s="4"/>
      <c r="DO49" s="4"/>
      <c r="DP49" s="4"/>
      <c r="DQ49" s="4"/>
      <c r="DR49" s="4"/>
      <c r="DS49" s="4"/>
      <c r="DT49" s="4"/>
      <c r="DU49" s="4"/>
      <c r="DV49" s="4"/>
      <c r="DW49" s="4"/>
      <c r="DX49" s="4"/>
      <c r="DY49" s="4"/>
      <c r="DZ49" s="4"/>
      <c r="EA49" s="4"/>
      <c r="EB49" s="4"/>
      <c r="EC49" s="4"/>
      <c r="ED49" s="4"/>
      <c r="EE49" s="4"/>
      <c r="EF49" s="4"/>
      <c r="EG49" s="4"/>
      <c r="EH49" s="4"/>
      <c r="EI49" s="4"/>
      <c r="EJ49" s="4"/>
      <c r="EK49" s="4"/>
      <c r="EL49" s="4"/>
      <c r="EM49" s="4"/>
      <c r="EN49" s="4"/>
      <c r="EO49" s="4"/>
      <c r="EP49" s="4"/>
      <c r="EQ49" s="4"/>
      <c r="ER49" s="4"/>
      <c r="ES49" s="4"/>
      <c r="ET49" s="4"/>
      <c r="EU49" s="4"/>
      <c r="EV49" s="4"/>
      <c r="EW49" s="4"/>
      <c r="EX49" s="4"/>
      <c r="EY49" s="4"/>
      <c r="EZ49" s="4"/>
      <c r="FA49" s="4"/>
      <c r="FB49" s="4"/>
      <c r="FC49" s="4"/>
      <c r="FD49" s="4"/>
      <c r="FE49" s="4"/>
      <c r="FF49" s="4"/>
      <c r="FG49" s="4"/>
      <c r="FH49" s="4"/>
      <c r="FI49" s="4"/>
      <c r="FJ49" s="4"/>
      <c r="FK49" s="4"/>
      <c r="FL49" s="4"/>
      <c r="FM49" s="4"/>
      <c r="FN49" s="4"/>
      <c r="FO49" s="4"/>
      <c r="FP49" s="4"/>
      <c r="FQ49" s="4"/>
      <c r="FR49" s="4"/>
      <c r="FS49" s="4"/>
      <c r="FT49" s="4"/>
      <c r="FU49" s="4"/>
      <c r="FV49" s="4"/>
      <c r="FW49" s="4"/>
      <c r="FX49" s="4"/>
      <c r="FY49" s="4"/>
      <c r="FZ49" s="4"/>
      <c r="GA49" s="4"/>
      <c r="GB49" s="4"/>
      <c r="GC49" s="4"/>
      <c r="GD49" s="4"/>
      <c r="GE49" s="4"/>
      <c r="GF49" s="4"/>
      <c r="GG49" s="4"/>
      <c r="GH49" s="4"/>
      <c r="GI49" s="4"/>
      <c r="GJ49" s="4"/>
      <c r="GK49" s="4"/>
      <c r="GL49" s="4"/>
      <c r="GM49" s="4"/>
      <c r="GN49" s="4"/>
      <c r="GO49" s="4"/>
      <c r="GP49" s="4"/>
      <c r="GQ49" s="4"/>
      <c r="GR49" s="4"/>
      <c r="GS49" s="4"/>
      <c r="GT49" s="4"/>
      <c r="GU49" s="4"/>
      <c r="GV49" s="4"/>
      <c r="GW49" s="4"/>
      <c r="GX49" s="4"/>
      <c r="GY49" s="4"/>
      <c r="GZ49" s="4"/>
      <c r="HA49" s="4"/>
      <c r="HB49" s="4"/>
      <c r="HC49" s="4"/>
      <c r="HD49" s="4"/>
      <c r="HE49" s="4"/>
      <c r="HF49" s="4"/>
      <c r="HG49" s="4"/>
      <c r="HH49" s="4"/>
      <c r="HI49" s="4"/>
      <c r="HJ49" s="4"/>
      <c r="HK49" s="4"/>
      <c r="HL49" s="4"/>
      <c r="HM49" s="4"/>
      <c r="HN49" s="4"/>
      <c r="HO49" s="4"/>
      <c r="HP49" s="4"/>
      <c r="HQ49" s="4"/>
      <c r="HR49" s="4"/>
      <c r="HS49" s="4"/>
      <c r="HT49" s="4"/>
      <c r="HU49" s="4"/>
      <c r="HV49" s="4"/>
      <c r="HW49" s="4"/>
      <c r="HX49" s="4"/>
      <c r="HY49" s="4"/>
      <c r="HZ49" s="4"/>
      <c r="IA49" s="4"/>
      <c r="IB49" s="4"/>
      <c r="IC49" s="4"/>
      <c r="ID49" s="4"/>
      <c r="IE49" s="4"/>
      <c r="IF49" s="4"/>
      <c r="IG49" s="4"/>
      <c r="IH49" s="4"/>
      <c r="II49" s="4"/>
      <c r="IJ49" s="4"/>
      <c r="IK49" s="4"/>
      <c r="IL49" s="4"/>
      <c r="IM49" s="4"/>
      <c r="IN49" s="4"/>
    </row>
    <row r="50" spans="1:248" s="30" customFormat="1" ht="33" customHeight="1">
      <c r="A50" s="645"/>
      <c r="B50" s="668"/>
      <c r="C50" s="672"/>
      <c r="D50" s="90" t="s">
        <v>1115</v>
      </c>
      <c r="E50" s="668"/>
      <c r="F50" s="668"/>
      <c r="G50" s="668"/>
      <c r="H50" s="668"/>
      <c r="I50" s="668"/>
      <c r="J50" s="643"/>
      <c r="K50" s="69">
        <f t="shared" si="16"/>
        <v>10.8</v>
      </c>
      <c r="L50" s="70">
        <f t="shared" si="17"/>
        <v>8.8000000000000007</v>
      </c>
      <c r="M50" s="71">
        <v>8</v>
      </c>
      <c r="N50" s="668"/>
      <c r="O50" s="126">
        <f t="shared" si="4"/>
        <v>1</v>
      </c>
      <c r="P50" s="126">
        <f t="shared" si="5"/>
        <v>8</v>
      </c>
      <c r="Q50" s="126">
        <f t="shared" si="2"/>
        <v>8</v>
      </c>
      <c r="R50">
        <f t="shared" si="3"/>
        <v>8</v>
      </c>
      <c r="S50" s="481">
        <f t="shared" si="6"/>
        <v>8.24</v>
      </c>
      <c r="T50" s="481">
        <f t="shared" si="7"/>
        <v>9.1199999999999992</v>
      </c>
      <c r="U50" s="481">
        <f t="shared" si="8"/>
        <v>11.28</v>
      </c>
      <c r="V50" s="481">
        <f t="shared" si="9"/>
        <v>7.6</v>
      </c>
      <c r="W50" s="481">
        <f t="shared" si="10"/>
        <v>8.4</v>
      </c>
      <c r="X50" s="481">
        <f t="shared" si="11"/>
        <v>10.4</v>
      </c>
      <c r="Y50" s="4"/>
      <c r="Z50" s="4"/>
      <c r="AA50" s="4"/>
      <c r="AB50" s="88"/>
      <c r="AC50" s="4"/>
      <c r="AD50" s="4"/>
      <c r="AE50" s="4"/>
      <c r="AF50" s="4"/>
      <c r="AG50" s="4"/>
      <c r="AH50" s="4"/>
      <c r="AI50" s="4"/>
      <c r="AJ50" s="4"/>
      <c r="AK50" s="4"/>
      <c r="AL50" s="4"/>
      <c r="AM50" s="4"/>
      <c r="AN50" s="4"/>
      <c r="AO50" s="4"/>
      <c r="AP50" s="4"/>
      <c r="AQ50" s="4"/>
      <c r="AR50" s="4"/>
      <c r="AS50" s="4"/>
      <c r="AT50" s="4"/>
      <c r="AU50" s="4"/>
      <c r="AV50" s="4"/>
      <c r="AW50" s="4"/>
      <c r="AX50" s="4"/>
      <c r="AY50" s="4"/>
      <c r="AZ50" s="4"/>
      <c r="BA50" s="4"/>
      <c r="BB50" s="4"/>
      <c r="BC50" s="4"/>
      <c r="BD50" s="4"/>
      <c r="BE50" s="4"/>
      <c r="BF50" s="4"/>
      <c r="BG50" s="4"/>
      <c r="BH50" s="4"/>
      <c r="BI50" s="4"/>
      <c r="BJ50" s="4"/>
      <c r="BK50" s="4"/>
      <c r="BL50" s="4"/>
      <c r="BM50" s="4"/>
      <c r="BN50" s="4"/>
      <c r="BO50" s="4"/>
      <c r="BP50" s="4"/>
      <c r="BQ50" s="4"/>
      <c r="BR50" s="4"/>
      <c r="BS50" s="4"/>
      <c r="BT50" s="4"/>
      <c r="BU50" s="4"/>
      <c r="BV50" s="4"/>
      <c r="BW50" s="4"/>
      <c r="BX50" s="4"/>
      <c r="BY50" s="4"/>
      <c r="BZ50" s="4"/>
      <c r="CA50" s="4"/>
      <c r="CB50" s="4"/>
      <c r="CC50" s="4"/>
      <c r="CD50" s="4"/>
      <c r="CE50" s="4"/>
      <c r="CF50" s="4"/>
      <c r="CG50" s="4"/>
      <c r="CH50" s="4"/>
      <c r="CI50" s="4"/>
      <c r="CJ50" s="4"/>
      <c r="CK50" s="4"/>
      <c r="CL50" s="4"/>
      <c r="CM50" s="4"/>
      <c r="CN50" s="4"/>
      <c r="CO50" s="4"/>
      <c r="CP50" s="4"/>
      <c r="CQ50" s="4"/>
      <c r="CR50" s="4"/>
      <c r="CS50" s="4"/>
      <c r="CT50" s="4"/>
      <c r="CU50" s="4"/>
      <c r="CV50" s="4"/>
      <c r="CW50" s="4"/>
      <c r="CX50" s="4"/>
      <c r="CY50" s="4"/>
      <c r="CZ50" s="4"/>
      <c r="DA50" s="4"/>
      <c r="DB50" s="4"/>
      <c r="DC50" s="4"/>
      <c r="DD50" s="4"/>
      <c r="DE50" s="4"/>
      <c r="DF50" s="4"/>
      <c r="DG50" s="4"/>
      <c r="DH50" s="4"/>
      <c r="DI50" s="4"/>
      <c r="DJ50" s="4"/>
      <c r="DK50" s="4"/>
      <c r="DL50" s="4"/>
      <c r="DM50" s="4"/>
      <c r="DN50" s="4"/>
      <c r="DO50" s="4"/>
      <c r="DP50" s="4"/>
      <c r="DQ50" s="4"/>
      <c r="DR50" s="4"/>
      <c r="DS50" s="4"/>
      <c r="DT50" s="4"/>
      <c r="DU50" s="4"/>
      <c r="DV50" s="4"/>
      <c r="DW50" s="4"/>
      <c r="DX50" s="4"/>
      <c r="DY50" s="4"/>
      <c r="DZ50" s="4"/>
      <c r="EA50" s="4"/>
      <c r="EB50" s="4"/>
      <c r="EC50" s="4"/>
      <c r="ED50" s="4"/>
      <c r="EE50" s="4"/>
      <c r="EF50" s="4"/>
      <c r="EG50" s="4"/>
      <c r="EH50" s="4"/>
      <c r="EI50" s="4"/>
      <c r="EJ50" s="4"/>
      <c r="EK50" s="4"/>
      <c r="EL50" s="4"/>
      <c r="EM50" s="4"/>
      <c r="EN50" s="4"/>
      <c r="EO50" s="4"/>
      <c r="EP50" s="4"/>
      <c r="EQ50" s="4"/>
      <c r="ER50" s="4"/>
      <c r="ES50" s="4"/>
      <c r="ET50" s="4"/>
      <c r="EU50" s="4"/>
      <c r="EV50" s="4"/>
      <c r="EW50" s="4"/>
      <c r="EX50" s="4"/>
      <c r="EY50" s="4"/>
      <c r="EZ50" s="4"/>
      <c r="FA50" s="4"/>
      <c r="FB50" s="4"/>
      <c r="FC50" s="4"/>
      <c r="FD50" s="4"/>
      <c r="FE50" s="4"/>
      <c r="FF50" s="4"/>
      <c r="FG50" s="4"/>
      <c r="FH50" s="4"/>
      <c r="FI50" s="4"/>
      <c r="FJ50" s="4"/>
      <c r="FK50" s="4"/>
      <c r="FL50" s="4"/>
      <c r="FM50" s="4"/>
      <c r="FN50" s="4"/>
      <c r="FO50" s="4"/>
      <c r="FP50" s="4"/>
      <c r="FQ50" s="4"/>
      <c r="FR50" s="4"/>
      <c r="FS50" s="4"/>
      <c r="FT50" s="4"/>
      <c r="FU50" s="4"/>
      <c r="FV50" s="4"/>
      <c r="FW50" s="4"/>
      <c r="FX50" s="4"/>
      <c r="FY50" s="4"/>
      <c r="FZ50" s="4"/>
      <c r="GA50" s="4"/>
      <c r="GB50" s="4"/>
      <c r="GC50" s="4"/>
      <c r="GD50" s="4"/>
      <c r="GE50" s="4"/>
      <c r="GF50" s="4"/>
      <c r="GG50" s="4"/>
      <c r="GH50" s="4"/>
      <c r="GI50" s="4"/>
      <c r="GJ50" s="4"/>
      <c r="GK50" s="4"/>
      <c r="GL50" s="4"/>
      <c r="GM50" s="4"/>
      <c r="GN50" s="4"/>
      <c r="GO50" s="4"/>
      <c r="GP50" s="4"/>
      <c r="GQ50" s="4"/>
      <c r="GR50" s="4"/>
      <c r="GS50" s="4"/>
      <c r="GT50" s="4"/>
      <c r="GU50" s="4"/>
      <c r="GV50" s="4"/>
      <c r="GW50" s="4"/>
      <c r="GX50" s="4"/>
      <c r="GY50" s="4"/>
      <c r="GZ50" s="4"/>
      <c r="HA50" s="4"/>
      <c r="HB50" s="4"/>
      <c r="HC50" s="4"/>
      <c r="HD50" s="4"/>
      <c r="HE50" s="4"/>
      <c r="HF50" s="4"/>
      <c r="HG50" s="4"/>
      <c r="HH50" s="4"/>
      <c r="HI50" s="4"/>
      <c r="HJ50" s="4"/>
      <c r="HK50" s="4"/>
      <c r="HL50" s="4"/>
      <c r="HM50" s="4"/>
      <c r="HN50" s="4"/>
      <c r="HO50" s="4"/>
      <c r="HP50" s="4"/>
      <c r="HQ50" s="4"/>
      <c r="HR50" s="4"/>
      <c r="HS50" s="4"/>
      <c r="HT50" s="4"/>
      <c r="HU50" s="4"/>
      <c r="HV50" s="4"/>
      <c r="HW50" s="4"/>
      <c r="HX50" s="4"/>
      <c r="HY50" s="4"/>
      <c r="HZ50" s="4"/>
      <c r="IA50" s="4"/>
      <c r="IB50" s="4"/>
      <c r="IC50" s="4"/>
      <c r="ID50" s="4"/>
      <c r="IE50" s="4"/>
      <c r="IF50" s="4"/>
      <c r="IG50" s="4"/>
      <c r="IH50" s="4"/>
      <c r="II50" s="4"/>
      <c r="IJ50" s="4"/>
      <c r="IK50" s="4"/>
      <c r="IL50" s="4"/>
      <c r="IM50" s="4"/>
      <c r="IN50" s="4"/>
    </row>
    <row r="51" spans="1:248" s="30" customFormat="1" ht="23.25" customHeight="1">
      <c r="A51" s="645"/>
      <c r="B51" s="668"/>
      <c r="C51" s="672"/>
      <c r="D51" s="94" t="s">
        <v>105</v>
      </c>
      <c r="E51" s="668"/>
      <c r="F51" s="668"/>
      <c r="G51" s="668"/>
      <c r="H51" s="668"/>
      <c r="I51" s="668"/>
      <c r="J51" s="643"/>
      <c r="K51" s="69">
        <f>M51*1.35</f>
        <v>14.445</v>
      </c>
      <c r="L51" s="70">
        <f>M51*1.1</f>
        <v>11.77</v>
      </c>
      <c r="M51" s="71">
        <v>10.7</v>
      </c>
      <c r="N51" s="668"/>
      <c r="O51" s="126">
        <f t="shared" si="4"/>
        <v>1</v>
      </c>
      <c r="P51" s="126">
        <f t="shared" si="5"/>
        <v>10.7</v>
      </c>
      <c r="Q51" s="126">
        <f t="shared" si="2"/>
        <v>10.7</v>
      </c>
      <c r="R51">
        <f t="shared" si="3"/>
        <v>10.7</v>
      </c>
      <c r="S51" s="481">
        <f t="shared" si="6"/>
        <v>11.020999999999999</v>
      </c>
      <c r="T51" s="481">
        <f t="shared" si="7"/>
        <v>12.197999999999999</v>
      </c>
      <c r="U51" s="481">
        <f t="shared" si="8"/>
        <v>15.086999999999998</v>
      </c>
      <c r="V51" s="481">
        <f t="shared" si="9"/>
        <v>10.164999999999999</v>
      </c>
      <c r="W51" s="481">
        <f t="shared" si="10"/>
        <v>11.234999999999999</v>
      </c>
      <c r="X51" s="481">
        <f t="shared" si="11"/>
        <v>13.91</v>
      </c>
      <c r="Y51" s="4"/>
      <c r="Z51" s="4"/>
      <c r="AA51" s="4"/>
      <c r="AB51" s="88"/>
      <c r="AC51" s="4"/>
      <c r="AD51" s="4"/>
      <c r="AE51" s="4"/>
      <c r="AF51" s="4"/>
      <c r="AG51" s="4"/>
      <c r="AH51" s="4"/>
      <c r="AI51" s="4"/>
      <c r="AJ51" s="4"/>
      <c r="AK51" s="4"/>
      <c r="AL51" s="4"/>
      <c r="AM51" s="4"/>
      <c r="AN51" s="4"/>
      <c r="AO51" s="4"/>
      <c r="AP51" s="4"/>
      <c r="AQ51" s="4"/>
      <c r="AR51" s="4"/>
      <c r="AS51" s="4"/>
      <c r="AT51" s="4"/>
      <c r="AU51" s="4"/>
      <c r="AV51" s="4"/>
      <c r="AW51" s="4"/>
      <c r="AX51" s="4"/>
      <c r="AY51" s="4"/>
      <c r="AZ51" s="4"/>
      <c r="BA51" s="4"/>
      <c r="BB51" s="4"/>
      <c r="BC51" s="4"/>
      <c r="BD51" s="4"/>
      <c r="BE51" s="4"/>
      <c r="BF51" s="4"/>
      <c r="BG51" s="4"/>
      <c r="BH51" s="4"/>
      <c r="BI51" s="4"/>
      <c r="BJ51" s="4"/>
      <c r="BK51" s="4"/>
      <c r="BL51" s="4"/>
      <c r="BM51" s="4"/>
      <c r="BN51" s="4"/>
      <c r="BO51" s="4"/>
      <c r="BP51" s="4"/>
      <c r="BQ51" s="4"/>
      <c r="BR51" s="4"/>
      <c r="BS51" s="4"/>
      <c r="BT51" s="4"/>
      <c r="BU51" s="4"/>
      <c r="BV51" s="4"/>
      <c r="BW51" s="4"/>
      <c r="BX51" s="4"/>
      <c r="BY51" s="4"/>
      <c r="BZ51" s="4"/>
      <c r="CA51" s="4"/>
      <c r="CB51" s="4"/>
      <c r="CC51" s="4"/>
      <c r="CD51" s="4"/>
      <c r="CE51" s="4"/>
      <c r="CF51" s="4"/>
      <c r="CG51" s="4"/>
      <c r="CH51" s="4"/>
      <c r="CI51" s="4"/>
      <c r="CJ51" s="4"/>
      <c r="CK51" s="4"/>
      <c r="CL51" s="4"/>
      <c r="CM51" s="4"/>
      <c r="CN51" s="4"/>
      <c r="CO51" s="4"/>
      <c r="CP51" s="4"/>
      <c r="CQ51" s="4"/>
      <c r="CR51" s="4"/>
      <c r="CS51" s="4"/>
      <c r="CT51" s="4"/>
      <c r="CU51" s="4"/>
      <c r="CV51" s="4"/>
      <c r="CW51" s="4"/>
      <c r="CX51" s="4"/>
      <c r="CY51" s="4"/>
      <c r="CZ51" s="4"/>
      <c r="DA51" s="4"/>
      <c r="DB51" s="4"/>
      <c r="DC51" s="4"/>
      <c r="DD51" s="4"/>
      <c r="DE51" s="4"/>
      <c r="DF51" s="4"/>
      <c r="DG51" s="4"/>
      <c r="DH51" s="4"/>
      <c r="DI51" s="4"/>
      <c r="DJ51" s="4"/>
      <c r="DK51" s="4"/>
      <c r="DL51" s="4"/>
      <c r="DM51" s="4"/>
      <c r="DN51" s="4"/>
      <c r="DO51" s="4"/>
      <c r="DP51" s="4"/>
      <c r="DQ51" s="4"/>
      <c r="DR51" s="4"/>
      <c r="DS51" s="4"/>
      <c r="DT51" s="4"/>
      <c r="DU51" s="4"/>
      <c r="DV51" s="4"/>
      <c r="DW51" s="4"/>
      <c r="DX51" s="4"/>
      <c r="DY51" s="4"/>
      <c r="DZ51" s="4"/>
      <c r="EA51" s="4"/>
      <c r="EB51" s="4"/>
      <c r="EC51" s="4"/>
      <c r="ED51" s="4"/>
      <c r="EE51" s="4"/>
      <c r="EF51" s="4"/>
      <c r="EG51" s="4"/>
      <c r="EH51" s="4"/>
      <c r="EI51" s="4"/>
      <c r="EJ51" s="4"/>
      <c r="EK51" s="4"/>
      <c r="EL51" s="4"/>
      <c r="EM51" s="4"/>
      <c r="EN51" s="4"/>
      <c r="EO51" s="4"/>
      <c r="EP51" s="4"/>
      <c r="EQ51" s="4"/>
      <c r="ER51" s="4"/>
      <c r="ES51" s="4"/>
      <c r="ET51" s="4"/>
      <c r="EU51" s="4"/>
      <c r="EV51" s="4"/>
      <c r="EW51" s="4"/>
      <c r="EX51" s="4"/>
      <c r="EY51" s="4"/>
      <c r="EZ51" s="4"/>
      <c r="FA51" s="4"/>
      <c r="FB51" s="4"/>
      <c r="FC51" s="4"/>
      <c r="FD51" s="4"/>
      <c r="FE51" s="4"/>
      <c r="FF51" s="4"/>
      <c r="FG51" s="4"/>
      <c r="FH51" s="4"/>
      <c r="FI51" s="4"/>
      <c r="FJ51" s="4"/>
      <c r="FK51" s="4"/>
      <c r="FL51" s="4"/>
      <c r="FM51" s="4"/>
      <c r="FN51" s="4"/>
      <c r="FO51" s="4"/>
      <c r="FP51" s="4"/>
      <c r="FQ51" s="4"/>
      <c r="FR51" s="4"/>
      <c r="FS51" s="4"/>
      <c r="FT51" s="4"/>
      <c r="FU51" s="4"/>
      <c r="FV51" s="4"/>
      <c r="FW51" s="4"/>
      <c r="FX51" s="4"/>
      <c r="FY51" s="4"/>
      <c r="FZ51" s="4"/>
      <c r="GA51" s="4"/>
      <c r="GB51" s="4"/>
      <c r="GC51" s="4"/>
      <c r="GD51" s="4"/>
      <c r="GE51" s="4"/>
      <c r="GF51" s="4"/>
      <c r="GG51" s="4"/>
      <c r="GH51" s="4"/>
      <c r="GI51" s="4"/>
      <c r="GJ51" s="4"/>
      <c r="GK51" s="4"/>
      <c r="GL51" s="4"/>
      <c r="GM51" s="4"/>
      <c r="GN51" s="4"/>
      <c r="GO51" s="4"/>
      <c r="GP51" s="4"/>
      <c r="GQ51" s="4"/>
      <c r="GR51" s="4"/>
      <c r="GS51" s="4"/>
      <c r="GT51" s="4"/>
      <c r="GU51" s="4"/>
      <c r="GV51" s="4"/>
      <c r="GW51" s="4"/>
      <c r="GX51" s="4"/>
      <c r="GY51" s="4"/>
      <c r="GZ51" s="4"/>
      <c r="HA51" s="4"/>
      <c r="HB51" s="4"/>
      <c r="HC51" s="4"/>
      <c r="HD51" s="4"/>
      <c r="HE51" s="4"/>
      <c r="HF51" s="4"/>
      <c r="HG51" s="4"/>
      <c r="HH51" s="4"/>
      <c r="HI51" s="4"/>
      <c r="HJ51" s="4"/>
      <c r="HK51" s="4"/>
      <c r="HL51" s="4"/>
      <c r="HM51" s="4"/>
      <c r="HN51" s="4"/>
      <c r="HO51" s="4"/>
      <c r="HP51" s="4"/>
      <c r="HQ51" s="4"/>
      <c r="HR51" s="4"/>
      <c r="HS51" s="4"/>
      <c r="HT51" s="4"/>
      <c r="HU51" s="4"/>
      <c r="HV51" s="4"/>
      <c r="HW51" s="4"/>
      <c r="HX51" s="4"/>
      <c r="HY51" s="4"/>
      <c r="HZ51" s="4"/>
      <c r="IA51" s="4"/>
      <c r="IB51" s="4"/>
      <c r="IC51" s="4"/>
      <c r="ID51" s="4"/>
      <c r="IE51" s="4"/>
      <c r="IF51" s="4"/>
      <c r="IG51" s="4"/>
      <c r="IH51" s="4"/>
      <c r="II51" s="4"/>
      <c r="IJ51" s="4"/>
      <c r="IK51" s="4"/>
      <c r="IL51" s="4"/>
      <c r="IM51" s="4"/>
      <c r="IN51" s="4"/>
    </row>
    <row r="52" spans="1:248" s="30" customFormat="1" ht="21" customHeight="1">
      <c r="A52" s="646"/>
      <c r="B52" s="668"/>
      <c r="C52" s="672"/>
      <c r="D52" s="95" t="s">
        <v>107</v>
      </c>
      <c r="E52" s="668"/>
      <c r="F52" s="668"/>
      <c r="G52" s="668"/>
      <c r="H52" s="668"/>
      <c r="I52" s="668"/>
      <c r="J52" s="643"/>
      <c r="K52" s="69">
        <f>M52*1.35</f>
        <v>13.365000000000002</v>
      </c>
      <c r="L52" s="70">
        <f>M52*1.1</f>
        <v>10.89</v>
      </c>
      <c r="M52" s="71">
        <v>9.9</v>
      </c>
      <c r="N52" s="668"/>
      <c r="O52" s="126">
        <f t="shared" si="4"/>
        <v>1</v>
      </c>
      <c r="P52" s="126">
        <f t="shared" si="5"/>
        <v>9.9</v>
      </c>
      <c r="Q52" s="126">
        <f t="shared" si="2"/>
        <v>9.9</v>
      </c>
      <c r="R52">
        <f t="shared" si="3"/>
        <v>9.9</v>
      </c>
      <c r="S52" s="481">
        <f t="shared" si="6"/>
        <v>10.197000000000001</v>
      </c>
      <c r="T52" s="481">
        <f t="shared" si="7"/>
        <v>11.286</v>
      </c>
      <c r="U52" s="481">
        <f t="shared" si="8"/>
        <v>13.959</v>
      </c>
      <c r="V52" s="481">
        <f t="shared" si="9"/>
        <v>9.4050000000000011</v>
      </c>
      <c r="W52" s="481">
        <f t="shared" si="10"/>
        <v>10.395000000000001</v>
      </c>
      <c r="X52" s="481">
        <f t="shared" si="11"/>
        <v>12.870000000000001</v>
      </c>
      <c r="Y52" s="4"/>
      <c r="Z52" s="4"/>
      <c r="AA52" s="4"/>
      <c r="AB52" s="88"/>
      <c r="AC52" s="4"/>
      <c r="AD52" s="4"/>
      <c r="AE52" s="4"/>
      <c r="AF52" s="4"/>
      <c r="AG52" s="4"/>
      <c r="AH52" s="4"/>
      <c r="AI52" s="4"/>
      <c r="AJ52" s="4"/>
      <c r="AK52" s="4"/>
      <c r="AL52" s="4"/>
      <c r="AM52" s="4"/>
      <c r="AN52" s="4"/>
      <c r="AO52" s="4"/>
      <c r="AP52" s="4"/>
      <c r="AQ52" s="4"/>
      <c r="AR52" s="4"/>
      <c r="AS52" s="4"/>
      <c r="AT52" s="4"/>
      <c r="AU52" s="4"/>
      <c r="AV52" s="4"/>
      <c r="AW52" s="4"/>
      <c r="AX52" s="4"/>
      <c r="AY52" s="4"/>
      <c r="AZ52" s="4"/>
      <c r="BA52" s="4"/>
      <c r="BB52" s="4"/>
      <c r="BC52" s="4"/>
      <c r="BD52" s="4"/>
      <c r="BE52" s="4"/>
      <c r="BF52" s="4"/>
      <c r="BG52" s="4"/>
      <c r="BH52" s="4"/>
      <c r="BI52" s="4"/>
      <c r="BJ52" s="4"/>
      <c r="BK52" s="4"/>
      <c r="BL52" s="4"/>
      <c r="BM52" s="4"/>
      <c r="BN52" s="4"/>
      <c r="BO52" s="4"/>
      <c r="BP52" s="4"/>
      <c r="BQ52" s="4"/>
      <c r="BR52" s="4"/>
      <c r="BS52" s="4"/>
      <c r="BT52" s="4"/>
      <c r="BU52" s="4"/>
      <c r="BV52" s="4"/>
      <c r="BW52" s="4"/>
      <c r="BX52" s="4"/>
      <c r="BY52" s="4"/>
      <c r="BZ52" s="4"/>
      <c r="CA52" s="4"/>
      <c r="CB52" s="4"/>
      <c r="CC52" s="4"/>
      <c r="CD52" s="4"/>
      <c r="CE52" s="4"/>
      <c r="CF52" s="4"/>
      <c r="CG52" s="4"/>
      <c r="CH52" s="4"/>
      <c r="CI52" s="4"/>
      <c r="CJ52" s="4"/>
      <c r="CK52" s="4"/>
      <c r="CL52" s="4"/>
      <c r="CM52" s="4"/>
      <c r="CN52" s="4"/>
      <c r="CO52" s="4"/>
      <c r="CP52" s="4"/>
      <c r="CQ52" s="4"/>
      <c r="CR52" s="4"/>
      <c r="CS52" s="4"/>
      <c r="CT52" s="4"/>
      <c r="CU52" s="4"/>
      <c r="CV52" s="4"/>
      <c r="CW52" s="4"/>
      <c r="CX52" s="4"/>
      <c r="CY52" s="4"/>
      <c r="CZ52" s="4"/>
      <c r="DA52" s="4"/>
      <c r="DB52" s="4"/>
      <c r="DC52" s="4"/>
      <c r="DD52" s="4"/>
      <c r="DE52" s="4"/>
      <c r="DF52" s="4"/>
      <c r="DG52" s="4"/>
      <c r="DH52" s="4"/>
      <c r="DI52" s="4"/>
      <c r="DJ52" s="4"/>
      <c r="DK52" s="4"/>
      <c r="DL52" s="4"/>
      <c r="DM52" s="4"/>
      <c r="DN52" s="4"/>
      <c r="DO52" s="4"/>
      <c r="DP52" s="4"/>
      <c r="DQ52" s="4"/>
      <c r="DR52" s="4"/>
      <c r="DS52" s="4"/>
      <c r="DT52" s="4"/>
      <c r="DU52" s="4"/>
      <c r="DV52" s="4"/>
      <c r="DW52" s="4"/>
      <c r="DX52" s="4"/>
      <c r="DY52" s="4"/>
      <c r="DZ52" s="4"/>
      <c r="EA52" s="4"/>
      <c r="EB52" s="4"/>
      <c r="EC52" s="4"/>
      <c r="ED52" s="4"/>
      <c r="EE52" s="4"/>
      <c r="EF52" s="4"/>
      <c r="EG52" s="4"/>
      <c r="EH52" s="4"/>
      <c r="EI52" s="4"/>
      <c r="EJ52" s="4"/>
      <c r="EK52" s="4"/>
      <c r="EL52" s="4"/>
      <c r="EM52" s="4"/>
      <c r="EN52" s="4"/>
      <c r="EO52" s="4"/>
      <c r="EP52" s="4"/>
      <c r="EQ52" s="4"/>
      <c r="ER52" s="4"/>
      <c r="ES52" s="4"/>
      <c r="ET52" s="4"/>
      <c r="EU52" s="4"/>
      <c r="EV52" s="4"/>
      <c r="EW52" s="4"/>
      <c r="EX52" s="4"/>
      <c r="EY52" s="4"/>
      <c r="EZ52" s="4"/>
      <c r="FA52" s="4"/>
      <c r="FB52" s="4"/>
      <c r="FC52" s="4"/>
      <c r="FD52" s="4"/>
      <c r="FE52" s="4"/>
      <c r="FF52" s="4"/>
      <c r="FG52" s="4"/>
      <c r="FH52" s="4"/>
      <c r="FI52" s="4"/>
      <c r="FJ52" s="4"/>
      <c r="FK52" s="4"/>
      <c r="FL52" s="4"/>
      <c r="FM52" s="4"/>
      <c r="FN52" s="4"/>
      <c r="FO52" s="4"/>
      <c r="FP52" s="4"/>
      <c r="FQ52" s="4"/>
      <c r="FR52" s="4"/>
      <c r="FS52" s="4"/>
      <c r="FT52" s="4"/>
      <c r="FU52" s="4"/>
      <c r="FV52" s="4"/>
      <c r="FW52" s="4"/>
      <c r="FX52" s="4"/>
      <c r="FY52" s="4"/>
      <c r="FZ52" s="4"/>
      <c r="GA52" s="4"/>
      <c r="GB52" s="4"/>
      <c r="GC52" s="4"/>
      <c r="GD52" s="4"/>
      <c r="GE52" s="4"/>
      <c r="GF52" s="4"/>
      <c r="GG52" s="4"/>
      <c r="GH52" s="4"/>
      <c r="GI52" s="4"/>
      <c r="GJ52" s="4"/>
      <c r="GK52" s="4"/>
      <c r="GL52" s="4"/>
      <c r="GM52" s="4"/>
      <c r="GN52" s="4"/>
      <c r="GO52" s="4"/>
      <c r="GP52" s="4"/>
      <c r="GQ52" s="4"/>
      <c r="GR52" s="4"/>
      <c r="GS52" s="4"/>
      <c r="GT52" s="4"/>
      <c r="GU52" s="4"/>
      <c r="GV52" s="4"/>
      <c r="GW52" s="4"/>
      <c r="GX52" s="4"/>
      <c r="GY52" s="4"/>
      <c r="GZ52" s="4"/>
      <c r="HA52" s="4"/>
      <c r="HB52" s="4"/>
      <c r="HC52" s="4"/>
      <c r="HD52" s="4"/>
      <c r="HE52" s="4"/>
      <c r="HF52" s="4"/>
      <c r="HG52" s="4"/>
      <c r="HH52" s="4"/>
      <c r="HI52" s="4"/>
      <c r="HJ52" s="4"/>
      <c r="HK52" s="4"/>
      <c r="HL52" s="4"/>
      <c r="HM52" s="4"/>
      <c r="HN52" s="4"/>
      <c r="HO52" s="4"/>
      <c r="HP52" s="4"/>
      <c r="HQ52" s="4"/>
      <c r="HR52" s="4"/>
      <c r="HS52" s="4"/>
      <c r="HT52" s="4"/>
      <c r="HU52" s="4"/>
      <c r="HV52" s="4"/>
      <c r="HW52" s="4"/>
      <c r="HX52" s="4"/>
      <c r="HY52" s="4"/>
      <c r="HZ52" s="4"/>
      <c r="IA52" s="4"/>
      <c r="IB52" s="4"/>
      <c r="IC52" s="4"/>
      <c r="ID52" s="4"/>
      <c r="IE52" s="4"/>
      <c r="IF52" s="4"/>
      <c r="IG52" s="4"/>
      <c r="IH52" s="4"/>
      <c r="II52" s="4"/>
      <c r="IJ52" s="4"/>
      <c r="IK52" s="4"/>
      <c r="IL52" s="4"/>
      <c r="IM52" s="4"/>
      <c r="IN52" s="4"/>
    </row>
    <row r="53" spans="1:248" customFormat="1" ht="29.25" customHeight="1">
      <c r="A53" s="634" t="s">
        <v>408</v>
      </c>
      <c r="B53" s="634"/>
      <c r="C53" s="634"/>
      <c r="D53" s="634"/>
      <c r="E53" s="634"/>
      <c r="F53" s="634"/>
      <c r="G53" s="634"/>
      <c r="H53" s="634"/>
      <c r="I53" s="634"/>
      <c r="J53" s="634"/>
      <c r="K53" s="634"/>
      <c r="L53" s="634"/>
      <c r="M53" s="634"/>
      <c r="N53" s="634"/>
      <c r="O53" s="126">
        <f t="shared" si="4"/>
        <v>0</v>
      </c>
      <c r="P53" s="126">
        <f t="shared" si="5"/>
        <v>0</v>
      </c>
      <c r="Q53" s="126">
        <f t="shared" si="2"/>
        <v>0</v>
      </c>
      <c r="R53" t="str">
        <f t="shared" si="3"/>
        <v xml:space="preserve"> </v>
      </c>
      <c r="S53" s="481" t="str">
        <f t="shared" si="6"/>
        <v xml:space="preserve"> </v>
      </c>
      <c r="T53" s="481" t="str">
        <f t="shared" si="7"/>
        <v xml:space="preserve"> </v>
      </c>
      <c r="U53" s="481" t="str">
        <f t="shared" si="8"/>
        <v xml:space="preserve"> </v>
      </c>
      <c r="V53" s="481" t="str">
        <f t="shared" si="9"/>
        <v xml:space="preserve"> </v>
      </c>
      <c r="W53" s="481" t="str">
        <f t="shared" si="10"/>
        <v xml:space="preserve"> </v>
      </c>
      <c r="X53" s="481" t="str">
        <f t="shared" si="11"/>
        <v xml:space="preserve"> </v>
      </c>
      <c r="AB53" s="88"/>
    </row>
    <row r="54" spans="1:248" s="34" customFormat="1" ht="31.5">
      <c r="A54" s="64" t="s">
        <v>3</v>
      </c>
      <c r="B54" s="64" t="s">
        <v>163</v>
      </c>
      <c r="C54" s="64" t="s">
        <v>93</v>
      </c>
      <c r="D54" s="64" t="s">
        <v>4</v>
      </c>
      <c r="E54" s="64" t="s">
        <v>8</v>
      </c>
      <c r="F54" s="64" t="s">
        <v>9</v>
      </c>
      <c r="G54" s="64" t="s">
        <v>5</v>
      </c>
      <c r="H54" s="64" t="s">
        <v>6</v>
      </c>
      <c r="I54" s="64" t="s">
        <v>146</v>
      </c>
      <c r="J54" s="64" t="s">
        <v>7</v>
      </c>
      <c r="K54" s="64" t="s">
        <v>261</v>
      </c>
      <c r="L54" s="64" t="s">
        <v>3623</v>
      </c>
      <c r="M54" s="64" t="s">
        <v>263</v>
      </c>
      <c r="N54" s="64" t="s">
        <v>428</v>
      </c>
      <c r="O54" s="126">
        <f t="shared" si="4"/>
        <v>1</v>
      </c>
      <c r="P54" s="126" t="str">
        <f t="shared" si="5"/>
        <v>ОПТ 2</v>
      </c>
      <c r="Q54" s="126" t="str">
        <f t="shared" si="2"/>
        <v xml:space="preserve"> </v>
      </c>
      <c r="R54" t="str">
        <f t="shared" si="3"/>
        <v xml:space="preserve"> </v>
      </c>
      <c r="S54" s="481" t="str">
        <f t="shared" si="6"/>
        <v xml:space="preserve"> </v>
      </c>
      <c r="T54" s="481" t="str">
        <f t="shared" si="7"/>
        <v xml:space="preserve"> </v>
      </c>
      <c r="U54" s="481" t="str">
        <f t="shared" si="8"/>
        <v xml:space="preserve"> </v>
      </c>
      <c r="V54" s="481" t="str">
        <f t="shared" si="9"/>
        <v xml:space="preserve"> </v>
      </c>
      <c r="W54" s="481" t="str">
        <f t="shared" si="10"/>
        <v xml:space="preserve"> </v>
      </c>
      <c r="X54" s="481" t="str">
        <f t="shared" si="11"/>
        <v xml:space="preserve"> </v>
      </c>
      <c r="Y54" s="46"/>
      <c r="Z54" s="46"/>
      <c r="AA54" s="33"/>
      <c r="AB54" s="88"/>
      <c r="AC54" s="33"/>
      <c r="AD54" s="33"/>
      <c r="AE54" s="33"/>
      <c r="AF54" s="33"/>
      <c r="AG54" s="33"/>
      <c r="AH54" s="33"/>
      <c r="AI54" s="33"/>
      <c r="AJ54" s="33"/>
      <c r="AK54" s="33"/>
      <c r="AL54" s="33"/>
      <c r="AM54" s="33"/>
      <c r="AN54" s="33"/>
      <c r="AO54" s="33"/>
      <c r="AP54" s="33"/>
      <c r="AQ54" s="33"/>
      <c r="AR54" s="33"/>
      <c r="AS54" s="33"/>
      <c r="AT54" s="33"/>
      <c r="AU54" s="33"/>
      <c r="AV54" s="33"/>
      <c r="AW54" s="33"/>
      <c r="AX54" s="33"/>
      <c r="AY54" s="33"/>
      <c r="AZ54" s="33"/>
      <c r="BA54" s="33"/>
      <c r="BB54" s="33"/>
      <c r="BC54" s="33"/>
      <c r="BD54" s="33"/>
      <c r="BE54" s="33"/>
      <c r="BF54" s="33"/>
      <c r="BG54" s="33"/>
      <c r="BH54" s="33"/>
      <c r="BI54" s="33"/>
      <c r="BJ54" s="33"/>
      <c r="BK54" s="33"/>
      <c r="BL54" s="33"/>
      <c r="BM54" s="33"/>
      <c r="BN54" s="33"/>
      <c r="BO54" s="33"/>
      <c r="BP54" s="33"/>
      <c r="BQ54" s="33"/>
      <c r="BR54" s="33"/>
      <c r="BS54" s="33"/>
      <c r="BT54" s="33"/>
      <c r="BU54" s="33"/>
      <c r="BV54" s="33"/>
      <c r="BW54" s="33"/>
      <c r="BX54" s="33"/>
      <c r="BY54" s="33"/>
      <c r="BZ54" s="33"/>
      <c r="CA54" s="33"/>
      <c r="CB54" s="33"/>
      <c r="CC54" s="33"/>
      <c r="CD54" s="33"/>
      <c r="CE54" s="33"/>
      <c r="CF54" s="33"/>
      <c r="CG54" s="33"/>
      <c r="CH54" s="33"/>
      <c r="CI54" s="33"/>
      <c r="CJ54" s="33"/>
      <c r="CK54" s="33"/>
      <c r="CL54" s="33"/>
      <c r="CM54" s="33"/>
      <c r="CN54" s="33"/>
      <c r="CO54" s="33"/>
      <c r="CP54" s="33"/>
      <c r="CQ54" s="33"/>
      <c r="CR54" s="33"/>
      <c r="CS54" s="33"/>
      <c r="CT54" s="33"/>
      <c r="CU54" s="33"/>
      <c r="CV54" s="33"/>
      <c r="CW54" s="33"/>
      <c r="CX54" s="33"/>
      <c r="CY54" s="33"/>
      <c r="CZ54" s="33"/>
      <c r="DA54" s="33"/>
      <c r="DB54" s="33"/>
      <c r="DC54" s="33"/>
      <c r="DD54" s="33"/>
      <c r="DE54" s="33"/>
      <c r="DF54" s="33"/>
      <c r="DG54" s="33"/>
      <c r="DH54" s="33"/>
      <c r="DI54" s="33"/>
      <c r="DJ54" s="33"/>
      <c r="DK54" s="33"/>
      <c r="DL54" s="33"/>
      <c r="DM54" s="33"/>
      <c r="DN54" s="33"/>
      <c r="DO54" s="33"/>
      <c r="DP54" s="33"/>
      <c r="DQ54" s="33"/>
      <c r="DR54" s="33"/>
      <c r="DS54" s="33"/>
      <c r="DT54" s="33"/>
      <c r="DU54" s="33"/>
      <c r="DV54" s="33"/>
      <c r="DW54" s="33"/>
      <c r="DX54" s="33"/>
      <c r="DY54" s="33"/>
      <c r="DZ54" s="33"/>
      <c r="EA54" s="33"/>
      <c r="EB54" s="33"/>
      <c r="EC54" s="33"/>
      <c r="ED54" s="33"/>
      <c r="EE54" s="33"/>
      <c r="EF54" s="33"/>
      <c r="EG54" s="33"/>
      <c r="EH54" s="33"/>
      <c r="EI54" s="33"/>
      <c r="EJ54" s="33"/>
      <c r="EK54" s="33"/>
      <c r="EL54" s="33"/>
      <c r="EM54" s="33"/>
      <c r="EN54" s="33"/>
      <c r="EO54" s="33"/>
      <c r="EP54" s="33"/>
      <c r="EQ54" s="33"/>
      <c r="ER54" s="33"/>
      <c r="ES54" s="33"/>
      <c r="ET54" s="33"/>
      <c r="EU54" s="33"/>
      <c r="EV54" s="33"/>
      <c r="EW54" s="33"/>
      <c r="EX54" s="33"/>
      <c r="EY54" s="33"/>
      <c r="EZ54" s="33"/>
      <c r="FA54" s="33"/>
      <c r="FB54" s="33"/>
      <c r="FC54" s="33"/>
      <c r="FD54" s="33"/>
      <c r="FE54" s="33"/>
      <c r="FF54" s="33"/>
      <c r="FG54" s="33"/>
      <c r="FH54" s="33"/>
      <c r="FI54" s="33"/>
      <c r="FJ54" s="33"/>
      <c r="FK54" s="33"/>
      <c r="FL54" s="33"/>
      <c r="FM54" s="33"/>
      <c r="FN54" s="33"/>
      <c r="FO54" s="33"/>
      <c r="FP54" s="33"/>
      <c r="FQ54" s="33"/>
      <c r="FR54" s="33"/>
      <c r="FS54" s="33"/>
      <c r="FT54" s="33"/>
      <c r="FU54" s="33"/>
      <c r="FV54" s="33"/>
      <c r="FW54" s="33"/>
      <c r="FX54" s="33"/>
      <c r="FY54" s="33"/>
      <c r="FZ54" s="33"/>
      <c r="GA54" s="33"/>
      <c r="GB54" s="33"/>
      <c r="GC54" s="33"/>
      <c r="GD54" s="33"/>
      <c r="GE54" s="33"/>
      <c r="GF54" s="33"/>
      <c r="GG54" s="33"/>
      <c r="GH54" s="33"/>
      <c r="GI54" s="33"/>
      <c r="GJ54" s="33"/>
      <c r="GK54" s="33"/>
      <c r="GL54" s="33"/>
      <c r="GM54" s="33"/>
      <c r="GN54" s="33"/>
      <c r="GO54" s="33"/>
      <c r="GP54" s="33"/>
      <c r="GQ54" s="33"/>
      <c r="GR54" s="33"/>
      <c r="GS54" s="33"/>
      <c r="GT54" s="33"/>
      <c r="GU54" s="33"/>
      <c r="GV54" s="33"/>
      <c r="GW54" s="33"/>
      <c r="GX54" s="33"/>
      <c r="GY54" s="33"/>
      <c r="GZ54" s="33"/>
      <c r="HA54" s="33"/>
      <c r="HB54" s="33"/>
      <c r="HC54" s="33"/>
      <c r="HD54" s="33"/>
      <c r="HE54" s="33"/>
      <c r="HF54" s="33"/>
      <c r="HG54" s="33"/>
      <c r="HH54" s="33"/>
      <c r="HI54" s="33"/>
      <c r="HJ54" s="33"/>
      <c r="HK54" s="33"/>
      <c r="HL54" s="33"/>
      <c r="HM54" s="33"/>
      <c r="HN54" s="33"/>
      <c r="HO54" s="33"/>
      <c r="HP54" s="33"/>
      <c r="HQ54" s="33"/>
      <c r="HR54" s="33"/>
      <c r="HS54" s="33"/>
      <c r="HT54" s="33"/>
      <c r="HU54" s="33"/>
      <c r="HV54" s="33"/>
      <c r="HW54" s="33"/>
      <c r="HX54" s="33"/>
      <c r="HY54" s="33"/>
      <c r="HZ54" s="33"/>
      <c r="IA54" s="33"/>
      <c r="IB54" s="33"/>
      <c r="IC54" s="33"/>
      <c r="ID54" s="33"/>
      <c r="IE54" s="33"/>
      <c r="IF54" s="33"/>
      <c r="IG54" s="33"/>
      <c r="IH54" s="33"/>
      <c r="II54" s="33"/>
      <c r="IJ54" s="33"/>
      <c r="IK54" s="33"/>
      <c r="IL54" s="33"/>
      <c r="IM54" s="33"/>
      <c r="IN54" s="33"/>
    </row>
    <row r="55" spans="1:248" s="4" customFormat="1" ht="69.75" customHeight="1">
      <c r="A55" s="99" t="s">
        <v>1472</v>
      </c>
      <c r="B55" s="107"/>
      <c r="C55" s="100" t="s">
        <v>1471</v>
      </c>
      <c r="D55" s="90" t="s">
        <v>1115</v>
      </c>
      <c r="E55" s="99" t="s">
        <v>237</v>
      </c>
      <c r="F55" s="99">
        <v>3</v>
      </c>
      <c r="G55" s="99" t="s">
        <v>1</v>
      </c>
      <c r="H55" s="99" t="s">
        <v>404</v>
      </c>
      <c r="I55" s="99">
        <v>120</v>
      </c>
      <c r="J55" s="99" t="s">
        <v>218</v>
      </c>
      <c r="K55" s="69">
        <f>M55*1.35</f>
        <v>5.4</v>
      </c>
      <c r="L55" s="70">
        <f>M55*1.1</f>
        <v>4.4000000000000004</v>
      </c>
      <c r="M55" s="71">
        <v>4</v>
      </c>
      <c r="N55" s="108" t="s">
        <v>124</v>
      </c>
      <c r="O55" s="126">
        <f t="shared" si="4"/>
        <v>1</v>
      </c>
      <c r="P55" s="126">
        <f t="shared" si="5"/>
        <v>4</v>
      </c>
      <c r="Q55" s="126">
        <f t="shared" si="2"/>
        <v>4</v>
      </c>
      <c r="R55">
        <f t="shared" si="3"/>
        <v>4</v>
      </c>
      <c r="S55" s="481">
        <f t="shared" si="6"/>
        <v>4.12</v>
      </c>
      <c r="T55" s="481">
        <f t="shared" si="7"/>
        <v>4.5599999999999996</v>
      </c>
      <c r="U55" s="481">
        <f t="shared" si="8"/>
        <v>5.64</v>
      </c>
      <c r="V55" s="481">
        <f t="shared" si="9"/>
        <v>3.8</v>
      </c>
      <c r="W55" s="481">
        <f t="shared" si="10"/>
        <v>4.2</v>
      </c>
      <c r="X55" s="481">
        <f t="shared" si="11"/>
        <v>5.2</v>
      </c>
      <c r="AB55" s="88"/>
    </row>
    <row r="56" spans="1:248" s="2" customFormat="1" ht="81.75" customHeight="1">
      <c r="A56" s="99" t="s">
        <v>1474</v>
      </c>
      <c r="B56" s="99"/>
      <c r="C56" s="100" t="s">
        <v>1473</v>
      </c>
      <c r="D56" s="90" t="s">
        <v>1115</v>
      </c>
      <c r="E56" s="99" t="s">
        <v>237</v>
      </c>
      <c r="F56" s="99">
        <v>4</v>
      </c>
      <c r="G56" s="99" t="s">
        <v>1</v>
      </c>
      <c r="H56" s="99" t="s">
        <v>276</v>
      </c>
      <c r="I56" s="99">
        <v>120</v>
      </c>
      <c r="J56" s="99" t="s">
        <v>147</v>
      </c>
      <c r="K56" s="69">
        <v>22.8</v>
      </c>
      <c r="L56" s="70">
        <f>M56*1.1</f>
        <v>8.6900000000000013</v>
      </c>
      <c r="M56" s="71">
        <v>7.9</v>
      </c>
      <c r="N56" s="108" t="s">
        <v>124</v>
      </c>
      <c r="O56" s="126">
        <f t="shared" si="4"/>
        <v>1</v>
      </c>
      <c r="P56" s="126">
        <f t="shared" si="5"/>
        <v>7.9</v>
      </c>
      <c r="Q56" s="126">
        <f t="shared" si="2"/>
        <v>7.9</v>
      </c>
      <c r="R56">
        <f t="shared" si="3"/>
        <v>7.9</v>
      </c>
      <c r="S56" s="481">
        <f t="shared" si="6"/>
        <v>8.1370000000000005</v>
      </c>
      <c r="T56" s="481">
        <f t="shared" si="7"/>
        <v>9.0060000000000002</v>
      </c>
      <c r="U56" s="481">
        <f t="shared" si="8"/>
        <v>11.138999999999999</v>
      </c>
      <c r="V56" s="481">
        <f t="shared" si="9"/>
        <v>7.5050000000000008</v>
      </c>
      <c r="W56" s="481">
        <f t="shared" si="10"/>
        <v>8.2949999999999999</v>
      </c>
      <c r="X56" s="481">
        <f t="shared" si="11"/>
        <v>10.270000000000001</v>
      </c>
      <c r="AB56" s="88"/>
    </row>
    <row r="57" spans="1:248" customFormat="1" ht="29.25" customHeight="1">
      <c r="A57" s="633" t="s">
        <v>4453</v>
      </c>
      <c r="B57" s="633"/>
      <c r="C57" s="633"/>
      <c r="D57" s="633"/>
      <c r="E57" s="633"/>
      <c r="F57" s="633"/>
      <c r="G57" s="633"/>
      <c r="H57" s="633"/>
      <c r="I57" s="633"/>
      <c r="J57" s="633"/>
      <c r="K57" s="633"/>
      <c r="L57" s="633"/>
      <c r="M57" s="633"/>
      <c r="N57" s="633"/>
      <c r="O57" s="126">
        <f t="shared" si="4"/>
        <v>0</v>
      </c>
      <c r="P57" s="126">
        <f t="shared" si="5"/>
        <v>0</v>
      </c>
      <c r="Q57" s="126">
        <f t="shared" si="2"/>
        <v>0</v>
      </c>
      <c r="R57" t="str">
        <f t="shared" si="3"/>
        <v xml:space="preserve"> </v>
      </c>
      <c r="S57" s="481" t="str">
        <f t="shared" si="6"/>
        <v xml:space="preserve"> </v>
      </c>
      <c r="T57" s="481" t="str">
        <f t="shared" si="7"/>
        <v xml:space="preserve"> </v>
      </c>
      <c r="U57" s="481" t="str">
        <f t="shared" si="8"/>
        <v xml:space="preserve"> </v>
      </c>
      <c r="V57" s="481" t="str">
        <f t="shared" si="9"/>
        <v xml:space="preserve"> </v>
      </c>
      <c r="W57" s="481" t="str">
        <f t="shared" si="10"/>
        <v xml:space="preserve"> </v>
      </c>
      <c r="X57" s="481" t="str">
        <f t="shared" si="11"/>
        <v xml:space="preserve"> </v>
      </c>
      <c r="AB57" s="88"/>
    </row>
    <row r="58" spans="1:248" s="34" customFormat="1" ht="31.5">
      <c r="A58" s="582" t="s">
        <v>3</v>
      </c>
      <c r="B58" s="582" t="s">
        <v>163</v>
      </c>
      <c r="C58" s="582" t="s">
        <v>93</v>
      </c>
      <c r="D58" s="582" t="s">
        <v>4</v>
      </c>
      <c r="E58" s="582" t="s">
        <v>8</v>
      </c>
      <c r="F58" s="582" t="s">
        <v>9</v>
      </c>
      <c r="G58" s="582" t="s">
        <v>5</v>
      </c>
      <c r="H58" s="582" t="s">
        <v>6</v>
      </c>
      <c r="I58" s="582" t="s">
        <v>146</v>
      </c>
      <c r="J58" s="582" t="s">
        <v>7</v>
      </c>
      <c r="K58" s="582" t="s">
        <v>261</v>
      </c>
      <c r="L58" s="582" t="s">
        <v>3623</v>
      </c>
      <c r="M58" s="582" t="s">
        <v>263</v>
      </c>
      <c r="N58" s="582" t="s">
        <v>428</v>
      </c>
      <c r="O58" s="126">
        <f t="shared" si="4"/>
        <v>1</v>
      </c>
      <c r="P58" s="126" t="str">
        <f t="shared" si="5"/>
        <v>ОПТ 2</v>
      </c>
      <c r="Q58" s="126" t="str">
        <f t="shared" si="2"/>
        <v xml:space="preserve"> </v>
      </c>
      <c r="R58" t="str">
        <f t="shared" si="3"/>
        <v xml:space="preserve"> </v>
      </c>
      <c r="S58" s="481" t="str">
        <f t="shared" si="6"/>
        <v xml:space="preserve"> </v>
      </c>
      <c r="T58" s="481" t="str">
        <f t="shared" si="7"/>
        <v xml:space="preserve"> </v>
      </c>
      <c r="U58" s="481" t="str">
        <f t="shared" si="8"/>
        <v xml:space="preserve"> </v>
      </c>
      <c r="V58" s="481" t="str">
        <f t="shared" si="9"/>
        <v xml:space="preserve"> </v>
      </c>
      <c r="W58" s="481" t="str">
        <f t="shared" si="10"/>
        <v xml:space="preserve"> </v>
      </c>
      <c r="X58" s="481" t="str">
        <f t="shared" si="11"/>
        <v xml:space="preserve"> </v>
      </c>
      <c r="Y58" s="46"/>
      <c r="Z58" s="46"/>
      <c r="AA58" s="33"/>
      <c r="AB58" s="88"/>
      <c r="AC58" s="33"/>
      <c r="AD58" s="33"/>
      <c r="AE58" s="33"/>
      <c r="AF58" s="33"/>
      <c r="AG58" s="33"/>
      <c r="AH58" s="33"/>
      <c r="AI58" s="33"/>
      <c r="AJ58" s="33"/>
      <c r="AK58" s="33"/>
      <c r="AL58" s="33"/>
      <c r="AM58" s="33"/>
      <c r="AN58" s="33"/>
      <c r="AO58" s="33"/>
      <c r="AP58" s="33"/>
      <c r="AQ58" s="33"/>
      <c r="AR58" s="33"/>
      <c r="AS58" s="33"/>
      <c r="AT58" s="33"/>
      <c r="AU58" s="33"/>
      <c r="AV58" s="33"/>
      <c r="AW58" s="33"/>
      <c r="AX58" s="33"/>
      <c r="AY58" s="33"/>
      <c r="AZ58" s="33"/>
      <c r="BA58" s="33"/>
      <c r="BB58" s="33"/>
      <c r="BC58" s="33"/>
      <c r="BD58" s="33"/>
      <c r="BE58" s="33"/>
      <c r="BF58" s="33"/>
      <c r="BG58" s="33"/>
      <c r="BH58" s="33"/>
      <c r="BI58" s="33"/>
      <c r="BJ58" s="33"/>
      <c r="BK58" s="33"/>
      <c r="BL58" s="33"/>
      <c r="BM58" s="33"/>
      <c r="BN58" s="33"/>
      <c r="BO58" s="33"/>
      <c r="BP58" s="33"/>
      <c r="BQ58" s="33"/>
      <c r="BR58" s="33"/>
      <c r="BS58" s="33"/>
      <c r="BT58" s="33"/>
      <c r="BU58" s="33"/>
      <c r="BV58" s="33"/>
      <c r="BW58" s="33"/>
      <c r="BX58" s="33"/>
      <c r="BY58" s="33"/>
      <c r="BZ58" s="33"/>
      <c r="CA58" s="33"/>
      <c r="CB58" s="33"/>
      <c r="CC58" s="33"/>
      <c r="CD58" s="33"/>
      <c r="CE58" s="33"/>
      <c r="CF58" s="33"/>
      <c r="CG58" s="33"/>
      <c r="CH58" s="33"/>
      <c r="CI58" s="33"/>
      <c r="CJ58" s="33"/>
      <c r="CK58" s="33"/>
      <c r="CL58" s="33"/>
      <c r="CM58" s="33"/>
      <c r="CN58" s="33"/>
      <c r="CO58" s="33"/>
      <c r="CP58" s="33"/>
      <c r="CQ58" s="33"/>
      <c r="CR58" s="33"/>
      <c r="CS58" s="33"/>
      <c r="CT58" s="33"/>
      <c r="CU58" s="33"/>
      <c r="CV58" s="33"/>
      <c r="CW58" s="33"/>
      <c r="CX58" s="33"/>
      <c r="CY58" s="33"/>
      <c r="CZ58" s="33"/>
      <c r="DA58" s="33"/>
      <c r="DB58" s="33"/>
      <c r="DC58" s="33"/>
      <c r="DD58" s="33"/>
      <c r="DE58" s="33"/>
      <c r="DF58" s="33"/>
      <c r="DG58" s="33"/>
      <c r="DH58" s="33"/>
      <c r="DI58" s="33"/>
      <c r="DJ58" s="33"/>
      <c r="DK58" s="33"/>
      <c r="DL58" s="33"/>
      <c r="DM58" s="33"/>
      <c r="DN58" s="33"/>
      <c r="DO58" s="33"/>
      <c r="DP58" s="33"/>
      <c r="DQ58" s="33"/>
      <c r="DR58" s="33"/>
      <c r="DS58" s="33"/>
      <c r="DT58" s="33"/>
      <c r="DU58" s="33"/>
      <c r="DV58" s="33"/>
      <c r="DW58" s="33"/>
      <c r="DX58" s="33"/>
      <c r="DY58" s="33"/>
      <c r="DZ58" s="33"/>
      <c r="EA58" s="33"/>
      <c r="EB58" s="33"/>
      <c r="EC58" s="33"/>
      <c r="ED58" s="33"/>
      <c r="EE58" s="33"/>
      <c r="EF58" s="33"/>
      <c r="EG58" s="33"/>
      <c r="EH58" s="33"/>
      <c r="EI58" s="33"/>
      <c r="EJ58" s="33"/>
      <c r="EK58" s="33"/>
      <c r="EL58" s="33"/>
      <c r="EM58" s="33"/>
      <c r="EN58" s="33"/>
      <c r="EO58" s="33"/>
      <c r="EP58" s="33"/>
      <c r="EQ58" s="33"/>
      <c r="ER58" s="33"/>
      <c r="ES58" s="33"/>
      <c r="ET58" s="33"/>
      <c r="EU58" s="33"/>
      <c r="EV58" s="33"/>
      <c r="EW58" s="33"/>
      <c r="EX58" s="33"/>
      <c r="EY58" s="33"/>
      <c r="EZ58" s="33"/>
      <c r="FA58" s="33"/>
      <c r="FB58" s="33"/>
      <c r="FC58" s="33"/>
      <c r="FD58" s="33"/>
      <c r="FE58" s="33"/>
      <c r="FF58" s="33"/>
      <c r="FG58" s="33"/>
      <c r="FH58" s="33"/>
      <c r="FI58" s="33"/>
      <c r="FJ58" s="33"/>
      <c r="FK58" s="33"/>
      <c r="FL58" s="33"/>
      <c r="FM58" s="33"/>
      <c r="FN58" s="33"/>
      <c r="FO58" s="33"/>
      <c r="FP58" s="33"/>
      <c r="FQ58" s="33"/>
      <c r="FR58" s="33"/>
      <c r="FS58" s="33"/>
      <c r="FT58" s="33"/>
      <c r="FU58" s="33"/>
      <c r="FV58" s="33"/>
      <c r="FW58" s="33"/>
      <c r="FX58" s="33"/>
      <c r="FY58" s="33"/>
      <c r="FZ58" s="33"/>
      <c r="GA58" s="33"/>
      <c r="GB58" s="33"/>
      <c r="GC58" s="33"/>
      <c r="GD58" s="33"/>
      <c r="GE58" s="33"/>
      <c r="GF58" s="33"/>
      <c r="GG58" s="33"/>
      <c r="GH58" s="33"/>
      <c r="GI58" s="33"/>
      <c r="GJ58" s="33"/>
      <c r="GK58" s="33"/>
      <c r="GL58" s="33"/>
      <c r="GM58" s="33"/>
      <c r="GN58" s="33"/>
      <c r="GO58" s="33"/>
      <c r="GP58" s="33"/>
      <c r="GQ58" s="33"/>
      <c r="GR58" s="33"/>
      <c r="GS58" s="33"/>
      <c r="GT58" s="33"/>
      <c r="GU58" s="33"/>
      <c r="GV58" s="33"/>
      <c r="GW58" s="33"/>
      <c r="GX58" s="33"/>
      <c r="GY58" s="33"/>
      <c r="GZ58" s="33"/>
      <c r="HA58" s="33"/>
      <c r="HB58" s="33"/>
      <c r="HC58" s="33"/>
      <c r="HD58" s="33"/>
      <c r="HE58" s="33"/>
      <c r="HF58" s="33"/>
      <c r="HG58" s="33"/>
      <c r="HH58" s="33"/>
      <c r="HI58" s="33"/>
      <c r="HJ58" s="33"/>
      <c r="HK58" s="33"/>
      <c r="HL58" s="33"/>
      <c r="HM58" s="33"/>
      <c r="HN58" s="33"/>
      <c r="HO58" s="33"/>
      <c r="HP58" s="33"/>
      <c r="HQ58" s="33"/>
      <c r="HR58" s="33"/>
      <c r="HS58" s="33"/>
      <c r="HT58" s="33"/>
      <c r="HU58" s="33"/>
      <c r="HV58" s="33"/>
      <c r="HW58" s="33"/>
      <c r="HX58" s="33"/>
      <c r="HY58" s="33"/>
      <c r="HZ58" s="33"/>
      <c r="IA58" s="33"/>
      <c r="IB58" s="33"/>
      <c r="IC58" s="33"/>
      <c r="ID58" s="33"/>
      <c r="IE58" s="33"/>
      <c r="IF58" s="33"/>
      <c r="IG58" s="33"/>
      <c r="IH58" s="33"/>
      <c r="II58" s="33"/>
      <c r="IJ58" s="33"/>
      <c r="IK58" s="33"/>
      <c r="IL58" s="33"/>
      <c r="IM58" s="33"/>
      <c r="IN58" s="33"/>
    </row>
    <row r="59" spans="1:248" s="4" customFormat="1" ht="77.25" customHeight="1">
      <c r="A59" s="606" t="s">
        <v>4454</v>
      </c>
      <c r="B59" s="608"/>
      <c r="C59" s="609" t="s">
        <v>4455</v>
      </c>
      <c r="D59" s="112" t="s">
        <v>3650</v>
      </c>
      <c r="E59" s="606" t="s">
        <v>4456</v>
      </c>
      <c r="F59" s="606">
        <v>2</v>
      </c>
      <c r="G59" s="606" t="s">
        <v>1</v>
      </c>
      <c r="H59" s="606" t="s">
        <v>281</v>
      </c>
      <c r="I59" s="606">
        <v>175</v>
      </c>
      <c r="J59" s="606" t="s">
        <v>283</v>
      </c>
      <c r="K59" s="69">
        <f>M59*1.35</f>
        <v>36.450000000000003</v>
      </c>
      <c r="L59" s="70">
        <f>M59*1.1</f>
        <v>29.700000000000003</v>
      </c>
      <c r="M59" s="71">
        <v>27</v>
      </c>
      <c r="N59" s="605" t="s">
        <v>124</v>
      </c>
      <c r="O59" s="126">
        <f t="shared" si="4"/>
        <v>1</v>
      </c>
      <c r="P59" s="126">
        <f t="shared" si="5"/>
        <v>27</v>
      </c>
      <c r="Q59" s="126">
        <f t="shared" ref="Q59:Q61" si="18">IFERROR(SUM(P59*1)," ")</f>
        <v>27</v>
      </c>
      <c r="R59">
        <f t="shared" si="3"/>
        <v>27</v>
      </c>
      <c r="S59" s="481">
        <f t="shared" si="6"/>
        <v>27.810000000000002</v>
      </c>
      <c r="T59" s="481">
        <f t="shared" si="7"/>
        <v>30.779999999999998</v>
      </c>
      <c r="U59" s="481">
        <f t="shared" si="8"/>
        <v>38.07</v>
      </c>
      <c r="V59" s="481">
        <f t="shared" si="9"/>
        <v>25.65</v>
      </c>
      <c r="W59" s="481">
        <f t="shared" si="10"/>
        <v>28.35</v>
      </c>
      <c r="X59" s="481">
        <f t="shared" si="11"/>
        <v>35.1</v>
      </c>
      <c r="AB59" s="88"/>
    </row>
    <row r="60" spans="1:248" s="2" customFormat="1" ht="81.75" customHeight="1">
      <c r="A60" s="606" t="s">
        <v>4457</v>
      </c>
      <c r="B60" s="606"/>
      <c r="C60" s="609" t="s">
        <v>4458</v>
      </c>
      <c r="D60" s="112" t="s">
        <v>3650</v>
      </c>
      <c r="E60" s="606" t="s">
        <v>4456</v>
      </c>
      <c r="F60" s="606">
        <v>3</v>
      </c>
      <c r="G60" s="606" t="s">
        <v>1</v>
      </c>
      <c r="H60" s="606" t="s">
        <v>280</v>
      </c>
      <c r="I60" s="606">
        <v>175</v>
      </c>
      <c r="J60" s="606" t="s">
        <v>283</v>
      </c>
      <c r="K60" s="69">
        <v>22.8</v>
      </c>
      <c r="L60" s="70">
        <f>M60*1.1</f>
        <v>36.85</v>
      </c>
      <c r="M60" s="71">
        <v>33.5</v>
      </c>
      <c r="N60" s="605" t="s">
        <v>124</v>
      </c>
      <c r="O60" s="126">
        <f t="shared" si="4"/>
        <v>1</v>
      </c>
      <c r="P60" s="126">
        <f t="shared" si="5"/>
        <v>33.5</v>
      </c>
      <c r="Q60" s="126">
        <f t="shared" si="18"/>
        <v>33.5</v>
      </c>
      <c r="R60">
        <f t="shared" si="3"/>
        <v>33.5</v>
      </c>
      <c r="S60" s="481">
        <f t="shared" si="6"/>
        <v>34.505000000000003</v>
      </c>
      <c r="T60" s="481">
        <f t="shared" si="7"/>
        <v>38.19</v>
      </c>
      <c r="U60" s="481">
        <f t="shared" si="8"/>
        <v>47.234999999999999</v>
      </c>
      <c r="V60" s="481">
        <f t="shared" si="9"/>
        <v>31.824999999999999</v>
      </c>
      <c r="W60" s="481">
        <f t="shared" si="10"/>
        <v>35.175000000000004</v>
      </c>
      <c r="X60" s="481">
        <f t="shared" si="11"/>
        <v>43.550000000000004</v>
      </c>
      <c r="AB60" s="88"/>
    </row>
    <row r="61" spans="1:248" s="2" customFormat="1" ht="81.75" customHeight="1">
      <c r="A61" s="606" t="s">
        <v>4497</v>
      </c>
      <c r="B61" s="606"/>
      <c r="C61" s="609" t="s">
        <v>4498</v>
      </c>
      <c r="D61" s="112" t="s">
        <v>3650</v>
      </c>
      <c r="E61" s="606" t="s">
        <v>4456</v>
      </c>
      <c r="F61" s="606"/>
      <c r="G61" s="606" t="s">
        <v>1</v>
      </c>
      <c r="H61" s="606" t="s">
        <v>280</v>
      </c>
      <c r="I61" s="606">
        <v>175</v>
      </c>
      <c r="J61" s="606" t="s">
        <v>283</v>
      </c>
      <c r="K61" s="69">
        <v>22.8</v>
      </c>
      <c r="L61" s="70">
        <f>M61*1.1</f>
        <v>12.540000000000001</v>
      </c>
      <c r="M61" s="71">
        <v>11.4</v>
      </c>
      <c r="N61" s="605" t="s">
        <v>124</v>
      </c>
      <c r="O61" s="126">
        <f t="shared" si="4"/>
        <v>1</v>
      </c>
      <c r="P61" s="126">
        <f t="shared" si="5"/>
        <v>11.4</v>
      </c>
      <c r="Q61" s="126">
        <f t="shared" si="18"/>
        <v>11.4</v>
      </c>
      <c r="R61">
        <f t="shared" si="3"/>
        <v>11.4</v>
      </c>
      <c r="S61" s="481">
        <f t="shared" si="6"/>
        <v>11.742000000000001</v>
      </c>
      <c r="T61" s="481">
        <f t="shared" si="7"/>
        <v>12.995999999999999</v>
      </c>
      <c r="U61" s="481">
        <f t="shared" si="8"/>
        <v>16.073999999999998</v>
      </c>
      <c r="V61" s="481">
        <f t="shared" si="9"/>
        <v>10.83</v>
      </c>
      <c r="W61" s="481">
        <f t="shared" si="10"/>
        <v>11.97</v>
      </c>
      <c r="X61" s="481">
        <f t="shared" si="11"/>
        <v>14.82</v>
      </c>
      <c r="AB61" s="88"/>
    </row>
    <row r="62" spans="1:248" s="2" customFormat="1" ht="54.75" customHeight="1">
      <c r="A62" s="644" t="s">
        <v>4499</v>
      </c>
      <c r="B62" s="647"/>
      <c r="C62" s="648" t="s">
        <v>4500</v>
      </c>
      <c r="D62" s="118" t="s">
        <v>3653</v>
      </c>
      <c r="E62" s="649" t="s">
        <v>4456</v>
      </c>
      <c r="F62" s="649"/>
      <c r="G62" s="649" t="s">
        <v>1</v>
      </c>
      <c r="H62" s="649" t="s">
        <v>281</v>
      </c>
      <c r="I62" s="649">
        <v>175</v>
      </c>
      <c r="J62" s="649" t="s">
        <v>410</v>
      </c>
      <c r="K62" s="69">
        <f t="shared" ref="K62:K67" si="19">M62*1.35</f>
        <v>20.925000000000001</v>
      </c>
      <c r="L62" s="70">
        <f t="shared" ref="L62:L67" si="20">M62*1.1</f>
        <v>17.05</v>
      </c>
      <c r="M62" s="71">
        <v>15.5</v>
      </c>
      <c r="N62" s="643" t="s">
        <v>124</v>
      </c>
      <c r="O62" s="126">
        <f t="shared" si="4"/>
        <v>1</v>
      </c>
      <c r="P62" s="126">
        <f t="shared" si="5"/>
        <v>15.5</v>
      </c>
      <c r="Q62" s="126">
        <f t="shared" ref="Q62:Q67" si="21">IFERROR(SUM(P62*1)," ")</f>
        <v>15.5</v>
      </c>
      <c r="R62">
        <f t="shared" si="3"/>
        <v>15.5</v>
      </c>
      <c r="S62" s="481">
        <f t="shared" si="6"/>
        <v>15.965</v>
      </c>
      <c r="T62" s="481">
        <f t="shared" si="7"/>
        <v>17.669999999999998</v>
      </c>
      <c r="U62" s="481">
        <f t="shared" si="8"/>
        <v>21.855</v>
      </c>
      <c r="V62" s="481">
        <f t="shared" si="9"/>
        <v>14.725</v>
      </c>
      <c r="W62" s="481">
        <f t="shared" si="10"/>
        <v>16.275000000000002</v>
      </c>
      <c r="X62" s="481">
        <f t="shared" si="11"/>
        <v>20.150000000000002</v>
      </c>
      <c r="AB62" s="88"/>
    </row>
    <row r="63" spans="1:248" s="2" customFormat="1" ht="54.75" customHeight="1">
      <c r="A63" s="645"/>
      <c r="B63" s="647"/>
      <c r="C63" s="648"/>
      <c r="D63" s="607" t="s">
        <v>1115</v>
      </c>
      <c r="E63" s="649"/>
      <c r="F63" s="649"/>
      <c r="G63" s="649"/>
      <c r="H63" s="649"/>
      <c r="I63" s="649"/>
      <c r="J63" s="649"/>
      <c r="K63" s="69"/>
      <c r="L63" s="70">
        <f t="shared" si="20"/>
        <v>15.620000000000001</v>
      </c>
      <c r="M63" s="71">
        <v>14.2</v>
      </c>
      <c r="N63" s="643"/>
      <c r="O63" s="126">
        <f t="shared" si="4"/>
        <v>1</v>
      </c>
      <c r="P63" s="126">
        <f t="shared" si="5"/>
        <v>14.2</v>
      </c>
      <c r="Q63" s="126">
        <f t="shared" si="21"/>
        <v>14.2</v>
      </c>
      <c r="R63">
        <f t="shared" si="3"/>
        <v>14.2</v>
      </c>
      <c r="S63" s="481">
        <f t="shared" si="6"/>
        <v>14.625999999999999</v>
      </c>
      <c r="T63" s="481">
        <f t="shared" si="7"/>
        <v>16.187999999999999</v>
      </c>
      <c r="U63" s="481">
        <f t="shared" si="8"/>
        <v>20.021999999999998</v>
      </c>
      <c r="V63" s="481">
        <f t="shared" si="9"/>
        <v>13.489999999999998</v>
      </c>
      <c r="W63" s="481">
        <f t="shared" si="10"/>
        <v>14.91</v>
      </c>
      <c r="X63" s="481">
        <f t="shared" si="11"/>
        <v>18.46</v>
      </c>
      <c r="AB63" s="88"/>
    </row>
    <row r="64" spans="1:248" s="2" customFormat="1" ht="51.75" customHeight="1">
      <c r="A64" s="646"/>
      <c r="B64" s="647"/>
      <c r="C64" s="648"/>
      <c r="D64" s="112" t="s">
        <v>3650</v>
      </c>
      <c r="E64" s="649"/>
      <c r="F64" s="649"/>
      <c r="G64" s="649"/>
      <c r="H64" s="649"/>
      <c r="I64" s="649"/>
      <c r="J64" s="649"/>
      <c r="K64" s="69">
        <f t="shared" si="19"/>
        <v>19.170000000000002</v>
      </c>
      <c r="L64" s="70">
        <f t="shared" si="20"/>
        <v>15.620000000000001</v>
      </c>
      <c r="M64" s="71">
        <v>14.2</v>
      </c>
      <c r="N64" s="643"/>
      <c r="O64" s="126">
        <f t="shared" si="4"/>
        <v>1</v>
      </c>
      <c r="P64" s="126">
        <f t="shared" si="5"/>
        <v>14.2</v>
      </c>
      <c r="Q64" s="126">
        <f t="shared" si="21"/>
        <v>14.2</v>
      </c>
      <c r="R64">
        <f t="shared" si="3"/>
        <v>14.2</v>
      </c>
      <c r="S64" s="481">
        <f t="shared" si="6"/>
        <v>14.625999999999999</v>
      </c>
      <c r="T64" s="481">
        <f t="shared" si="7"/>
        <v>16.187999999999999</v>
      </c>
      <c r="U64" s="481">
        <f t="shared" si="8"/>
        <v>20.021999999999998</v>
      </c>
      <c r="V64" s="481">
        <f t="shared" si="9"/>
        <v>13.489999999999998</v>
      </c>
      <c r="W64" s="481">
        <f t="shared" si="10"/>
        <v>14.91</v>
      </c>
      <c r="X64" s="481">
        <f t="shared" si="11"/>
        <v>18.46</v>
      </c>
      <c r="AB64" s="88"/>
    </row>
    <row r="65" spans="1:248" s="2" customFormat="1" ht="54.75" customHeight="1">
      <c r="A65" s="644" t="s">
        <v>4501</v>
      </c>
      <c r="B65" s="647"/>
      <c r="C65" s="648" t="s">
        <v>4502</v>
      </c>
      <c r="D65" s="118" t="s">
        <v>3653</v>
      </c>
      <c r="E65" s="649" t="s">
        <v>4456</v>
      </c>
      <c r="F65" s="649"/>
      <c r="G65" s="649" t="s">
        <v>1</v>
      </c>
      <c r="H65" s="649" t="s">
        <v>280</v>
      </c>
      <c r="I65" s="649">
        <v>175</v>
      </c>
      <c r="J65" s="649" t="s">
        <v>410</v>
      </c>
      <c r="K65" s="69">
        <f t="shared" si="19"/>
        <v>24.57</v>
      </c>
      <c r="L65" s="70">
        <f t="shared" si="20"/>
        <v>20.02</v>
      </c>
      <c r="M65" s="71">
        <v>18.2</v>
      </c>
      <c r="N65" s="643" t="s">
        <v>124</v>
      </c>
      <c r="O65" s="126">
        <f t="shared" si="4"/>
        <v>1</v>
      </c>
      <c r="P65" s="126">
        <f t="shared" si="5"/>
        <v>18.2</v>
      </c>
      <c r="Q65" s="126">
        <f t="shared" si="21"/>
        <v>18.2</v>
      </c>
      <c r="R65">
        <f t="shared" si="3"/>
        <v>18.2</v>
      </c>
      <c r="S65" s="481">
        <f t="shared" si="6"/>
        <v>18.745999999999999</v>
      </c>
      <c r="T65" s="481">
        <f t="shared" si="7"/>
        <v>20.747999999999998</v>
      </c>
      <c r="U65" s="481">
        <f t="shared" si="8"/>
        <v>25.661999999999999</v>
      </c>
      <c r="V65" s="481">
        <f t="shared" si="9"/>
        <v>17.29</v>
      </c>
      <c r="W65" s="481">
        <f t="shared" si="10"/>
        <v>19.11</v>
      </c>
      <c r="X65" s="481">
        <f t="shared" si="11"/>
        <v>23.66</v>
      </c>
      <c r="AB65" s="88"/>
    </row>
    <row r="66" spans="1:248" s="2" customFormat="1" ht="54.75" customHeight="1">
      <c r="A66" s="645"/>
      <c r="B66" s="647"/>
      <c r="C66" s="648"/>
      <c r="D66" s="607" t="s">
        <v>1115</v>
      </c>
      <c r="E66" s="649"/>
      <c r="F66" s="649"/>
      <c r="G66" s="649"/>
      <c r="H66" s="649"/>
      <c r="I66" s="649"/>
      <c r="J66" s="649"/>
      <c r="K66" s="69"/>
      <c r="L66" s="70">
        <f t="shared" si="20"/>
        <v>18.700000000000003</v>
      </c>
      <c r="M66" s="71">
        <v>17</v>
      </c>
      <c r="N66" s="643"/>
      <c r="O66" s="126">
        <f t="shared" si="4"/>
        <v>1</v>
      </c>
      <c r="P66" s="126">
        <f t="shared" si="5"/>
        <v>17</v>
      </c>
      <c r="Q66" s="126">
        <f t="shared" si="21"/>
        <v>17</v>
      </c>
      <c r="R66">
        <f t="shared" si="3"/>
        <v>17</v>
      </c>
      <c r="S66" s="481">
        <f t="shared" si="6"/>
        <v>17.510000000000002</v>
      </c>
      <c r="T66" s="481">
        <f t="shared" si="7"/>
        <v>19.38</v>
      </c>
      <c r="U66" s="481">
        <f t="shared" si="8"/>
        <v>23.97</v>
      </c>
      <c r="V66" s="481">
        <f t="shared" si="9"/>
        <v>16.149999999999999</v>
      </c>
      <c r="W66" s="481">
        <f t="shared" si="10"/>
        <v>17.850000000000001</v>
      </c>
      <c r="X66" s="481">
        <f t="shared" si="11"/>
        <v>22.1</v>
      </c>
      <c r="AB66" s="88"/>
    </row>
    <row r="67" spans="1:248" s="2" customFormat="1" ht="51.75" customHeight="1">
      <c r="A67" s="646"/>
      <c r="B67" s="647"/>
      <c r="C67" s="648"/>
      <c r="D67" s="112" t="s">
        <v>3650</v>
      </c>
      <c r="E67" s="649"/>
      <c r="F67" s="649"/>
      <c r="G67" s="649"/>
      <c r="H67" s="649"/>
      <c r="I67" s="649"/>
      <c r="J67" s="649"/>
      <c r="K67" s="69">
        <f t="shared" si="19"/>
        <v>22.950000000000003</v>
      </c>
      <c r="L67" s="70">
        <f t="shared" si="20"/>
        <v>18.700000000000003</v>
      </c>
      <c r="M67" s="71">
        <v>17</v>
      </c>
      <c r="N67" s="643"/>
      <c r="O67" s="126">
        <f t="shared" si="4"/>
        <v>1</v>
      </c>
      <c r="P67" s="126">
        <f t="shared" si="5"/>
        <v>17</v>
      </c>
      <c r="Q67" s="126">
        <f t="shared" si="21"/>
        <v>17</v>
      </c>
      <c r="R67">
        <f t="shared" si="3"/>
        <v>17</v>
      </c>
      <c r="S67" s="481">
        <f t="shared" si="6"/>
        <v>17.510000000000002</v>
      </c>
      <c r="T67" s="481">
        <f t="shared" si="7"/>
        <v>19.38</v>
      </c>
      <c r="U67" s="481">
        <f t="shared" si="8"/>
        <v>23.97</v>
      </c>
      <c r="V67" s="481">
        <f t="shared" si="9"/>
        <v>16.149999999999999</v>
      </c>
      <c r="W67" s="481">
        <f t="shared" si="10"/>
        <v>17.850000000000001</v>
      </c>
      <c r="X67" s="481">
        <f t="shared" si="11"/>
        <v>22.1</v>
      </c>
      <c r="AB67" s="88"/>
    </row>
    <row r="68" spans="1:248" customFormat="1" ht="29.25" customHeight="1">
      <c r="A68" s="633" t="s">
        <v>1492</v>
      </c>
      <c r="B68" s="633"/>
      <c r="C68" s="633"/>
      <c r="D68" s="633"/>
      <c r="E68" s="633"/>
      <c r="F68" s="633"/>
      <c r="G68" s="633"/>
      <c r="H68" s="633"/>
      <c r="I68" s="633"/>
      <c r="J68" s="633"/>
      <c r="K68" s="633"/>
      <c r="L68" s="633"/>
      <c r="M68" s="633"/>
      <c r="N68" s="633"/>
      <c r="O68" s="126">
        <f t="shared" si="4"/>
        <v>0</v>
      </c>
      <c r="P68" s="126">
        <f t="shared" si="5"/>
        <v>0</v>
      </c>
      <c r="Q68" s="126">
        <f t="shared" si="2"/>
        <v>0</v>
      </c>
      <c r="R68" t="str">
        <f t="shared" si="3"/>
        <v xml:space="preserve"> </v>
      </c>
      <c r="S68" s="481" t="str">
        <f t="shared" si="6"/>
        <v xml:space="preserve"> </v>
      </c>
      <c r="T68" s="481" t="str">
        <f t="shared" si="7"/>
        <v xml:space="preserve"> </v>
      </c>
      <c r="U68" s="481" t="str">
        <f t="shared" si="8"/>
        <v xml:space="preserve"> </v>
      </c>
      <c r="V68" s="481" t="str">
        <f t="shared" si="9"/>
        <v xml:space="preserve"> </v>
      </c>
      <c r="W68" s="481" t="str">
        <f t="shared" si="10"/>
        <v xml:space="preserve"> </v>
      </c>
      <c r="X68" s="481" t="str">
        <f t="shared" si="11"/>
        <v xml:space="preserve"> </v>
      </c>
      <c r="AB68" s="88"/>
    </row>
    <row r="69" spans="1:248" customFormat="1" ht="29.25" customHeight="1">
      <c r="A69" s="634" t="s">
        <v>405</v>
      </c>
      <c r="B69" s="634"/>
      <c r="C69" s="634"/>
      <c r="D69" s="634"/>
      <c r="E69" s="634"/>
      <c r="F69" s="634"/>
      <c r="G69" s="634"/>
      <c r="H69" s="634"/>
      <c r="I69" s="634"/>
      <c r="J69" s="634"/>
      <c r="K69" s="634"/>
      <c r="L69" s="634"/>
      <c r="M69" s="634"/>
      <c r="N69" s="634"/>
      <c r="O69" s="126">
        <f t="shared" si="4"/>
        <v>0</v>
      </c>
      <c r="P69" s="126">
        <f t="shared" si="5"/>
        <v>0</v>
      </c>
      <c r="Q69" s="126">
        <f t="shared" si="2"/>
        <v>0</v>
      </c>
      <c r="R69" t="str">
        <f t="shared" si="3"/>
        <v xml:space="preserve"> </v>
      </c>
      <c r="S69" s="481" t="str">
        <f t="shared" si="6"/>
        <v xml:space="preserve"> </v>
      </c>
      <c r="T69" s="481" t="str">
        <f t="shared" si="7"/>
        <v xml:space="preserve"> </v>
      </c>
      <c r="U69" s="481" t="str">
        <f t="shared" si="8"/>
        <v xml:space="preserve"> </v>
      </c>
      <c r="V69" s="481" t="str">
        <f t="shared" si="9"/>
        <v xml:space="preserve"> </v>
      </c>
      <c r="W69" s="481" t="str">
        <f t="shared" si="10"/>
        <v xml:space="preserve"> </v>
      </c>
      <c r="X69" s="481" t="str">
        <f t="shared" si="11"/>
        <v xml:space="preserve"> </v>
      </c>
      <c r="AB69" s="88"/>
    </row>
    <row r="70" spans="1:248" s="34" customFormat="1" ht="31.5">
      <c r="A70" s="64" t="s">
        <v>3</v>
      </c>
      <c r="B70" s="64" t="s">
        <v>163</v>
      </c>
      <c r="C70" s="64" t="s">
        <v>93</v>
      </c>
      <c r="D70" s="64" t="s">
        <v>4</v>
      </c>
      <c r="E70" s="64" t="s">
        <v>8</v>
      </c>
      <c r="F70" s="64" t="s">
        <v>9</v>
      </c>
      <c r="G70" s="64" t="s">
        <v>5</v>
      </c>
      <c r="H70" s="64" t="s">
        <v>6</v>
      </c>
      <c r="I70" s="64" t="s">
        <v>146</v>
      </c>
      <c r="J70" s="64" t="s">
        <v>7</v>
      </c>
      <c r="K70" s="64" t="s">
        <v>261</v>
      </c>
      <c r="L70" s="64" t="s">
        <v>3623</v>
      </c>
      <c r="M70" s="64" t="s">
        <v>263</v>
      </c>
      <c r="N70" s="64" t="s">
        <v>428</v>
      </c>
      <c r="O70" s="126">
        <f t="shared" si="4"/>
        <v>1</v>
      </c>
      <c r="P70" s="126" t="str">
        <f t="shared" si="5"/>
        <v>ОПТ 2</v>
      </c>
      <c r="Q70" s="126" t="str">
        <f t="shared" si="2"/>
        <v xml:space="preserve"> </v>
      </c>
      <c r="R70" t="str">
        <f t="shared" si="3"/>
        <v xml:space="preserve"> </v>
      </c>
      <c r="S70" s="481" t="str">
        <f t="shared" si="6"/>
        <v xml:space="preserve"> </v>
      </c>
      <c r="T70" s="481" t="str">
        <f t="shared" si="7"/>
        <v xml:space="preserve"> </v>
      </c>
      <c r="U70" s="481" t="str">
        <f t="shared" si="8"/>
        <v xml:space="preserve"> </v>
      </c>
      <c r="V70" s="481" t="str">
        <f t="shared" si="9"/>
        <v xml:space="preserve"> </v>
      </c>
      <c r="W70" s="481" t="str">
        <f t="shared" si="10"/>
        <v xml:space="preserve"> </v>
      </c>
      <c r="X70" s="481" t="str">
        <f t="shared" si="11"/>
        <v xml:space="preserve"> </v>
      </c>
      <c r="Y70" s="46"/>
      <c r="Z70" s="46"/>
      <c r="AA70" s="33"/>
      <c r="AB70" s="88"/>
      <c r="AC70" s="33"/>
      <c r="AD70" s="33"/>
      <c r="AE70" s="33"/>
      <c r="AF70" s="33"/>
      <c r="AG70" s="33"/>
      <c r="AH70" s="33"/>
      <c r="AI70" s="33"/>
      <c r="AJ70" s="33"/>
      <c r="AK70" s="33"/>
      <c r="AL70" s="33"/>
      <c r="AM70" s="33"/>
      <c r="AN70" s="33"/>
      <c r="AO70" s="33"/>
      <c r="AP70" s="33"/>
      <c r="AQ70" s="33"/>
      <c r="AR70" s="33"/>
      <c r="AS70" s="33"/>
      <c r="AT70" s="33"/>
      <c r="AU70" s="33"/>
      <c r="AV70" s="33"/>
      <c r="AW70" s="33"/>
      <c r="AX70" s="33"/>
      <c r="AY70" s="33"/>
      <c r="AZ70" s="33"/>
      <c r="BA70" s="33"/>
      <c r="BB70" s="33"/>
      <c r="BC70" s="33"/>
      <c r="BD70" s="33"/>
      <c r="BE70" s="33"/>
      <c r="BF70" s="33"/>
      <c r="BG70" s="33"/>
      <c r="BH70" s="33"/>
      <c r="BI70" s="33"/>
      <c r="BJ70" s="33"/>
      <c r="BK70" s="33"/>
      <c r="BL70" s="33"/>
      <c r="BM70" s="33"/>
      <c r="BN70" s="33"/>
      <c r="BO70" s="33"/>
      <c r="BP70" s="33"/>
      <c r="BQ70" s="33"/>
      <c r="BR70" s="33"/>
      <c r="BS70" s="33"/>
      <c r="BT70" s="33"/>
      <c r="BU70" s="33"/>
      <c r="BV70" s="33"/>
      <c r="BW70" s="33"/>
      <c r="BX70" s="33"/>
      <c r="BY70" s="33"/>
      <c r="BZ70" s="33"/>
      <c r="CA70" s="33"/>
      <c r="CB70" s="33"/>
      <c r="CC70" s="33"/>
      <c r="CD70" s="33"/>
      <c r="CE70" s="33"/>
      <c r="CF70" s="33"/>
      <c r="CG70" s="33"/>
      <c r="CH70" s="33"/>
      <c r="CI70" s="33"/>
      <c r="CJ70" s="33"/>
      <c r="CK70" s="33"/>
      <c r="CL70" s="33"/>
      <c r="CM70" s="33"/>
      <c r="CN70" s="33"/>
      <c r="CO70" s="33"/>
      <c r="CP70" s="33"/>
      <c r="CQ70" s="33"/>
      <c r="CR70" s="33"/>
      <c r="CS70" s="33"/>
      <c r="CT70" s="33"/>
      <c r="CU70" s="33"/>
      <c r="CV70" s="33"/>
      <c r="CW70" s="33"/>
      <c r="CX70" s="33"/>
      <c r="CY70" s="33"/>
      <c r="CZ70" s="33"/>
      <c r="DA70" s="33"/>
      <c r="DB70" s="33"/>
      <c r="DC70" s="33"/>
      <c r="DD70" s="33"/>
      <c r="DE70" s="33"/>
      <c r="DF70" s="33"/>
      <c r="DG70" s="33"/>
      <c r="DH70" s="33"/>
      <c r="DI70" s="33"/>
      <c r="DJ70" s="33"/>
      <c r="DK70" s="33"/>
      <c r="DL70" s="33"/>
      <c r="DM70" s="33"/>
      <c r="DN70" s="33"/>
      <c r="DO70" s="33"/>
      <c r="DP70" s="33"/>
      <c r="DQ70" s="33"/>
      <c r="DR70" s="33"/>
      <c r="DS70" s="33"/>
      <c r="DT70" s="33"/>
      <c r="DU70" s="33"/>
      <c r="DV70" s="33"/>
      <c r="DW70" s="33"/>
      <c r="DX70" s="33"/>
      <c r="DY70" s="33"/>
      <c r="DZ70" s="33"/>
      <c r="EA70" s="33"/>
      <c r="EB70" s="33"/>
      <c r="EC70" s="33"/>
      <c r="ED70" s="33"/>
      <c r="EE70" s="33"/>
      <c r="EF70" s="33"/>
      <c r="EG70" s="33"/>
      <c r="EH70" s="33"/>
      <c r="EI70" s="33"/>
      <c r="EJ70" s="33"/>
      <c r="EK70" s="33"/>
      <c r="EL70" s="33"/>
      <c r="EM70" s="33"/>
      <c r="EN70" s="33"/>
      <c r="EO70" s="33"/>
      <c r="EP70" s="33"/>
      <c r="EQ70" s="33"/>
      <c r="ER70" s="33"/>
      <c r="ES70" s="33"/>
      <c r="ET70" s="33"/>
      <c r="EU70" s="33"/>
      <c r="EV70" s="33"/>
      <c r="EW70" s="33"/>
      <c r="EX70" s="33"/>
      <c r="EY70" s="33"/>
      <c r="EZ70" s="33"/>
      <c r="FA70" s="33"/>
      <c r="FB70" s="33"/>
      <c r="FC70" s="33"/>
      <c r="FD70" s="33"/>
      <c r="FE70" s="33"/>
      <c r="FF70" s="33"/>
      <c r="FG70" s="33"/>
      <c r="FH70" s="33"/>
      <c r="FI70" s="33"/>
      <c r="FJ70" s="33"/>
      <c r="FK70" s="33"/>
      <c r="FL70" s="33"/>
      <c r="FM70" s="33"/>
      <c r="FN70" s="33"/>
      <c r="FO70" s="33"/>
      <c r="FP70" s="33"/>
      <c r="FQ70" s="33"/>
      <c r="FR70" s="33"/>
      <c r="FS70" s="33"/>
      <c r="FT70" s="33"/>
      <c r="FU70" s="33"/>
      <c r="FV70" s="33"/>
      <c r="FW70" s="33"/>
      <c r="FX70" s="33"/>
      <c r="FY70" s="33"/>
      <c r="FZ70" s="33"/>
      <c r="GA70" s="33"/>
      <c r="GB70" s="33"/>
      <c r="GC70" s="33"/>
      <c r="GD70" s="33"/>
      <c r="GE70" s="33"/>
      <c r="GF70" s="33"/>
      <c r="GG70" s="33"/>
      <c r="GH70" s="33"/>
      <c r="GI70" s="33"/>
      <c r="GJ70" s="33"/>
      <c r="GK70" s="33"/>
      <c r="GL70" s="33"/>
      <c r="GM70" s="33"/>
      <c r="GN70" s="33"/>
      <c r="GO70" s="33"/>
      <c r="GP70" s="33"/>
      <c r="GQ70" s="33"/>
      <c r="GR70" s="33"/>
      <c r="GS70" s="33"/>
      <c r="GT70" s="33"/>
      <c r="GU70" s="33"/>
      <c r="GV70" s="33"/>
      <c r="GW70" s="33"/>
      <c r="GX70" s="33"/>
      <c r="GY70" s="33"/>
      <c r="GZ70" s="33"/>
      <c r="HA70" s="33"/>
      <c r="HB70" s="33"/>
      <c r="HC70" s="33"/>
      <c r="HD70" s="33"/>
      <c r="HE70" s="33"/>
      <c r="HF70" s="33"/>
      <c r="HG70" s="33"/>
      <c r="HH70" s="33"/>
      <c r="HI70" s="33"/>
      <c r="HJ70" s="33"/>
      <c r="HK70" s="33"/>
      <c r="HL70" s="33"/>
      <c r="HM70" s="33"/>
      <c r="HN70" s="33"/>
      <c r="HO70" s="33"/>
      <c r="HP70" s="33"/>
      <c r="HQ70" s="33"/>
      <c r="HR70" s="33"/>
      <c r="HS70" s="33"/>
      <c r="HT70" s="33"/>
      <c r="HU70" s="33"/>
      <c r="HV70" s="33"/>
      <c r="HW70" s="33"/>
      <c r="HX70" s="33"/>
      <c r="HY70" s="33"/>
      <c r="HZ70" s="33"/>
      <c r="IA70" s="33"/>
      <c r="IB70" s="33"/>
      <c r="IC70" s="33"/>
      <c r="ID70" s="33"/>
      <c r="IE70" s="33"/>
      <c r="IF70" s="33"/>
      <c r="IG70" s="33"/>
      <c r="IH70" s="33"/>
      <c r="II70" s="33"/>
      <c r="IJ70" s="33"/>
      <c r="IK70" s="33"/>
      <c r="IL70" s="33"/>
      <c r="IM70" s="33"/>
      <c r="IN70" s="33"/>
    </row>
    <row r="71" spans="1:248" s="2" customFormat="1" ht="54.75" customHeight="1">
      <c r="A71" s="644" t="s">
        <v>4007</v>
      </c>
      <c r="B71" s="647"/>
      <c r="C71" s="648" t="s">
        <v>4010</v>
      </c>
      <c r="D71" s="449" t="s">
        <v>1115</v>
      </c>
      <c r="E71" s="649" t="s">
        <v>220</v>
      </c>
      <c r="F71" s="649">
        <v>1</v>
      </c>
      <c r="G71" s="649" t="s">
        <v>1</v>
      </c>
      <c r="H71" s="649" t="s">
        <v>418</v>
      </c>
      <c r="I71" s="649">
        <v>175</v>
      </c>
      <c r="J71" s="649" t="s">
        <v>410</v>
      </c>
      <c r="K71" s="69">
        <f t="shared" ref="K71:K76" si="22">M71*1.35</f>
        <v>0</v>
      </c>
      <c r="L71" s="70">
        <f t="shared" ref="L71:L76" si="23">M71*1.1</f>
        <v>0</v>
      </c>
      <c r="M71" s="71"/>
      <c r="N71" s="643" t="s">
        <v>124</v>
      </c>
      <c r="O71" s="126">
        <f t="shared" si="4"/>
        <v>0</v>
      </c>
      <c r="P71" s="126">
        <f t="shared" si="5"/>
        <v>0</v>
      </c>
      <c r="Q71" s="126">
        <f t="shared" si="2"/>
        <v>0</v>
      </c>
      <c r="R71" t="str">
        <f t="shared" si="3"/>
        <v xml:space="preserve"> </v>
      </c>
      <c r="S71" s="481" t="str">
        <f t="shared" si="6"/>
        <v xml:space="preserve"> </v>
      </c>
      <c r="T71" s="481" t="str">
        <f t="shared" si="7"/>
        <v xml:space="preserve"> </v>
      </c>
      <c r="U71" s="481" t="str">
        <f t="shared" si="8"/>
        <v xml:space="preserve"> </v>
      </c>
      <c r="V71" s="481" t="str">
        <f t="shared" si="9"/>
        <v xml:space="preserve"> </v>
      </c>
      <c r="W71" s="481" t="str">
        <f t="shared" si="10"/>
        <v xml:space="preserve"> </v>
      </c>
      <c r="X71" s="481" t="str">
        <f t="shared" si="11"/>
        <v xml:space="preserve"> </v>
      </c>
      <c r="AB71" s="88"/>
    </row>
    <row r="72" spans="1:248" s="2" customFormat="1" ht="51.75" customHeight="1">
      <c r="A72" s="646"/>
      <c r="B72" s="647"/>
      <c r="C72" s="648"/>
      <c r="D72" s="112" t="s">
        <v>3650</v>
      </c>
      <c r="E72" s="649"/>
      <c r="F72" s="649"/>
      <c r="G72" s="649"/>
      <c r="H72" s="649"/>
      <c r="I72" s="649"/>
      <c r="J72" s="649"/>
      <c r="K72" s="69">
        <f t="shared" si="22"/>
        <v>19.575000000000003</v>
      </c>
      <c r="L72" s="70">
        <f t="shared" si="23"/>
        <v>15.950000000000001</v>
      </c>
      <c r="M72" s="71">
        <v>14.5</v>
      </c>
      <c r="N72" s="643"/>
      <c r="O72" s="126">
        <f t="shared" si="4"/>
        <v>1</v>
      </c>
      <c r="P72" s="126">
        <f t="shared" si="5"/>
        <v>14.5</v>
      </c>
      <c r="Q72" s="126">
        <f t="shared" si="2"/>
        <v>14.5</v>
      </c>
      <c r="R72">
        <f t="shared" si="3"/>
        <v>14.5</v>
      </c>
      <c r="S72" s="481">
        <f t="shared" si="6"/>
        <v>14.935</v>
      </c>
      <c r="T72" s="481">
        <f t="shared" si="7"/>
        <v>16.529999999999998</v>
      </c>
      <c r="U72" s="481">
        <f t="shared" si="8"/>
        <v>20.445</v>
      </c>
      <c r="V72" s="481">
        <f t="shared" si="9"/>
        <v>13.775</v>
      </c>
      <c r="W72" s="481">
        <f t="shared" si="10"/>
        <v>15.225000000000001</v>
      </c>
      <c r="X72" s="481">
        <f t="shared" si="11"/>
        <v>18.850000000000001</v>
      </c>
      <c r="AB72" s="88"/>
    </row>
    <row r="73" spans="1:248" s="2" customFormat="1" ht="51.75" customHeight="1">
      <c r="A73" s="644" t="s">
        <v>4008</v>
      </c>
      <c r="B73" s="647"/>
      <c r="C73" s="648" t="s">
        <v>4011</v>
      </c>
      <c r="D73" s="449" t="s">
        <v>1115</v>
      </c>
      <c r="E73" s="649" t="s">
        <v>220</v>
      </c>
      <c r="F73" s="649">
        <v>2</v>
      </c>
      <c r="G73" s="649" t="s">
        <v>1</v>
      </c>
      <c r="H73" s="649" t="s">
        <v>281</v>
      </c>
      <c r="I73" s="649">
        <v>175</v>
      </c>
      <c r="J73" s="649" t="s">
        <v>283</v>
      </c>
      <c r="K73" s="69">
        <f t="shared" si="22"/>
        <v>24.03</v>
      </c>
      <c r="L73" s="70">
        <f t="shared" si="23"/>
        <v>19.580000000000002</v>
      </c>
      <c r="M73" s="71">
        <v>17.8</v>
      </c>
      <c r="N73" s="643" t="s">
        <v>124</v>
      </c>
      <c r="O73" s="126">
        <f t="shared" si="4"/>
        <v>1</v>
      </c>
      <c r="P73" s="126">
        <f t="shared" si="5"/>
        <v>17.8</v>
      </c>
      <c r="Q73" s="126">
        <f t="shared" si="2"/>
        <v>17.8</v>
      </c>
      <c r="R73">
        <f t="shared" si="3"/>
        <v>17.8</v>
      </c>
      <c r="S73" s="481">
        <f t="shared" si="6"/>
        <v>18.334</v>
      </c>
      <c r="T73" s="481">
        <f t="shared" si="7"/>
        <v>20.291999999999998</v>
      </c>
      <c r="U73" s="481">
        <f t="shared" si="8"/>
        <v>25.097999999999999</v>
      </c>
      <c r="V73" s="481">
        <f t="shared" si="9"/>
        <v>16.91</v>
      </c>
      <c r="W73" s="481">
        <f t="shared" si="10"/>
        <v>18.690000000000001</v>
      </c>
      <c r="X73" s="481">
        <f t="shared" si="11"/>
        <v>23.14</v>
      </c>
      <c r="AB73" s="88"/>
    </row>
    <row r="74" spans="1:248" s="2" customFormat="1" ht="48.75" customHeight="1">
      <c r="A74" s="646"/>
      <c r="B74" s="647"/>
      <c r="C74" s="648"/>
      <c r="D74" s="112" t="s">
        <v>3650</v>
      </c>
      <c r="E74" s="649"/>
      <c r="F74" s="649"/>
      <c r="G74" s="649"/>
      <c r="H74" s="649"/>
      <c r="I74" s="649"/>
      <c r="J74" s="649"/>
      <c r="K74" s="69">
        <f t="shared" si="22"/>
        <v>24.03</v>
      </c>
      <c r="L74" s="70">
        <f t="shared" si="23"/>
        <v>19.580000000000002</v>
      </c>
      <c r="M74" s="71">
        <v>17.8</v>
      </c>
      <c r="N74" s="643"/>
      <c r="O74" s="126">
        <f t="shared" si="4"/>
        <v>1</v>
      </c>
      <c r="P74" s="126">
        <f t="shared" si="5"/>
        <v>17.8</v>
      </c>
      <c r="Q74" s="126">
        <f t="shared" si="2"/>
        <v>17.8</v>
      </c>
      <c r="R74">
        <f t="shared" si="3"/>
        <v>17.8</v>
      </c>
      <c r="S74" s="481">
        <f t="shared" si="6"/>
        <v>18.334</v>
      </c>
      <c r="T74" s="481">
        <f t="shared" si="7"/>
        <v>20.291999999999998</v>
      </c>
      <c r="U74" s="481">
        <f t="shared" si="8"/>
        <v>25.097999999999999</v>
      </c>
      <c r="V74" s="481">
        <f t="shared" si="9"/>
        <v>16.91</v>
      </c>
      <c r="W74" s="481">
        <f t="shared" si="10"/>
        <v>18.690000000000001</v>
      </c>
      <c r="X74" s="481">
        <f t="shared" si="11"/>
        <v>23.14</v>
      </c>
      <c r="AB74" s="88"/>
    </row>
    <row r="75" spans="1:248" s="2" customFormat="1" ht="44.25" customHeight="1">
      <c r="A75" s="644" t="s">
        <v>4009</v>
      </c>
      <c r="B75" s="647"/>
      <c r="C75" s="648" t="s">
        <v>4012</v>
      </c>
      <c r="D75" s="449" t="s">
        <v>1115</v>
      </c>
      <c r="E75" s="649" t="s">
        <v>220</v>
      </c>
      <c r="F75" s="649">
        <v>3</v>
      </c>
      <c r="G75" s="649" t="s">
        <v>1</v>
      </c>
      <c r="H75" s="649" t="s">
        <v>280</v>
      </c>
      <c r="I75" s="649">
        <v>175</v>
      </c>
      <c r="J75" s="649" t="s">
        <v>283</v>
      </c>
      <c r="K75" s="69">
        <f t="shared" si="22"/>
        <v>28.62</v>
      </c>
      <c r="L75" s="70">
        <f t="shared" si="23"/>
        <v>23.32</v>
      </c>
      <c r="M75" s="71">
        <v>21.2</v>
      </c>
      <c r="N75" s="643" t="s">
        <v>124</v>
      </c>
      <c r="O75" s="126">
        <f t="shared" si="4"/>
        <v>1</v>
      </c>
      <c r="P75" s="126">
        <f t="shared" si="5"/>
        <v>21.2</v>
      </c>
      <c r="Q75" s="126">
        <f t="shared" si="2"/>
        <v>21.2</v>
      </c>
      <c r="R75">
        <f t="shared" si="3"/>
        <v>21.2</v>
      </c>
      <c r="S75" s="481">
        <f t="shared" si="6"/>
        <v>21.835999999999999</v>
      </c>
      <c r="T75" s="481">
        <f t="shared" si="7"/>
        <v>24.167999999999996</v>
      </c>
      <c r="U75" s="481">
        <f t="shared" si="8"/>
        <v>29.891999999999996</v>
      </c>
      <c r="V75" s="481">
        <f t="shared" si="9"/>
        <v>20.14</v>
      </c>
      <c r="W75" s="481">
        <f t="shared" si="10"/>
        <v>22.26</v>
      </c>
      <c r="X75" s="481">
        <f t="shared" si="11"/>
        <v>27.56</v>
      </c>
      <c r="AB75" s="88"/>
    </row>
    <row r="76" spans="1:248" s="2" customFormat="1" ht="45.75" customHeight="1">
      <c r="A76" s="646"/>
      <c r="B76" s="647"/>
      <c r="C76" s="648"/>
      <c r="D76" s="112" t="s">
        <v>3650</v>
      </c>
      <c r="E76" s="649"/>
      <c r="F76" s="649"/>
      <c r="G76" s="649"/>
      <c r="H76" s="649"/>
      <c r="I76" s="649"/>
      <c r="J76" s="649"/>
      <c r="K76" s="69">
        <f t="shared" si="22"/>
        <v>28.62</v>
      </c>
      <c r="L76" s="70">
        <f t="shared" si="23"/>
        <v>23.32</v>
      </c>
      <c r="M76" s="71">
        <v>21.2</v>
      </c>
      <c r="N76" s="643"/>
      <c r="O76" s="126">
        <f t="shared" si="4"/>
        <v>1</v>
      </c>
      <c r="P76" s="126">
        <f t="shared" si="5"/>
        <v>21.2</v>
      </c>
      <c r="Q76" s="126">
        <f t="shared" si="2"/>
        <v>21.2</v>
      </c>
      <c r="R76">
        <f t="shared" si="3"/>
        <v>21.2</v>
      </c>
      <c r="S76" s="481">
        <f t="shared" si="6"/>
        <v>21.835999999999999</v>
      </c>
      <c r="T76" s="481">
        <f t="shared" si="7"/>
        <v>24.167999999999996</v>
      </c>
      <c r="U76" s="481">
        <f t="shared" si="8"/>
        <v>29.891999999999996</v>
      </c>
      <c r="V76" s="481">
        <f t="shared" si="9"/>
        <v>20.14</v>
      </c>
      <c r="W76" s="481">
        <f t="shared" si="10"/>
        <v>22.26</v>
      </c>
      <c r="X76" s="481">
        <f t="shared" si="11"/>
        <v>27.56</v>
      </c>
      <c r="AB76" s="88"/>
    </row>
    <row r="77" spans="1:248" s="2" customFormat="1" ht="54.75" customHeight="1">
      <c r="A77" s="644" t="s">
        <v>1494</v>
      </c>
      <c r="B77" s="647"/>
      <c r="C77" s="648" t="s">
        <v>1493</v>
      </c>
      <c r="D77" s="89" t="s">
        <v>1120</v>
      </c>
      <c r="E77" s="649" t="s">
        <v>220</v>
      </c>
      <c r="F77" s="649">
        <v>1</v>
      </c>
      <c r="G77" s="649" t="s">
        <v>1</v>
      </c>
      <c r="H77" s="649" t="s">
        <v>418</v>
      </c>
      <c r="I77" s="649" t="s">
        <v>411</v>
      </c>
      <c r="J77" s="649" t="s">
        <v>410</v>
      </c>
      <c r="K77" s="69">
        <f t="shared" ref="K77:K86" si="24">M77*1.35</f>
        <v>18.225000000000001</v>
      </c>
      <c r="L77" s="70">
        <f t="shared" ref="L77:L86" si="25">M77*1.1</f>
        <v>14.850000000000001</v>
      </c>
      <c r="M77" s="71">
        <v>13.5</v>
      </c>
      <c r="N77" s="643" t="s">
        <v>124</v>
      </c>
      <c r="O77" s="126">
        <f t="shared" si="4"/>
        <v>1</v>
      </c>
      <c r="P77" s="126">
        <f t="shared" si="5"/>
        <v>13.5</v>
      </c>
      <c r="Q77" s="126">
        <f t="shared" si="2"/>
        <v>13.5</v>
      </c>
      <c r="R77">
        <f t="shared" si="3"/>
        <v>13.5</v>
      </c>
      <c r="S77" s="481">
        <f t="shared" si="6"/>
        <v>13.905000000000001</v>
      </c>
      <c r="T77" s="481">
        <f t="shared" si="7"/>
        <v>15.389999999999999</v>
      </c>
      <c r="U77" s="481">
        <f t="shared" si="8"/>
        <v>19.035</v>
      </c>
      <c r="V77" s="481">
        <f t="shared" si="9"/>
        <v>12.824999999999999</v>
      </c>
      <c r="W77" s="481">
        <f t="shared" si="10"/>
        <v>14.175000000000001</v>
      </c>
      <c r="X77" s="481">
        <f t="shared" si="11"/>
        <v>17.55</v>
      </c>
      <c r="AB77" s="88"/>
    </row>
    <row r="78" spans="1:248" s="2" customFormat="1" ht="51.75" customHeight="1">
      <c r="A78" s="646"/>
      <c r="B78" s="647"/>
      <c r="C78" s="648"/>
      <c r="D78" s="109" t="s">
        <v>1121</v>
      </c>
      <c r="E78" s="649"/>
      <c r="F78" s="649"/>
      <c r="G78" s="649"/>
      <c r="H78" s="649"/>
      <c r="I78" s="649"/>
      <c r="J78" s="649"/>
      <c r="K78" s="69">
        <f t="shared" si="24"/>
        <v>17.55</v>
      </c>
      <c r="L78" s="70">
        <f t="shared" si="25"/>
        <v>14.3</v>
      </c>
      <c r="M78" s="71">
        <v>13</v>
      </c>
      <c r="N78" s="643"/>
      <c r="O78" s="126">
        <f t="shared" si="4"/>
        <v>1</v>
      </c>
      <c r="P78" s="126">
        <f t="shared" si="5"/>
        <v>13</v>
      </c>
      <c r="Q78" s="126">
        <f t="shared" si="2"/>
        <v>13</v>
      </c>
      <c r="R78">
        <f t="shared" si="3"/>
        <v>13</v>
      </c>
      <c r="S78" s="481">
        <f t="shared" si="6"/>
        <v>13.39</v>
      </c>
      <c r="T78" s="481">
        <f t="shared" si="7"/>
        <v>14.819999999999999</v>
      </c>
      <c r="U78" s="481">
        <f t="shared" si="8"/>
        <v>18.329999999999998</v>
      </c>
      <c r="V78" s="481">
        <f t="shared" si="9"/>
        <v>12.35</v>
      </c>
      <c r="W78" s="481">
        <f t="shared" si="10"/>
        <v>13.65</v>
      </c>
      <c r="X78" s="481">
        <f t="shared" si="11"/>
        <v>16.900000000000002</v>
      </c>
      <c r="AB78" s="88"/>
    </row>
    <row r="79" spans="1:248" s="2" customFormat="1" ht="51.75" customHeight="1">
      <c r="A79" s="644" t="s">
        <v>1496</v>
      </c>
      <c r="B79" s="647"/>
      <c r="C79" s="648" t="s">
        <v>1495</v>
      </c>
      <c r="D79" s="89" t="s">
        <v>1120</v>
      </c>
      <c r="E79" s="649" t="s">
        <v>220</v>
      </c>
      <c r="F79" s="649">
        <v>2</v>
      </c>
      <c r="G79" s="649" t="s">
        <v>1</v>
      </c>
      <c r="H79" s="649" t="s">
        <v>281</v>
      </c>
      <c r="I79" s="649" t="s">
        <v>411</v>
      </c>
      <c r="J79" s="649" t="s">
        <v>283</v>
      </c>
      <c r="K79" s="69">
        <f t="shared" si="24"/>
        <v>22.005000000000003</v>
      </c>
      <c r="L79" s="70">
        <f t="shared" si="25"/>
        <v>17.930000000000003</v>
      </c>
      <c r="M79" s="71">
        <v>16.3</v>
      </c>
      <c r="N79" s="643" t="s">
        <v>124</v>
      </c>
      <c r="O79" s="126">
        <f t="shared" si="4"/>
        <v>1</v>
      </c>
      <c r="P79" s="126">
        <f t="shared" si="5"/>
        <v>16.3</v>
      </c>
      <c r="Q79" s="126">
        <f t="shared" si="2"/>
        <v>16.3</v>
      </c>
      <c r="R79">
        <f t="shared" si="3"/>
        <v>16.3</v>
      </c>
      <c r="S79" s="481">
        <f t="shared" si="6"/>
        <v>16.789000000000001</v>
      </c>
      <c r="T79" s="481">
        <f t="shared" si="7"/>
        <v>18.582000000000001</v>
      </c>
      <c r="U79" s="481">
        <f t="shared" si="8"/>
        <v>22.983000000000001</v>
      </c>
      <c r="V79" s="481">
        <f t="shared" si="9"/>
        <v>15.485000000000001</v>
      </c>
      <c r="W79" s="481">
        <f t="shared" si="10"/>
        <v>17.115000000000002</v>
      </c>
      <c r="X79" s="481">
        <f t="shared" si="11"/>
        <v>21.19</v>
      </c>
      <c r="AB79" s="88"/>
    </row>
    <row r="80" spans="1:248" s="2" customFormat="1" ht="48.75" customHeight="1">
      <c r="A80" s="646"/>
      <c r="B80" s="647"/>
      <c r="C80" s="648"/>
      <c r="D80" s="109" t="s">
        <v>1121</v>
      </c>
      <c r="E80" s="649"/>
      <c r="F80" s="649"/>
      <c r="G80" s="649"/>
      <c r="H80" s="649"/>
      <c r="I80" s="649"/>
      <c r="J80" s="649"/>
      <c r="K80" s="69">
        <f t="shared" si="24"/>
        <v>21.6</v>
      </c>
      <c r="L80" s="70">
        <f t="shared" si="25"/>
        <v>17.600000000000001</v>
      </c>
      <c r="M80" s="71">
        <v>16</v>
      </c>
      <c r="N80" s="643"/>
      <c r="O80" s="126">
        <f t="shared" si="4"/>
        <v>1</v>
      </c>
      <c r="P80" s="126">
        <f t="shared" si="5"/>
        <v>16</v>
      </c>
      <c r="Q80" s="126">
        <f t="shared" ref="Q80:Q152" si="26">IFERROR(SUM(P80*1)," ")</f>
        <v>16</v>
      </c>
      <c r="R80">
        <f t="shared" ref="R80:R152" si="27">IF(Q80=0," ",Q80)</f>
        <v>16</v>
      </c>
      <c r="S80" s="481">
        <f t="shared" si="6"/>
        <v>16.48</v>
      </c>
      <c r="T80" s="481">
        <f t="shared" si="7"/>
        <v>18.239999999999998</v>
      </c>
      <c r="U80" s="481">
        <f t="shared" si="8"/>
        <v>22.56</v>
      </c>
      <c r="V80" s="481">
        <f t="shared" si="9"/>
        <v>15.2</v>
      </c>
      <c r="W80" s="481">
        <f t="shared" si="10"/>
        <v>16.8</v>
      </c>
      <c r="X80" s="481">
        <f t="shared" si="11"/>
        <v>20.8</v>
      </c>
      <c r="AB80" s="88"/>
    </row>
    <row r="81" spans="1:28" s="2" customFormat="1" ht="44.25" customHeight="1">
      <c r="A81" s="644" t="s">
        <v>1498</v>
      </c>
      <c r="B81" s="647"/>
      <c r="C81" s="648" t="s">
        <v>1497</v>
      </c>
      <c r="D81" s="89" t="s">
        <v>1120</v>
      </c>
      <c r="E81" s="649" t="s">
        <v>220</v>
      </c>
      <c r="F81" s="649">
        <v>3</v>
      </c>
      <c r="G81" s="649" t="s">
        <v>1</v>
      </c>
      <c r="H81" s="649" t="s">
        <v>280</v>
      </c>
      <c r="I81" s="649" t="s">
        <v>411</v>
      </c>
      <c r="J81" s="649" t="s">
        <v>283</v>
      </c>
      <c r="K81" s="69">
        <f t="shared" si="24"/>
        <v>25.650000000000002</v>
      </c>
      <c r="L81" s="70">
        <f t="shared" si="25"/>
        <v>20.900000000000002</v>
      </c>
      <c r="M81" s="71">
        <v>19</v>
      </c>
      <c r="N81" s="643" t="s">
        <v>124</v>
      </c>
      <c r="O81" s="126">
        <f t="shared" ref="O81:O119" si="28">IF(M81&gt;1,1,0)</f>
        <v>1</v>
      </c>
      <c r="P81" s="126">
        <f t="shared" ref="P81:P153" si="29">IF(O81=1,M81,0)</f>
        <v>19</v>
      </c>
      <c r="Q81" s="126">
        <f t="shared" si="26"/>
        <v>19</v>
      </c>
      <c r="R81">
        <f t="shared" si="27"/>
        <v>19</v>
      </c>
      <c r="S81" s="481">
        <f t="shared" ref="S81:S153" si="30">IFERROR(SUM($R81*$Y$2)," ")</f>
        <v>19.57</v>
      </c>
      <c r="T81" s="481">
        <f t="shared" ref="T81:T153" si="31">IFERROR(SUM($R81*$Z$2)," ")</f>
        <v>21.659999999999997</v>
      </c>
      <c r="U81" s="481">
        <f t="shared" ref="U81:U153" si="32">IFERROR(SUM($R81*$AA$2)," ")</f>
        <v>26.79</v>
      </c>
      <c r="V81" s="481">
        <f t="shared" ref="V81:V153" si="33">IFERROR(SUM($R81-$R81/100*$AB$2)," ")</f>
        <v>18.05</v>
      </c>
      <c r="W81" s="481">
        <f t="shared" ref="W81:W153" si="34">IFERROR(SUM($R81*$AC$2)," ")</f>
        <v>19.95</v>
      </c>
      <c r="X81" s="481">
        <f t="shared" ref="X81:X153" si="35">IFERROR(SUM($R81*$AD$2)," ")</f>
        <v>24.7</v>
      </c>
      <c r="AB81" s="88"/>
    </row>
    <row r="82" spans="1:28" s="2" customFormat="1" ht="45.75" customHeight="1">
      <c r="A82" s="646"/>
      <c r="B82" s="647"/>
      <c r="C82" s="648"/>
      <c r="D82" s="109" t="s">
        <v>1121</v>
      </c>
      <c r="E82" s="649"/>
      <c r="F82" s="649"/>
      <c r="G82" s="649"/>
      <c r="H82" s="649"/>
      <c r="I82" s="649"/>
      <c r="J82" s="649"/>
      <c r="K82" s="69">
        <f t="shared" si="24"/>
        <v>24.57</v>
      </c>
      <c r="L82" s="70">
        <f t="shared" si="25"/>
        <v>20.02</v>
      </c>
      <c r="M82" s="71">
        <v>18.2</v>
      </c>
      <c r="N82" s="643"/>
      <c r="O82" s="126">
        <f t="shared" si="28"/>
        <v>1</v>
      </c>
      <c r="P82" s="126">
        <f t="shared" si="29"/>
        <v>18.2</v>
      </c>
      <c r="Q82" s="126">
        <f t="shared" si="26"/>
        <v>18.2</v>
      </c>
      <c r="R82">
        <f t="shared" si="27"/>
        <v>18.2</v>
      </c>
      <c r="S82" s="481">
        <f t="shared" si="30"/>
        <v>18.745999999999999</v>
      </c>
      <c r="T82" s="481">
        <f t="shared" si="31"/>
        <v>20.747999999999998</v>
      </c>
      <c r="U82" s="481">
        <f t="shared" si="32"/>
        <v>25.661999999999999</v>
      </c>
      <c r="V82" s="481">
        <f t="shared" si="33"/>
        <v>17.29</v>
      </c>
      <c r="W82" s="481">
        <f t="shared" si="34"/>
        <v>19.11</v>
      </c>
      <c r="X82" s="481">
        <f t="shared" si="35"/>
        <v>23.66</v>
      </c>
      <c r="AB82" s="88"/>
    </row>
    <row r="83" spans="1:28" s="2" customFormat="1" ht="50.25" customHeight="1">
      <c r="A83" s="644" t="s">
        <v>1500</v>
      </c>
      <c r="B83" s="647"/>
      <c r="C83" s="648" t="s">
        <v>1499</v>
      </c>
      <c r="D83" s="89" t="s">
        <v>1120</v>
      </c>
      <c r="E83" s="649" t="s">
        <v>220</v>
      </c>
      <c r="F83" s="649">
        <v>4</v>
      </c>
      <c r="G83" s="649" t="s">
        <v>1</v>
      </c>
      <c r="H83" s="649" t="s">
        <v>276</v>
      </c>
      <c r="I83" s="649">
        <v>175</v>
      </c>
      <c r="J83" s="649" t="s">
        <v>300</v>
      </c>
      <c r="K83" s="69">
        <f t="shared" si="24"/>
        <v>36.450000000000003</v>
      </c>
      <c r="L83" s="70">
        <f t="shared" si="25"/>
        <v>29.700000000000003</v>
      </c>
      <c r="M83" s="71">
        <v>27</v>
      </c>
      <c r="N83" s="643" t="s">
        <v>124</v>
      </c>
      <c r="O83" s="126">
        <f t="shared" si="28"/>
        <v>1</v>
      </c>
      <c r="P83" s="126">
        <f t="shared" si="29"/>
        <v>27</v>
      </c>
      <c r="Q83" s="126">
        <f t="shared" si="26"/>
        <v>27</v>
      </c>
      <c r="R83">
        <f t="shared" si="27"/>
        <v>27</v>
      </c>
      <c r="S83" s="481">
        <f t="shared" si="30"/>
        <v>27.810000000000002</v>
      </c>
      <c r="T83" s="481">
        <f t="shared" si="31"/>
        <v>30.779999999999998</v>
      </c>
      <c r="U83" s="481">
        <f t="shared" si="32"/>
        <v>38.07</v>
      </c>
      <c r="V83" s="481">
        <f t="shared" si="33"/>
        <v>25.65</v>
      </c>
      <c r="W83" s="481">
        <f t="shared" si="34"/>
        <v>28.35</v>
      </c>
      <c r="X83" s="481">
        <f t="shared" si="35"/>
        <v>35.1</v>
      </c>
      <c r="AB83" s="88"/>
    </row>
    <row r="84" spans="1:28" s="2" customFormat="1" ht="54.75" customHeight="1">
      <c r="A84" s="646"/>
      <c r="B84" s="647"/>
      <c r="C84" s="648"/>
      <c r="D84" s="109" t="s">
        <v>1121</v>
      </c>
      <c r="E84" s="649"/>
      <c r="F84" s="649"/>
      <c r="G84" s="649"/>
      <c r="H84" s="649"/>
      <c r="I84" s="649"/>
      <c r="J84" s="649"/>
      <c r="K84" s="69">
        <f t="shared" si="24"/>
        <v>35.775000000000006</v>
      </c>
      <c r="L84" s="70">
        <f t="shared" si="25"/>
        <v>29.150000000000002</v>
      </c>
      <c r="M84" s="71">
        <v>26.5</v>
      </c>
      <c r="N84" s="643"/>
      <c r="O84" s="126">
        <f t="shared" si="28"/>
        <v>1</v>
      </c>
      <c r="P84" s="126">
        <f t="shared" si="29"/>
        <v>26.5</v>
      </c>
      <c r="Q84" s="126">
        <f t="shared" si="26"/>
        <v>26.5</v>
      </c>
      <c r="R84">
        <f t="shared" si="27"/>
        <v>26.5</v>
      </c>
      <c r="S84" s="481">
        <f t="shared" si="30"/>
        <v>27.295000000000002</v>
      </c>
      <c r="T84" s="481">
        <f t="shared" si="31"/>
        <v>30.209999999999997</v>
      </c>
      <c r="U84" s="481">
        <f t="shared" si="32"/>
        <v>37.364999999999995</v>
      </c>
      <c r="V84" s="481">
        <f t="shared" si="33"/>
        <v>25.175000000000001</v>
      </c>
      <c r="W84" s="481">
        <f t="shared" si="34"/>
        <v>27.825000000000003</v>
      </c>
      <c r="X84" s="481">
        <f t="shared" si="35"/>
        <v>34.450000000000003</v>
      </c>
      <c r="AB84" s="88"/>
    </row>
    <row r="85" spans="1:28" s="2" customFormat="1" ht="43.5" customHeight="1">
      <c r="A85" s="644" t="s">
        <v>1501</v>
      </c>
      <c r="B85" s="647"/>
      <c r="C85" s="648" t="s">
        <v>3930</v>
      </c>
      <c r="D85" s="89" t="s">
        <v>1120</v>
      </c>
      <c r="E85" s="649" t="s">
        <v>220</v>
      </c>
      <c r="F85" s="649">
        <v>1</v>
      </c>
      <c r="G85" s="649" t="s">
        <v>1</v>
      </c>
      <c r="H85" s="649" t="s">
        <v>418</v>
      </c>
      <c r="I85" s="649" t="s">
        <v>419</v>
      </c>
      <c r="J85" s="649" t="s">
        <v>420</v>
      </c>
      <c r="K85" s="69">
        <f t="shared" si="24"/>
        <v>17.55</v>
      </c>
      <c r="L85" s="70">
        <f t="shared" si="25"/>
        <v>14.3</v>
      </c>
      <c r="M85" s="71">
        <v>13</v>
      </c>
      <c r="N85" s="643" t="s">
        <v>124</v>
      </c>
      <c r="O85" s="126">
        <f t="shared" si="28"/>
        <v>1</v>
      </c>
      <c r="P85" s="126">
        <f t="shared" si="29"/>
        <v>13</v>
      </c>
      <c r="Q85" s="126">
        <f t="shared" si="26"/>
        <v>13</v>
      </c>
      <c r="R85">
        <f t="shared" si="27"/>
        <v>13</v>
      </c>
      <c r="S85" s="481">
        <f t="shared" si="30"/>
        <v>13.39</v>
      </c>
      <c r="T85" s="481">
        <f t="shared" si="31"/>
        <v>14.819999999999999</v>
      </c>
      <c r="U85" s="481">
        <f t="shared" si="32"/>
        <v>18.329999999999998</v>
      </c>
      <c r="V85" s="481">
        <f t="shared" si="33"/>
        <v>12.35</v>
      </c>
      <c r="W85" s="481">
        <f t="shared" si="34"/>
        <v>13.65</v>
      </c>
      <c r="X85" s="481">
        <f t="shared" si="35"/>
        <v>16.900000000000002</v>
      </c>
      <c r="AB85" s="88"/>
    </row>
    <row r="86" spans="1:28" s="2" customFormat="1" ht="51" customHeight="1">
      <c r="A86" s="646"/>
      <c r="B86" s="647"/>
      <c r="C86" s="648"/>
      <c r="D86" s="109" t="s">
        <v>1121</v>
      </c>
      <c r="E86" s="649"/>
      <c r="F86" s="649"/>
      <c r="G86" s="649"/>
      <c r="H86" s="649"/>
      <c r="I86" s="649"/>
      <c r="J86" s="649"/>
      <c r="K86" s="69">
        <f t="shared" si="24"/>
        <v>17.415000000000003</v>
      </c>
      <c r="L86" s="70">
        <f t="shared" si="25"/>
        <v>14.190000000000001</v>
      </c>
      <c r="M86" s="71">
        <v>12.9</v>
      </c>
      <c r="N86" s="643"/>
      <c r="O86" s="126">
        <f t="shared" si="28"/>
        <v>1</v>
      </c>
      <c r="P86" s="126">
        <f t="shared" si="29"/>
        <v>12.9</v>
      </c>
      <c r="Q86" s="126">
        <f t="shared" si="26"/>
        <v>12.9</v>
      </c>
      <c r="R86">
        <f t="shared" si="27"/>
        <v>12.9</v>
      </c>
      <c r="S86" s="481">
        <f t="shared" si="30"/>
        <v>13.287000000000001</v>
      </c>
      <c r="T86" s="481">
        <f t="shared" si="31"/>
        <v>14.706</v>
      </c>
      <c r="U86" s="481">
        <f t="shared" si="32"/>
        <v>18.189</v>
      </c>
      <c r="V86" s="481">
        <f t="shared" si="33"/>
        <v>12.255000000000001</v>
      </c>
      <c r="W86" s="481">
        <f t="shared" si="34"/>
        <v>13.545000000000002</v>
      </c>
      <c r="X86" s="481">
        <f t="shared" si="35"/>
        <v>16.77</v>
      </c>
      <c r="AB86" s="88"/>
    </row>
    <row r="87" spans="1:28" s="2" customFormat="1" ht="54.75" customHeight="1">
      <c r="A87" s="644" t="s">
        <v>3997</v>
      </c>
      <c r="B87" s="647"/>
      <c r="C87" s="648" t="s">
        <v>3998</v>
      </c>
      <c r="D87" s="89" t="s">
        <v>1120</v>
      </c>
      <c r="E87" s="649" t="s">
        <v>220</v>
      </c>
      <c r="F87" s="649">
        <v>1</v>
      </c>
      <c r="G87" s="649" t="s">
        <v>1</v>
      </c>
      <c r="H87" s="649" t="s">
        <v>418</v>
      </c>
      <c r="I87" s="649" t="s">
        <v>411</v>
      </c>
      <c r="J87" s="649" t="s">
        <v>410</v>
      </c>
      <c r="K87" s="69">
        <f t="shared" ref="K87:K95" si="36">M87*1.35</f>
        <v>18.765000000000001</v>
      </c>
      <c r="L87" s="70">
        <f t="shared" ref="L87:L95" si="37">M87*1.1</f>
        <v>15.290000000000001</v>
      </c>
      <c r="M87" s="71">
        <v>13.9</v>
      </c>
      <c r="N87" s="643" t="s">
        <v>124</v>
      </c>
      <c r="O87" s="126">
        <f t="shared" si="28"/>
        <v>1</v>
      </c>
      <c r="P87" s="126">
        <f t="shared" si="29"/>
        <v>13.9</v>
      </c>
      <c r="Q87" s="126">
        <f t="shared" si="26"/>
        <v>13.9</v>
      </c>
      <c r="R87">
        <f t="shared" si="27"/>
        <v>13.9</v>
      </c>
      <c r="S87" s="481">
        <f t="shared" si="30"/>
        <v>14.317</v>
      </c>
      <c r="T87" s="481">
        <f t="shared" si="31"/>
        <v>15.845999999999998</v>
      </c>
      <c r="U87" s="481">
        <f t="shared" si="32"/>
        <v>19.599</v>
      </c>
      <c r="V87" s="481">
        <f t="shared" si="33"/>
        <v>13.205</v>
      </c>
      <c r="W87" s="481">
        <f t="shared" si="34"/>
        <v>14.595000000000001</v>
      </c>
      <c r="X87" s="481">
        <f t="shared" si="35"/>
        <v>18.07</v>
      </c>
      <c r="AB87" s="88"/>
    </row>
    <row r="88" spans="1:28" s="2" customFormat="1" ht="51.75" customHeight="1">
      <c r="A88" s="646"/>
      <c r="B88" s="647"/>
      <c r="C88" s="648"/>
      <c r="D88" s="109" t="s">
        <v>1121</v>
      </c>
      <c r="E88" s="649"/>
      <c r="F88" s="649"/>
      <c r="G88" s="649"/>
      <c r="H88" s="649"/>
      <c r="I88" s="649"/>
      <c r="J88" s="649"/>
      <c r="K88" s="69">
        <f t="shared" si="36"/>
        <v>18.36</v>
      </c>
      <c r="L88" s="70">
        <f t="shared" si="37"/>
        <v>14.96</v>
      </c>
      <c r="M88" s="71">
        <v>13.6</v>
      </c>
      <c r="N88" s="643"/>
      <c r="O88" s="126">
        <f t="shared" si="28"/>
        <v>1</v>
      </c>
      <c r="P88" s="126">
        <f t="shared" si="29"/>
        <v>13.6</v>
      </c>
      <c r="Q88" s="126">
        <f t="shared" si="26"/>
        <v>13.6</v>
      </c>
      <c r="R88">
        <f t="shared" si="27"/>
        <v>13.6</v>
      </c>
      <c r="S88" s="481">
        <f t="shared" si="30"/>
        <v>14.007999999999999</v>
      </c>
      <c r="T88" s="481">
        <f t="shared" si="31"/>
        <v>15.503999999999998</v>
      </c>
      <c r="U88" s="481">
        <f t="shared" si="32"/>
        <v>19.175999999999998</v>
      </c>
      <c r="V88" s="481">
        <f t="shared" si="33"/>
        <v>12.92</v>
      </c>
      <c r="W88" s="481">
        <f t="shared" si="34"/>
        <v>14.28</v>
      </c>
      <c r="X88" s="481">
        <f t="shared" si="35"/>
        <v>17.68</v>
      </c>
      <c r="AB88" s="88"/>
    </row>
    <row r="89" spans="1:28" s="2" customFormat="1" ht="51.75" customHeight="1">
      <c r="A89" s="644" t="s">
        <v>3999</v>
      </c>
      <c r="B89" s="647"/>
      <c r="C89" s="648" t="s">
        <v>4000</v>
      </c>
      <c r="D89" s="89" t="s">
        <v>1120</v>
      </c>
      <c r="E89" s="649" t="s">
        <v>220</v>
      </c>
      <c r="F89" s="649">
        <v>2</v>
      </c>
      <c r="G89" s="649" t="s">
        <v>1</v>
      </c>
      <c r="H89" s="649" t="s">
        <v>281</v>
      </c>
      <c r="I89" s="649" t="s">
        <v>411</v>
      </c>
      <c r="J89" s="649" t="s">
        <v>283</v>
      </c>
      <c r="K89" s="69">
        <f t="shared" si="36"/>
        <v>22.545000000000002</v>
      </c>
      <c r="L89" s="70">
        <f t="shared" si="37"/>
        <v>18.37</v>
      </c>
      <c r="M89" s="71">
        <v>16.7</v>
      </c>
      <c r="N89" s="643" t="s">
        <v>124</v>
      </c>
      <c r="O89" s="126">
        <f t="shared" si="28"/>
        <v>1</v>
      </c>
      <c r="P89" s="126">
        <f t="shared" si="29"/>
        <v>16.7</v>
      </c>
      <c r="Q89" s="126">
        <f t="shared" si="26"/>
        <v>16.7</v>
      </c>
      <c r="R89">
        <f t="shared" si="27"/>
        <v>16.7</v>
      </c>
      <c r="S89" s="481">
        <f t="shared" si="30"/>
        <v>17.201000000000001</v>
      </c>
      <c r="T89" s="481">
        <f t="shared" si="31"/>
        <v>19.037999999999997</v>
      </c>
      <c r="U89" s="481">
        <f t="shared" si="32"/>
        <v>23.546999999999997</v>
      </c>
      <c r="V89" s="481">
        <f t="shared" si="33"/>
        <v>15.864999999999998</v>
      </c>
      <c r="W89" s="481">
        <f t="shared" si="34"/>
        <v>17.535</v>
      </c>
      <c r="X89" s="481">
        <f t="shared" si="35"/>
        <v>21.71</v>
      </c>
      <c r="AB89" s="88"/>
    </row>
    <row r="90" spans="1:28" s="2" customFormat="1" ht="48.75" customHeight="1">
      <c r="A90" s="646"/>
      <c r="B90" s="647"/>
      <c r="C90" s="648"/>
      <c r="D90" s="109" t="s">
        <v>1121</v>
      </c>
      <c r="E90" s="649"/>
      <c r="F90" s="649"/>
      <c r="G90" s="649"/>
      <c r="H90" s="649"/>
      <c r="I90" s="649"/>
      <c r="J90" s="649"/>
      <c r="K90" s="69">
        <f t="shared" si="36"/>
        <v>22.005000000000003</v>
      </c>
      <c r="L90" s="70">
        <f t="shared" si="37"/>
        <v>17.930000000000003</v>
      </c>
      <c r="M90" s="71">
        <v>16.3</v>
      </c>
      <c r="N90" s="643"/>
      <c r="O90" s="126">
        <f t="shared" si="28"/>
        <v>1</v>
      </c>
      <c r="P90" s="126">
        <f t="shared" si="29"/>
        <v>16.3</v>
      </c>
      <c r="Q90" s="126">
        <f t="shared" si="26"/>
        <v>16.3</v>
      </c>
      <c r="R90">
        <f t="shared" si="27"/>
        <v>16.3</v>
      </c>
      <c r="S90" s="481">
        <f t="shared" si="30"/>
        <v>16.789000000000001</v>
      </c>
      <c r="T90" s="481">
        <f t="shared" si="31"/>
        <v>18.582000000000001</v>
      </c>
      <c r="U90" s="481">
        <f t="shared" si="32"/>
        <v>22.983000000000001</v>
      </c>
      <c r="V90" s="481">
        <f t="shared" si="33"/>
        <v>15.485000000000001</v>
      </c>
      <c r="W90" s="481">
        <f t="shared" si="34"/>
        <v>17.115000000000002</v>
      </c>
      <c r="X90" s="481">
        <f t="shared" si="35"/>
        <v>21.19</v>
      </c>
      <c r="AB90" s="88"/>
    </row>
    <row r="91" spans="1:28" s="2" customFormat="1" ht="44.25" customHeight="1">
      <c r="A91" s="644" t="s">
        <v>4001</v>
      </c>
      <c r="B91" s="647"/>
      <c r="C91" s="648" t="s">
        <v>4002</v>
      </c>
      <c r="D91" s="89" t="s">
        <v>1120</v>
      </c>
      <c r="E91" s="649" t="s">
        <v>220</v>
      </c>
      <c r="F91" s="649">
        <v>3</v>
      </c>
      <c r="G91" s="649" t="s">
        <v>1</v>
      </c>
      <c r="H91" s="649" t="s">
        <v>280</v>
      </c>
      <c r="I91" s="649" t="s">
        <v>411</v>
      </c>
      <c r="J91" s="649" t="s">
        <v>283</v>
      </c>
      <c r="K91" s="69">
        <f t="shared" si="36"/>
        <v>26.19</v>
      </c>
      <c r="L91" s="70">
        <f t="shared" si="37"/>
        <v>21.34</v>
      </c>
      <c r="M91" s="71">
        <v>19.399999999999999</v>
      </c>
      <c r="N91" s="643" t="s">
        <v>124</v>
      </c>
      <c r="O91" s="126">
        <f t="shared" si="28"/>
        <v>1</v>
      </c>
      <c r="P91" s="126">
        <f t="shared" si="29"/>
        <v>19.399999999999999</v>
      </c>
      <c r="Q91" s="126">
        <f t="shared" si="26"/>
        <v>19.399999999999999</v>
      </c>
      <c r="R91">
        <f t="shared" si="27"/>
        <v>19.399999999999999</v>
      </c>
      <c r="S91" s="481">
        <f t="shared" si="30"/>
        <v>19.981999999999999</v>
      </c>
      <c r="T91" s="481">
        <f t="shared" si="31"/>
        <v>22.115999999999996</v>
      </c>
      <c r="U91" s="481">
        <f t="shared" si="32"/>
        <v>27.353999999999996</v>
      </c>
      <c r="V91" s="481">
        <f t="shared" si="33"/>
        <v>18.43</v>
      </c>
      <c r="W91" s="481">
        <f t="shared" si="34"/>
        <v>20.37</v>
      </c>
      <c r="X91" s="481">
        <f t="shared" si="35"/>
        <v>25.22</v>
      </c>
      <c r="AB91" s="88"/>
    </row>
    <row r="92" spans="1:28" s="2" customFormat="1" ht="45.75" customHeight="1">
      <c r="A92" s="646"/>
      <c r="B92" s="647"/>
      <c r="C92" s="648"/>
      <c r="D92" s="109" t="s">
        <v>1121</v>
      </c>
      <c r="E92" s="649"/>
      <c r="F92" s="649"/>
      <c r="G92" s="649"/>
      <c r="H92" s="649"/>
      <c r="I92" s="649"/>
      <c r="J92" s="649"/>
      <c r="K92" s="69">
        <f t="shared" si="36"/>
        <v>25.110000000000003</v>
      </c>
      <c r="L92" s="70">
        <f t="shared" si="37"/>
        <v>20.460000000000004</v>
      </c>
      <c r="M92" s="71">
        <v>18.600000000000001</v>
      </c>
      <c r="N92" s="643"/>
      <c r="O92" s="126">
        <f t="shared" si="28"/>
        <v>1</v>
      </c>
      <c r="P92" s="126">
        <f t="shared" si="29"/>
        <v>18.600000000000001</v>
      </c>
      <c r="Q92" s="126">
        <f t="shared" si="26"/>
        <v>18.600000000000001</v>
      </c>
      <c r="R92">
        <f t="shared" si="27"/>
        <v>18.600000000000001</v>
      </c>
      <c r="S92" s="481">
        <f t="shared" si="30"/>
        <v>19.158000000000001</v>
      </c>
      <c r="T92" s="481">
        <f t="shared" si="31"/>
        <v>21.204000000000001</v>
      </c>
      <c r="U92" s="481">
        <f t="shared" si="32"/>
        <v>26.225999999999999</v>
      </c>
      <c r="V92" s="481">
        <f t="shared" si="33"/>
        <v>17.670000000000002</v>
      </c>
      <c r="W92" s="481">
        <f t="shared" si="34"/>
        <v>19.53</v>
      </c>
      <c r="X92" s="481">
        <f t="shared" si="35"/>
        <v>24.180000000000003</v>
      </c>
      <c r="AB92" s="88"/>
    </row>
    <row r="93" spans="1:28" s="2" customFormat="1" ht="50.25" customHeight="1">
      <c r="A93" s="644" t="s">
        <v>4003</v>
      </c>
      <c r="B93" s="647"/>
      <c r="C93" s="648" t="s">
        <v>4004</v>
      </c>
      <c r="D93" s="89" t="s">
        <v>1120</v>
      </c>
      <c r="E93" s="649" t="s">
        <v>220</v>
      </c>
      <c r="F93" s="649">
        <v>4</v>
      </c>
      <c r="G93" s="649" t="s">
        <v>1</v>
      </c>
      <c r="H93" s="649" t="s">
        <v>276</v>
      </c>
      <c r="I93" s="649">
        <v>175</v>
      </c>
      <c r="J93" s="649" t="s">
        <v>300</v>
      </c>
      <c r="K93" s="69">
        <f t="shared" si="36"/>
        <v>36.99</v>
      </c>
      <c r="L93" s="70">
        <f t="shared" si="37"/>
        <v>30.14</v>
      </c>
      <c r="M93" s="71">
        <v>27.4</v>
      </c>
      <c r="N93" s="643" t="s">
        <v>124</v>
      </c>
      <c r="O93" s="126">
        <f t="shared" si="28"/>
        <v>1</v>
      </c>
      <c r="P93" s="126">
        <f t="shared" si="29"/>
        <v>27.4</v>
      </c>
      <c r="Q93" s="126">
        <f t="shared" si="26"/>
        <v>27.4</v>
      </c>
      <c r="R93">
        <f t="shared" si="27"/>
        <v>27.4</v>
      </c>
      <c r="S93" s="481">
        <f t="shared" si="30"/>
        <v>28.221999999999998</v>
      </c>
      <c r="T93" s="481">
        <f t="shared" si="31"/>
        <v>31.235999999999997</v>
      </c>
      <c r="U93" s="481">
        <f t="shared" si="32"/>
        <v>38.633999999999993</v>
      </c>
      <c r="V93" s="481">
        <f t="shared" si="33"/>
        <v>26.029999999999998</v>
      </c>
      <c r="W93" s="481">
        <f t="shared" si="34"/>
        <v>28.77</v>
      </c>
      <c r="X93" s="481">
        <f t="shared" si="35"/>
        <v>35.619999999999997</v>
      </c>
      <c r="AB93" s="88"/>
    </row>
    <row r="94" spans="1:28" s="2" customFormat="1" ht="54.75" customHeight="1">
      <c r="A94" s="646"/>
      <c r="B94" s="647"/>
      <c r="C94" s="648"/>
      <c r="D94" s="109" t="s">
        <v>1121</v>
      </c>
      <c r="E94" s="649"/>
      <c r="F94" s="649"/>
      <c r="G94" s="649"/>
      <c r="H94" s="649"/>
      <c r="I94" s="649"/>
      <c r="J94" s="649"/>
      <c r="K94" s="69">
        <f t="shared" si="36"/>
        <v>36.314999999999998</v>
      </c>
      <c r="L94" s="70">
        <f t="shared" si="37"/>
        <v>29.59</v>
      </c>
      <c r="M94" s="71">
        <v>26.9</v>
      </c>
      <c r="N94" s="643"/>
      <c r="O94" s="126">
        <f t="shared" si="28"/>
        <v>1</v>
      </c>
      <c r="P94" s="126">
        <f t="shared" si="29"/>
        <v>26.9</v>
      </c>
      <c r="Q94" s="126">
        <f t="shared" si="26"/>
        <v>26.9</v>
      </c>
      <c r="R94">
        <f t="shared" si="27"/>
        <v>26.9</v>
      </c>
      <c r="S94" s="481">
        <f t="shared" si="30"/>
        <v>27.707000000000001</v>
      </c>
      <c r="T94" s="481">
        <f t="shared" si="31"/>
        <v>30.665999999999997</v>
      </c>
      <c r="U94" s="481">
        <f t="shared" si="32"/>
        <v>37.928999999999995</v>
      </c>
      <c r="V94" s="481">
        <f t="shared" si="33"/>
        <v>25.555</v>
      </c>
      <c r="W94" s="481">
        <f t="shared" si="34"/>
        <v>28.245000000000001</v>
      </c>
      <c r="X94" s="481">
        <f t="shared" si="35"/>
        <v>34.97</v>
      </c>
      <c r="AB94" s="88"/>
    </row>
    <row r="95" spans="1:28" s="2" customFormat="1" ht="58.5" customHeight="1">
      <c r="A95" s="644" t="s">
        <v>4005</v>
      </c>
      <c r="B95" s="647"/>
      <c r="C95" s="648" t="s">
        <v>4006</v>
      </c>
      <c r="D95" s="89" t="s">
        <v>1120</v>
      </c>
      <c r="E95" s="649" t="s">
        <v>220</v>
      </c>
      <c r="F95" s="649">
        <v>1</v>
      </c>
      <c r="G95" s="649" t="s">
        <v>1</v>
      </c>
      <c r="H95" s="649" t="s">
        <v>418</v>
      </c>
      <c r="I95" s="649" t="s">
        <v>419</v>
      </c>
      <c r="J95" s="649" t="s">
        <v>420</v>
      </c>
      <c r="K95" s="69">
        <f t="shared" si="36"/>
        <v>19.575000000000003</v>
      </c>
      <c r="L95" s="70">
        <f t="shared" si="37"/>
        <v>15.950000000000001</v>
      </c>
      <c r="M95" s="71">
        <v>14.5</v>
      </c>
      <c r="N95" s="643" t="s">
        <v>124</v>
      </c>
      <c r="O95" s="126">
        <f t="shared" si="28"/>
        <v>1</v>
      </c>
      <c r="P95" s="126">
        <f t="shared" si="29"/>
        <v>14.5</v>
      </c>
      <c r="Q95" s="126">
        <f t="shared" si="26"/>
        <v>14.5</v>
      </c>
      <c r="R95">
        <f t="shared" si="27"/>
        <v>14.5</v>
      </c>
      <c r="S95" s="481">
        <f t="shared" si="30"/>
        <v>14.935</v>
      </c>
      <c r="T95" s="481">
        <f t="shared" si="31"/>
        <v>16.529999999999998</v>
      </c>
      <c r="U95" s="481">
        <f t="shared" si="32"/>
        <v>20.445</v>
      </c>
      <c r="V95" s="481">
        <f t="shared" si="33"/>
        <v>13.775</v>
      </c>
      <c r="W95" s="481">
        <f t="shared" si="34"/>
        <v>15.225000000000001</v>
      </c>
      <c r="X95" s="481">
        <f t="shared" si="35"/>
        <v>18.850000000000001</v>
      </c>
      <c r="AB95" s="88"/>
    </row>
    <row r="96" spans="1:28" s="2" customFormat="1" ht="58.5" customHeight="1">
      <c r="A96" s="645"/>
      <c r="B96" s="647"/>
      <c r="C96" s="648"/>
      <c r="D96" s="109" t="s">
        <v>1121</v>
      </c>
      <c r="E96" s="649"/>
      <c r="F96" s="649"/>
      <c r="G96" s="649"/>
      <c r="H96" s="649"/>
      <c r="I96" s="649"/>
      <c r="J96" s="649"/>
      <c r="K96" s="69"/>
      <c r="L96" s="70"/>
      <c r="M96" s="567">
        <v>14</v>
      </c>
      <c r="N96" s="643"/>
      <c r="O96" s="126">
        <f t="shared" si="28"/>
        <v>1</v>
      </c>
      <c r="P96" s="126">
        <f t="shared" si="29"/>
        <v>14</v>
      </c>
      <c r="Q96" s="126">
        <f t="shared" si="26"/>
        <v>14</v>
      </c>
      <c r="R96">
        <f t="shared" si="27"/>
        <v>14</v>
      </c>
      <c r="S96" s="481">
        <f t="shared" si="30"/>
        <v>14.42</v>
      </c>
      <c r="T96" s="481">
        <f t="shared" si="31"/>
        <v>15.959999999999999</v>
      </c>
      <c r="U96" s="481">
        <f t="shared" si="32"/>
        <v>19.739999999999998</v>
      </c>
      <c r="V96" s="481">
        <f t="shared" si="33"/>
        <v>13.3</v>
      </c>
      <c r="W96" s="481">
        <f t="shared" si="34"/>
        <v>14.700000000000001</v>
      </c>
      <c r="X96" s="481">
        <f t="shared" si="35"/>
        <v>18.2</v>
      </c>
      <c r="AB96" s="88"/>
    </row>
    <row r="97" spans="1:248" s="2" customFormat="1" ht="58.5" customHeight="1">
      <c r="A97" s="645"/>
      <c r="B97" s="647"/>
      <c r="C97" s="648"/>
      <c r="D97" s="112" t="s">
        <v>3650</v>
      </c>
      <c r="E97" s="649"/>
      <c r="F97" s="649"/>
      <c r="G97" s="649"/>
      <c r="H97" s="649"/>
      <c r="I97" s="649"/>
      <c r="J97" s="649"/>
      <c r="K97" s="69"/>
      <c r="L97" s="70"/>
      <c r="M97" s="567">
        <v>14</v>
      </c>
      <c r="N97" s="643"/>
      <c r="O97" s="126">
        <f t="shared" si="28"/>
        <v>1</v>
      </c>
      <c r="P97" s="126">
        <f t="shared" si="29"/>
        <v>14</v>
      </c>
      <c r="Q97" s="126">
        <f t="shared" si="26"/>
        <v>14</v>
      </c>
      <c r="R97">
        <f t="shared" si="27"/>
        <v>14</v>
      </c>
      <c r="S97" s="481">
        <f t="shared" si="30"/>
        <v>14.42</v>
      </c>
      <c r="T97" s="481">
        <f t="shared" si="31"/>
        <v>15.959999999999999</v>
      </c>
      <c r="U97" s="481">
        <f t="shared" si="32"/>
        <v>19.739999999999998</v>
      </c>
      <c r="V97" s="481">
        <f t="shared" si="33"/>
        <v>13.3</v>
      </c>
      <c r="W97" s="481">
        <f t="shared" si="34"/>
        <v>14.700000000000001</v>
      </c>
      <c r="X97" s="481">
        <f t="shared" si="35"/>
        <v>18.2</v>
      </c>
      <c r="AB97" s="88"/>
    </row>
    <row r="98" spans="1:248" s="2" customFormat="1" ht="58.5" customHeight="1">
      <c r="A98" s="645"/>
      <c r="B98" s="647"/>
      <c r="C98" s="648"/>
      <c r="D98" s="92" t="s">
        <v>1116</v>
      </c>
      <c r="E98" s="649"/>
      <c r="F98" s="649"/>
      <c r="G98" s="649"/>
      <c r="H98" s="649"/>
      <c r="I98" s="649"/>
      <c r="J98" s="649"/>
      <c r="K98" s="69"/>
      <c r="L98" s="70"/>
      <c r="M98" s="568">
        <v>15.9</v>
      </c>
      <c r="N98" s="643"/>
      <c r="O98" s="126">
        <f t="shared" si="28"/>
        <v>1</v>
      </c>
      <c r="P98" s="126">
        <f t="shared" si="29"/>
        <v>15.9</v>
      </c>
      <c r="Q98" s="126">
        <f t="shared" si="26"/>
        <v>15.9</v>
      </c>
      <c r="R98">
        <f t="shared" si="27"/>
        <v>15.9</v>
      </c>
      <c r="S98" s="481">
        <f t="shared" si="30"/>
        <v>16.377000000000002</v>
      </c>
      <c r="T98" s="481">
        <f t="shared" si="31"/>
        <v>18.125999999999998</v>
      </c>
      <c r="U98" s="481">
        <f t="shared" si="32"/>
        <v>22.419</v>
      </c>
      <c r="V98" s="481">
        <f t="shared" si="33"/>
        <v>15.105</v>
      </c>
      <c r="W98" s="481">
        <f t="shared" si="34"/>
        <v>16.695</v>
      </c>
      <c r="X98" s="481">
        <f t="shared" si="35"/>
        <v>20.67</v>
      </c>
      <c r="AB98" s="88"/>
    </row>
    <row r="99" spans="1:248" s="2" customFormat="1" ht="58.5" customHeight="1">
      <c r="A99" s="645"/>
      <c r="B99" s="647"/>
      <c r="C99" s="648"/>
      <c r="D99" s="93" t="s">
        <v>1117</v>
      </c>
      <c r="E99" s="649"/>
      <c r="F99" s="649"/>
      <c r="G99" s="649"/>
      <c r="H99" s="649"/>
      <c r="I99" s="649"/>
      <c r="J99" s="649"/>
      <c r="K99" s="69"/>
      <c r="L99" s="70"/>
      <c r="M99" s="568">
        <v>15.9</v>
      </c>
      <c r="N99" s="643"/>
      <c r="O99" s="126">
        <f t="shared" si="28"/>
        <v>1</v>
      </c>
      <c r="P99" s="126">
        <f t="shared" si="29"/>
        <v>15.9</v>
      </c>
      <c r="Q99" s="126">
        <f t="shared" si="26"/>
        <v>15.9</v>
      </c>
      <c r="R99">
        <f t="shared" si="27"/>
        <v>15.9</v>
      </c>
      <c r="S99" s="481">
        <f t="shared" si="30"/>
        <v>16.377000000000002</v>
      </c>
      <c r="T99" s="481">
        <f t="shared" si="31"/>
        <v>18.125999999999998</v>
      </c>
      <c r="U99" s="481">
        <f t="shared" si="32"/>
        <v>22.419</v>
      </c>
      <c r="V99" s="481">
        <f t="shared" si="33"/>
        <v>15.105</v>
      </c>
      <c r="W99" s="481">
        <f t="shared" si="34"/>
        <v>16.695</v>
      </c>
      <c r="X99" s="481">
        <f t="shared" si="35"/>
        <v>20.67</v>
      </c>
      <c r="AB99" s="88"/>
    </row>
    <row r="100" spans="1:248" s="2" customFormat="1" ht="58.5" customHeight="1">
      <c r="A100" s="645"/>
      <c r="B100" s="647"/>
      <c r="C100" s="648"/>
      <c r="D100" s="95" t="s">
        <v>107</v>
      </c>
      <c r="E100" s="649"/>
      <c r="F100" s="649"/>
      <c r="G100" s="649"/>
      <c r="H100" s="649"/>
      <c r="I100" s="649"/>
      <c r="J100" s="649"/>
      <c r="K100" s="69"/>
      <c r="L100" s="70"/>
      <c r="M100" s="568">
        <v>15.9</v>
      </c>
      <c r="N100" s="643"/>
      <c r="O100" s="126">
        <f t="shared" si="28"/>
        <v>1</v>
      </c>
      <c r="P100" s="126">
        <f t="shared" si="29"/>
        <v>15.9</v>
      </c>
      <c r="Q100" s="126">
        <f t="shared" si="26"/>
        <v>15.9</v>
      </c>
      <c r="R100">
        <f t="shared" si="27"/>
        <v>15.9</v>
      </c>
      <c r="S100" s="481">
        <f t="shared" si="30"/>
        <v>16.377000000000002</v>
      </c>
      <c r="T100" s="481">
        <f t="shared" si="31"/>
        <v>18.125999999999998</v>
      </c>
      <c r="U100" s="481">
        <f t="shared" si="32"/>
        <v>22.419</v>
      </c>
      <c r="V100" s="481">
        <f t="shared" si="33"/>
        <v>15.105</v>
      </c>
      <c r="W100" s="481">
        <f t="shared" si="34"/>
        <v>16.695</v>
      </c>
      <c r="X100" s="481">
        <f t="shared" si="35"/>
        <v>20.67</v>
      </c>
      <c r="AB100" s="88"/>
    </row>
    <row r="101" spans="1:248" s="2" customFormat="1" ht="58.5" customHeight="1">
      <c r="A101" s="645"/>
      <c r="B101" s="647"/>
      <c r="C101" s="648"/>
      <c r="D101" s="94" t="s">
        <v>105</v>
      </c>
      <c r="E101" s="649"/>
      <c r="F101" s="649"/>
      <c r="G101" s="649"/>
      <c r="H101" s="649"/>
      <c r="I101" s="649"/>
      <c r="J101" s="649"/>
      <c r="K101" s="69"/>
      <c r="L101" s="70"/>
      <c r="M101" s="568">
        <v>15.9</v>
      </c>
      <c r="N101" s="643"/>
      <c r="O101" s="126">
        <f t="shared" si="28"/>
        <v>1</v>
      </c>
      <c r="P101" s="126">
        <f t="shared" si="29"/>
        <v>15.9</v>
      </c>
      <c r="Q101" s="126">
        <f t="shared" si="26"/>
        <v>15.9</v>
      </c>
      <c r="R101">
        <f t="shared" si="27"/>
        <v>15.9</v>
      </c>
      <c r="S101" s="481">
        <f t="shared" si="30"/>
        <v>16.377000000000002</v>
      </c>
      <c r="T101" s="481">
        <f t="shared" si="31"/>
        <v>18.125999999999998</v>
      </c>
      <c r="U101" s="481">
        <f t="shared" si="32"/>
        <v>22.419</v>
      </c>
      <c r="V101" s="481">
        <f t="shared" si="33"/>
        <v>15.105</v>
      </c>
      <c r="W101" s="481">
        <f t="shared" si="34"/>
        <v>16.695</v>
      </c>
      <c r="X101" s="481">
        <f t="shared" si="35"/>
        <v>20.67</v>
      </c>
      <c r="AB101" s="88"/>
    </row>
    <row r="102" spans="1:248" customFormat="1" ht="29.25" customHeight="1">
      <c r="A102" s="633" t="s">
        <v>3918</v>
      </c>
      <c r="B102" s="633"/>
      <c r="C102" s="633"/>
      <c r="D102" s="633"/>
      <c r="E102" s="633"/>
      <c r="F102" s="633"/>
      <c r="G102" s="633"/>
      <c r="H102" s="633"/>
      <c r="I102" s="633"/>
      <c r="J102" s="633"/>
      <c r="K102" s="633"/>
      <c r="L102" s="633"/>
      <c r="M102" s="633"/>
      <c r="N102" s="633"/>
      <c r="O102" s="126">
        <f t="shared" si="28"/>
        <v>0</v>
      </c>
      <c r="P102" s="126">
        <f t="shared" si="29"/>
        <v>0</v>
      </c>
      <c r="Q102" s="126">
        <f t="shared" si="26"/>
        <v>0</v>
      </c>
      <c r="R102" t="str">
        <f t="shared" si="27"/>
        <v xml:space="preserve"> </v>
      </c>
      <c r="S102" s="481" t="str">
        <f t="shared" si="30"/>
        <v xml:space="preserve"> </v>
      </c>
      <c r="T102" s="481" t="str">
        <f t="shared" si="31"/>
        <v xml:space="preserve"> </v>
      </c>
      <c r="U102" s="481" t="str">
        <f t="shared" si="32"/>
        <v xml:space="preserve"> </v>
      </c>
      <c r="V102" s="481" t="str">
        <f t="shared" si="33"/>
        <v xml:space="preserve"> </v>
      </c>
      <c r="W102" s="481" t="str">
        <f t="shared" si="34"/>
        <v xml:space="preserve"> </v>
      </c>
      <c r="X102" s="481" t="str">
        <f t="shared" si="35"/>
        <v xml:space="preserve"> </v>
      </c>
      <c r="AB102" s="88"/>
    </row>
    <row r="103" spans="1:248" customFormat="1" ht="28.5" customHeight="1">
      <c r="A103" s="634" t="s">
        <v>405</v>
      </c>
      <c r="B103" s="634"/>
      <c r="C103" s="634"/>
      <c r="D103" s="634"/>
      <c r="E103" s="634"/>
      <c r="F103" s="634"/>
      <c r="G103" s="634"/>
      <c r="H103" s="634"/>
      <c r="I103" s="634"/>
      <c r="J103" s="634"/>
      <c r="K103" s="634"/>
      <c r="L103" s="634"/>
      <c r="M103" s="634"/>
      <c r="N103" s="634"/>
      <c r="O103" s="126">
        <f t="shared" si="28"/>
        <v>0</v>
      </c>
      <c r="P103" s="126">
        <f t="shared" si="29"/>
        <v>0</v>
      </c>
      <c r="Q103" s="126">
        <f t="shared" si="26"/>
        <v>0</v>
      </c>
      <c r="R103" t="str">
        <f t="shared" si="27"/>
        <v xml:space="preserve"> </v>
      </c>
      <c r="S103" s="481" t="str">
        <f t="shared" si="30"/>
        <v xml:space="preserve"> </v>
      </c>
      <c r="T103" s="481" t="str">
        <f t="shared" si="31"/>
        <v xml:space="preserve"> </v>
      </c>
      <c r="U103" s="481" t="str">
        <f t="shared" si="32"/>
        <v xml:space="preserve"> </v>
      </c>
      <c r="V103" s="481" t="str">
        <f t="shared" si="33"/>
        <v xml:space="preserve"> </v>
      </c>
      <c r="W103" s="481" t="str">
        <f t="shared" si="34"/>
        <v xml:space="preserve"> </v>
      </c>
      <c r="X103" s="481" t="str">
        <f t="shared" si="35"/>
        <v xml:space="preserve"> </v>
      </c>
      <c r="AB103" s="88"/>
    </row>
    <row r="104" spans="1:248" s="34" customFormat="1" ht="31.5">
      <c r="A104" s="405" t="s">
        <v>3</v>
      </c>
      <c r="B104" s="405" t="s">
        <v>163</v>
      </c>
      <c r="C104" s="405" t="s">
        <v>93</v>
      </c>
      <c r="D104" s="405" t="s">
        <v>4</v>
      </c>
      <c r="E104" s="405" t="s">
        <v>8</v>
      </c>
      <c r="F104" s="405" t="s">
        <v>9</v>
      </c>
      <c r="G104" s="405" t="s">
        <v>5</v>
      </c>
      <c r="H104" s="405" t="s">
        <v>6</v>
      </c>
      <c r="I104" s="405" t="s">
        <v>146</v>
      </c>
      <c r="J104" s="405" t="s">
        <v>7</v>
      </c>
      <c r="K104" s="405" t="s">
        <v>261</v>
      </c>
      <c r="L104" s="405" t="s">
        <v>3623</v>
      </c>
      <c r="M104" s="405" t="s">
        <v>263</v>
      </c>
      <c r="N104" s="405" t="s">
        <v>428</v>
      </c>
      <c r="O104" s="126">
        <f t="shared" si="28"/>
        <v>1</v>
      </c>
      <c r="P104" s="126" t="str">
        <f t="shared" si="29"/>
        <v>ОПТ 2</v>
      </c>
      <c r="Q104" s="126" t="str">
        <f t="shared" si="26"/>
        <v xml:space="preserve"> </v>
      </c>
      <c r="R104" t="str">
        <f t="shared" si="27"/>
        <v xml:space="preserve"> </v>
      </c>
      <c r="S104" s="481" t="str">
        <f t="shared" si="30"/>
        <v xml:space="preserve"> </v>
      </c>
      <c r="T104" s="481" t="str">
        <f t="shared" si="31"/>
        <v xml:space="preserve"> </v>
      </c>
      <c r="U104" s="481" t="str">
        <f t="shared" si="32"/>
        <v xml:space="preserve"> </v>
      </c>
      <c r="V104" s="481" t="str">
        <f t="shared" si="33"/>
        <v xml:space="preserve"> </v>
      </c>
      <c r="W104" s="481" t="str">
        <f t="shared" si="34"/>
        <v xml:space="preserve"> </v>
      </c>
      <c r="X104" s="481" t="str">
        <f t="shared" si="35"/>
        <v xml:space="preserve"> </v>
      </c>
      <c r="Y104" s="46"/>
      <c r="Z104" s="46"/>
      <c r="AA104" s="33"/>
      <c r="AB104" s="88"/>
      <c r="AC104" s="33"/>
      <c r="AD104" s="33"/>
      <c r="AE104" s="33"/>
      <c r="AF104" s="33"/>
      <c r="AG104" s="33"/>
      <c r="AH104" s="33"/>
      <c r="AI104" s="33"/>
      <c r="AJ104" s="33"/>
      <c r="AK104" s="33"/>
      <c r="AL104" s="33"/>
      <c r="AM104" s="33"/>
      <c r="AN104" s="33"/>
      <c r="AO104" s="33"/>
      <c r="AP104" s="33"/>
      <c r="AQ104" s="33"/>
      <c r="AR104" s="33"/>
      <c r="AS104" s="33"/>
      <c r="AT104" s="33"/>
      <c r="AU104" s="33"/>
      <c r="AV104" s="33"/>
      <c r="AW104" s="33"/>
      <c r="AX104" s="33"/>
      <c r="AY104" s="33"/>
      <c r="AZ104" s="33"/>
      <c r="BA104" s="33"/>
      <c r="BB104" s="33"/>
      <c r="BC104" s="33"/>
      <c r="BD104" s="33"/>
      <c r="BE104" s="33"/>
      <c r="BF104" s="33"/>
      <c r="BG104" s="33"/>
      <c r="BH104" s="33"/>
      <c r="BI104" s="33"/>
      <c r="BJ104" s="33"/>
      <c r="BK104" s="33"/>
      <c r="BL104" s="33"/>
      <c r="BM104" s="33"/>
      <c r="BN104" s="33"/>
      <c r="BO104" s="33"/>
      <c r="BP104" s="33"/>
      <c r="BQ104" s="33"/>
      <c r="BR104" s="33"/>
      <c r="BS104" s="33"/>
      <c r="BT104" s="33"/>
      <c r="BU104" s="33"/>
      <c r="BV104" s="33"/>
      <c r="BW104" s="33"/>
      <c r="BX104" s="33"/>
      <c r="BY104" s="33"/>
      <c r="BZ104" s="33"/>
      <c r="CA104" s="33"/>
      <c r="CB104" s="33"/>
      <c r="CC104" s="33"/>
      <c r="CD104" s="33"/>
      <c r="CE104" s="33"/>
      <c r="CF104" s="33"/>
      <c r="CG104" s="33"/>
      <c r="CH104" s="33"/>
      <c r="CI104" s="33"/>
      <c r="CJ104" s="33"/>
      <c r="CK104" s="33"/>
      <c r="CL104" s="33"/>
      <c r="CM104" s="33"/>
      <c r="CN104" s="33"/>
      <c r="CO104" s="33"/>
      <c r="CP104" s="33"/>
      <c r="CQ104" s="33"/>
      <c r="CR104" s="33"/>
      <c r="CS104" s="33"/>
      <c r="CT104" s="33"/>
      <c r="CU104" s="33"/>
      <c r="CV104" s="33"/>
      <c r="CW104" s="33"/>
      <c r="CX104" s="33"/>
      <c r="CY104" s="33"/>
      <c r="CZ104" s="33"/>
      <c r="DA104" s="33"/>
      <c r="DB104" s="33"/>
      <c r="DC104" s="33"/>
      <c r="DD104" s="33"/>
      <c r="DE104" s="33"/>
      <c r="DF104" s="33"/>
      <c r="DG104" s="33"/>
      <c r="DH104" s="33"/>
      <c r="DI104" s="33"/>
      <c r="DJ104" s="33"/>
      <c r="DK104" s="33"/>
      <c r="DL104" s="33"/>
      <c r="DM104" s="33"/>
      <c r="DN104" s="33"/>
      <c r="DO104" s="33"/>
      <c r="DP104" s="33"/>
      <c r="DQ104" s="33"/>
      <c r="DR104" s="33"/>
      <c r="DS104" s="33"/>
      <c r="DT104" s="33"/>
      <c r="DU104" s="33"/>
      <c r="DV104" s="33"/>
      <c r="DW104" s="33"/>
      <c r="DX104" s="33"/>
      <c r="DY104" s="33"/>
      <c r="DZ104" s="33"/>
      <c r="EA104" s="33"/>
      <c r="EB104" s="33"/>
      <c r="EC104" s="33"/>
      <c r="ED104" s="33"/>
      <c r="EE104" s="33"/>
      <c r="EF104" s="33"/>
      <c r="EG104" s="33"/>
      <c r="EH104" s="33"/>
      <c r="EI104" s="33"/>
      <c r="EJ104" s="33"/>
      <c r="EK104" s="33"/>
      <c r="EL104" s="33"/>
      <c r="EM104" s="33"/>
      <c r="EN104" s="33"/>
      <c r="EO104" s="33"/>
      <c r="EP104" s="33"/>
      <c r="EQ104" s="33"/>
      <c r="ER104" s="33"/>
      <c r="ES104" s="33"/>
      <c r="ET104" s="33"/>
      <c r="EU104" s="33"/>
      <c r="EV104" s="33"/>
      <c r="EW104" s="33"/>
      <c r="EX104" s="33"/>
      <c r="EY104" s="33"/>
      <c r="EZ104" s="33"/>
      <c r="FA104" s="33"/>
      <c r="FB104" s="33"/>
      <c r="FC104" s="33"/>
      <c r="FD104" s="33"/>
      <c r="FE104" s="33"/>
      <c r="FF104" s="33"/>
      <c r="FG104" s="33"/>
      <c r="FH104" s="33"/>
      <c r="FI104" s="33"/>
      <c r="FJ104" s="33"/>
      <c r="FK104" s="33"/>
      <c r="FL104" s="33"/>
      <c r="FM104" s="33"/>
      <c r="FN104" s="33"/>
      <c r="FO104" s="33"/>
      <c r="FP104" s="33"/>
      <c r="FQ104" s="33"/>
      <c r="FR104" s="33"/>
      <c r="FS104" s="33"/>
      <c r="FT104" s="33"/>
      <c r="FU104" s="33"/>
      <c r="FV104" s="33"/>
      <c r="FW104" s="33"/>
      <c r="FX104" s="33"/>
      <c r="FY104" s="33"/>
      <c r="FZ104" s="33"/>
      <c r="GA104" s="33"/>
      <c r="GB104" s="33"/>
      <c r="GC104" s="33"/>
      <c r="GD104" s="33"/>
      <c r="GE104" s="33"/>
      <c r="GF104" s="33"/>
      <c r="GG104" s="33"/>
      <c r="GH104" s="33"/>
      <c r="GI104" s="33"/>
      <c r="GJ104" s="33"/>
      <c r="GK104" s="33"/>
      <c r="GL104" s="33"/>
      <c r="GM104" s="33"/>
      <c r="GN104" s="33"/>
      <c r="GO104" s="33"/>
      <c r="GP104" s="33"/>
      <c r="GQ104" s="33"/>
      <c r="GR104" s="33"/>
      <c r="GS104" s="33"/>
      <c r="GT104" s="33"/>
      <c r="GU104" s="33"/>
      <c r="GV104" s="33"/>
      <c r="GW104" s="33"/>
      <c r="GX104" s="33"/>
      <c r="GY104" s="33"/>
      <c r="GZ104" s="33"/>
      <c r="HA104" s="33"/>
      <c r="HB104" s="33"/>
      <c r="HC104" s="33"/>
      <c r="HD104" s="33"/>
      <c r="HE104" s="33"/>
      <c r="HF104" s="33"/>
      <c r="HG104" s="33"/>
      <c r="HH104" s="33"/>
      <c r="HI104" s="33"/>
      <c r="HJ104" s="33"/>
      <c r="HK104" s="33"/>
      <c r="HL104" s="33"/>
      <c r="HM104" s="33"/>
      <c r="HN104" s="33"/>
      <c r="HO104" s="33"/>
      <c r="HP104" s="33"/>
      <c r="HQ104" s="33"/>
      <c r="HR104" s="33"/>
      <c r="HS104" s="33"/>
      <c r="HT104" s="33"/>
      <c r="HU104" s="33"/>
      <c r="HV104" s="33"/>
      <c r="HW104" s="33"/>
      <c r="HX104" s="33"/>
      <c r="HY104" s="33"/>
      <c r="HZ104" s="33"/>
      <c r="IA104" s="33"/>
      <c r="IB104" s="33"/>
      <c r="IC104" s="33"/>
      <c r="ID104" s="33"/>
      <c r="IE104" s="33"/>
      <c r="IF104" s="33"/>
      <c r="IG104" s="33"/>
      <c r="IH104" s="33"/>
      <c r="II104" s="33"/>
      <c r="IJ104" s="33"/>
      <c r="IK104" s="33"/>
      <c r="IL104" s="33"/>
      <c r="IM104" s="33"/>
      <c r="IN104" s="33"/>
    </row>
    <row r="105" spans="1:248" s="2" customFormat="1" ht="48" customHeight="1">
      <c r="A105" s="644" t="s">
        <v>3919</v>
      </c>
      <c r="B105" s="677"/>
      <c r="C105" s="674" t="s">
        <v>3917</v>
      </c>
      <c r="D105" s="89" t="s">
        <v>1120</v>
      </c>
      <c r="E105" s="674" t="s">
        <v>220</v>
      </c>
      <c r="F105" s="674">
        <v>2</v>
      </c>
      <c r="G105" s="674" t="s">
        <v>1</v>
      </c>
      <c r="H105" s="674" t="s">
        <v>281</v>
      </c>
      <c r="I105" s="674">
        <v>175</v>
      </c>
      <c r="J105" s="674" t="s">
        <v>283</v>
      </c>
      <c r="K105" s="69">
        <f t="shared" ref="K105:K110" si="38">M105*1.35</f>
        <v>22.545000000000002</v>
      </c>
      <c r="L105" s="70">
        <f t="shared" ref="L105:L110" si="39">M105*1.1</f>
        <v>18.37</v>
      </c>
      <c r="M105" s="71">
        <v>16.7</v>
      </c>
      <c r="N105" s="406" t="s">
        <v>124</v>
      </c>
      <c r="O105" s="126">
        <f t="shared" si="28"/>
        <v>1</v>
      </c>
      <c r="P105" s="126">
        <f t="shared" si="29"/>
        <v>16.7</v>
      </c>
      <c r="Q105" s="126">
        <f t="shared" si="26"/>
        <v>16.7</v>
      </c>
      <c r="R105">
        <f t="shared" si="27"/>
        <v>16.7</v>
      </c>
      <c r="S105" s="481">
        <f t="shared" si="30"/>
        <v>17.201000000000001</v>
      </c>
      <c r="T105" s="481">
        <f t="shared" si="31"/>
        <v>19.037999999999997</v>
      </c>
      <c r="U105" s="481">
        <f t="shared" si="32"/>
        <v>23.546999999999997</v>
      </c>
      <c r="V105" s="481">
        <f t="shared" si="33"/>
        <v>15.864999999999998</v>
      </c>
      <c r="W105" s="481">
        <f t="shared" si="34"/>
        <v>17.535</v>
      </c>
      <c r="X105" s="481">
        <f t="shared" si="35"/>
        <v>21.71</v>
      </c>
      <c r="AB105" s="88"/>
    </row>
    <row r="106" spans="1:248" s="2" customFormat="1" ht="50.25" customHeight="1">
      <c r="A106" s="646"/>
      <c r="B106" s="678"/>
      <c r="C106" s="661"/>
      <c r="D106" s="109" t="s">
        <v>1121</v>
      </c>
      <c r="E106" s="661"/>
      <c r="F106" s="661"/>
      <c r="G106" s="661"/>
      <c r="H106" s="661"/>
      <c r="I106" s="661"/>
      <c r="J106" s="661"/>
      <c r="K106" s="69">
        <f t="shared" si="38"/>
        <v>22.005000000000003</v>
      </c>
      <c r="L106" s="70">
        <f t="shared" si="39"/>
        <v>17.930000000000003</v>
      </c>
      <c r="M106" s="71">
        <v>16.3</v>
      </c>
      <c r="N106" s="448" t="s">
        <v>124</v>
      </c>
      <c r="O106" s="126">
        <f t="shared" si="28"/>
        <v>1</v>
      </c>
      <c r="P106" s="126">
        <f t="shared" si="29"/>
        <v>16.3</v>
      </c>
      <c r="Q106" s="126">
        <f t="shared" si="26"/>
        <v>16.3</v>
      </c>
      <c r="R106">
        <f t="shared" si="27"/>
        <v>16.3</v>
      </c>
      <c r="S106" s="481">
        <f t="shared" si="30"/>
        <v>16.789000000000001</v>
      </c>
      <c r="T106" s="481">
        <f t="shared" si="31"/>
        <v>18.582000000000001</v>
      </c>
      <c r="U106" s="481">
        <f t="shared" si="32"/>
        <v>22.983000000000001</v>
      </c>
      <c r="V106" s="481">
        <f t="shared" si="33"/>
        <v>15.485000000000001</v>
      </c>
      <c r="W106" s="481">
        <f t="shared" si="34"/>
        <v>17.115000000000002</v>
      </c>
      <c r="X106" s="481">
        <f t="shared" si="35"/>
        <v>21.19</v>
      </c>
      <c r="AB106" s="88"/>
    </row>
    <row r="107" spans="1:248" s="2" customFormat="1" ht="54" customHeight="1">
      <c r="A107" s="644" t="s">
        <v>3920</v>
      </c>
      <c r="B107" s="677"/>
      <c r="C107" s="674" t="s">
        <v>3921</v>
      </c>
      <c r="D107" s="89" t="s">
        <v>1120</v>
      </c>
      <c r="E107" s="674" t="s">
        <v>220</v>
      </c>
      <c r="F107" s="674">
        <v>3</v>
      </c>
      <c r="G107" s="674" t="s">
        <v>1</v>
      </c>
      <c r="H107" s="674" t="s">
        <v>280</v>
      </c>
      <c r="I107" s="674">
        <v>175</v>
      </c>
      <c r="J107" s="674" t="s">
        <v>283</v>
      </c>
      <c r="K107" s="69">
        <f t="shared" si="38"/>
        <v>26.19</v>
      </c>
      <c r="L107" s="70">
        <f t="shared" si="39"/>
        <v>21.34</v>
      </c>
      <c r="M107" s="71">
        <v>19.399999999999999</v>
      </c>
      <c r="N107" s="406" t="s">
        <v>124</v>
      </c>
      <c r="O107" s="126">
        <f t="shared" si="28"/>
        <v>1</v>
      </c>
      <c r="P107" s="126">
        <f t="shared" si="29"/>
        <v>19.399999999999999</v>
      </c>
      <c r="Q107" s="126">
        <f t="shared" si="26"/>
        <v>19.399999999999999</v>
      </c>
      <c r="R107">
        <f t="shared" si="27"/>
        <v>19.399999999999999</v>
      </c>
      <c r="S107" s="481">
        <f t="shared" si="30"/>
        <v>19.981999999999999</v>
      </c>
      <c r="T107" s="481">
        <f t="shared" si="31"/>
        <v>22.115999999999996</v>
      </c>
      <c r="U107" s="481">
        <f t="shared" si="32"/>
        <v>27.353999999999996</v>
      </c>
      <c r="V107" s="481">
        <f t="shared" si="33"/>
        <v>18.43</v>
      </c>
      <c r="W107" s="481">
        <f t="shared" si="34"/>
        <v>20.37</v>
      </c>
      <c r="X107" s="481">
        <f t="shared" si="35"/>
        <v>25.22</v>
      </c>
      <c r="AB107" s="88"/>
    </row>
    <row r="108" spans="1:248" s="2" customFormat="1" ht="44.25" customHeight="1">
      <c r="A108" s="646"/>
      <c r="B108" s="678"/>
      <c r="C108" s="661"/>
      <c r="D108" s="109" t="s">
        <v>1121</v>
      </c>
      <c r="E108" s="661"/>
      <c r="F108" s="661"/>
      <c r="G108" s="661"/>
      <c r="H108" s="661"/>
      <c r="I108" s="661"/>
      <c r="J108" s="661"/>
      <c r="K108" s="69">
        <f t="shared" si="38"/>
        <v>25.110000000000003</v>
      </c>
      <c r="L108" s="70">
        <f t="shared" si="39"/>
        <v>20.460000000000004</v>
      </c>
      <c r="M108" s="71">
        <v>18.600000000000001</v>
      </c>
      <c r="N108" s="448" t="s">
        <v>124</v>
      </c>
      <c r="O108" s="126">
        <f t="shared" si="28"/>
        <v>1</v>
      </c>
      <c r="P108" s="126">
        <f t="shared" si="29"/>
        <v>18.600000000000001</v>
      </c>
      <c r="Q108" s="126">
        <f t="shared" si="26"/>
        <v>18.600000000000001</v>
      </c>
      <c r="R108">
        <f t="shared" si="27"/>
        <v>18.600000000000001</v>
      </c>
      <c r="S108" s="481">
        <f t="shared" si="30"/>
        <v>19.158000000000001</v>
      </c>
      <c r="T108" s="481">
        <f t="shared" si="31"/>
        <v>21.204000000000001</v>
      </c>
      <c r="U108" s="481">
        <f t="shared" si="32"/>
        <v>26.225999999999999</v>
      </c>
      <c r="V108" s="481">
        <f t="shared" si="33"/>
        <v>17.670000000000002</v>
      </c>
      <c r="W108" s="481">
        <f t="shared" si="34"/>
        <v>19.53</v>
      </c>
      <c r="X108" s="481">
        <f t="shared" si="35"/>
        <v>24.180000000000003</v>
      </c>
      <c r="AB108" s="88"/>
    </row>
    <row r="109" spans="1:248" s="2" customFormat="1" ht="55.5" customHeight="1">
      <c r="A109" s="644" t="s">
        <v>3923</v>
      </c>
      <c r="B109" s="677"/>
      <c r="C109" s="674" t="s">
        <v>3922</v>
      </c>
      <c r="D109" s="89" t="s">
        <v>1120</v>
      </c>
      <c r="E109" s="674" t="s">
        <v>220</v>
      </c>
      <c r="F109" s="674">
        <v>4</v>
      </c>
      <c r="G109" s="674" t="s">
        <v>1</v>
      </c>
      <c r="H109" s="674" t="s">
        <v>276</v>
      </c>
      <c r="I109" s="674">
        <v>175</v>
      </c>
      <c r="J109" s="674" t="s">
        <v>300</v>
      </c>
      <c r="K109" s="69">
        <f t="shared" si="38"/>
        <v>36.99</v>
      </c>
      <c r="L109" s="70">
        <f t="shared" si="39"/>
        <v>30.14</v>
      </c>
      <c r="M109" s="71">
        <v>27.4</v>
      </c>
      <c r="N109" s="406" t="s">
        <v>124</v>
      </c>
      <c r="O109" s="126">
        <f t="shared" si="28"/>
        <v>1</v>
      </c>
      <c r="P109" s="126">
        <f t="shared" si="29"/>
        <v>27.4</v>
      </c>
      <c r="Q109" s="126">
        <f t="shared" si="26"/>
        <v>27.4</v>
      </c>
      <c r="R109">
        <f t="shared" si="27"/>
        <v>27.4</v>
      </c>
      <c r="S109" s="481">
        <f t="shared" si="30"/>
        <v>28.221999999999998</v>
      </c>
      <c r="T109" s="481">
        <f t="shared" si="31"/>
        <v>31.235999999999997</v>
      </c>
      <c r="U109" s="481">
        <f t="shared" si="32"/>
        <v>38.633999999999993</v>
      </c>
      <c r="V109" s="481">
        <f t="shared" si="33"/>
        <v>26.029999999999998</v>
      </c>
      <c r="W109" s="481">
        <f t="shared" si="34"/>
        <v>28.77</v>
      </c>
      <c r="X109" s="481">
        <f t="shared" si="35"/>
        <v>35.619999999999997</v>
      </c>
      <c r="AB109" s="88"/>
    </row>
    <row r="110" spans="1:248" s="2" customFormat="1" ht="55.5" customHeight="1">
      <c r="A110" s="646"/>
      <c r="B110" s="678"/>
      <c r="C110" s="661"/>
      <c r="D110" s="109" t="s">
        <v>1121</v>
      </c>
      <c r="E110" s="661"/>
      <c r="F110" s="661"/>
      <c r="G110" s="661"/>
      <c r="H110" s="661"/>
      <c r="I110" s="661"/>
      <c r="J110" s="661"/>
      <c r="K110" s="69">
        <f t="shared" si="38"/>
        <v>36.314999999999998</v>
      </c>
      <c r="L110" s="70">
        <f t="shared" si="39"/>
        <v>29.59</v>
      </c>
      <c r="M110" s="71">
        <v>26.9</v>
      </c>
      <c r="N110" s="448" t="s">
        <v>124</v>
      </c>
      <c r="O110" s="126">
        <f t="shared" si="28"/>
        <v>1</v>
      </c>
      <c r="P110" s="126">
        <f t="shared" si="29"/>
        <v>26.9</v>
      </c>
      <c r="Q110" s="126">
        <f t="shared" si="26"/>
        <v>26.9</v>
      </c>
      <c r="R110">
        <f t="shared" si="27"/>
        <v>26.9</v>
      </c>
      <c r="S110" s="481">
        <f t="shared" si="30"/>
        <v>27.707000000000001</v>
      </c>
      <c r="T110" s="481">
        <f t="shared" si="31"/>
        <v>30.665999999999997</v>
      </c>
      <c r="U110" s="481">
        <f t="shared" si="32"/>
        <v>37.928999999999995</v>
      </c>
      <c r="V110" s="481">
        <f t="shared" si="33"/>
        <v>25.555</v>
      </c>
      <c r="W110" s="481">
        <f t="shared" si="34"/>
        <v>28.245000000000001</v>
      </c>
      <c r="X110" s="481">
        <f t="shared" si="35"/>
        <v>34.97</v>
      </c>
      <c r="AB110" s="88"/>
    </row>
    <row r="111" spans="1:248" customFormat="1" ht="29.25" customHeight="1">
      <c r="A111" s="633" t="s">
        <v>409</v>
      </c>
      <c r="B111" s="633"/>
      <c r="C111" s="633"/>
      <c r="D111" s="633"/>
      <c r="E111" s="633"/>
      <c r="F111" s="633"/>
      <c r="G111" s="633"/>
      <c r="H111" s="633"/>
      <c r="I111" s="633"/>
      <c r="J111" s="633"/>
      <c r="K111" s="633"/>
      <c r="L111" s="633"/>
      <c r="M111" s="633"/>
      <c r="N111" s="633"/>
      <c r="O111" s="126">
        <f t="shared" si="28"/>
        <v>0</v>
      </c>
      <c r="P111" s="126">
        <f t="shared" si="29"/>
        <v>0</v>
      </c>
      <c r="Q111" s="126">
        <f t="shared" si="26"/>
        <v>0</v>
      </c>
      <c r="R111" t="str">
        <f t="shared" si="27"/>
        <v xml:space="preserve"> </v>
      </c>
      <c r="S111" s="481" t="str">
        <f t="shared" si="30"/>
        <v xml:space="preserve"> </v>
      </c>
      <c r="T111" s="481" t="str">
        <f t="shared" si="31"/>
        <v xml:space="preserve"> </v>
      </c>
      <c r="U111" s="481" t="str">
        <f t="shared" si="32"/>
        <v xml:space="preserve"> </v>
      </c>
      <c r="V111" s="481" t="str">
        <f t="shared" si="33"/>
        <v xml:space="preserve"> </v>
      </c>
      <c r="W111" s="481" t="str">
        <f t="shared" si="34"/>
        <v xml:space="preserve"> </v>
      </c>
      <c r="X111" s="481" t="str">
        <f t="shared" si="35"/>
        <v xml:space="preserve"> </v>
      </c>
      <c r="AB111" s="88"/>
    </row>
    <row r="112" spans="1:248" customFormat="1" ht="28.5" customHeight="1">
      <c r="A112" s="634" t="s">
        <v>405</v>
      </c>
      <c r="B112" s="634"/>
      <c r="C112" s="634"/>
      <c r="D112" s="634"/>
      <c r="E112" s="634"/>
      <c r="F112" s="634"/>
      <c r="G112" s="634"/>
      <c r="H112" s="634"/>
      <c r="I112" s="634"/>
      <c r="J112" s="634"/>
      <c r="K112" s="634"/>
      <c r="L112" s="634"/>
      <c r="M112" s="634"/>
      <c r="N112" s="634"/>
      <c r="O112" s="126">
        <f t="shared" si="28"/>
        <v>0</v>
      </c>
      <c r="P112" s="126">
        <f t="shared" si="29"/>
        <v>0</v>
      </c>
      <c r="Q112" s="126">
        <f t="shared" si="26"/>
        <v>0</v>
      </c>
      <c r="R112" t="str">
        <f t="shared" si="27"/>
        <v xml:space="preserve"> </v>
      </c>
      <c r="S112" s="481" t="str">
        <f t="shared" si="30"/>
        <v xml:space="preserve"> </v>
      </c>
      <c r="T112" s="481" t="str">
        <f t="shared" si="31"/>
        <v xml:space="preserve"> </v>
      </c>
      <c r="U112" s="481" t="str">
        <f t="shared" si="32"/>
        <v xml:space="preserve"> </v>
      </c>
      <c r="V112" s="481" t="str">
        <f t="shared" si="33"/>
        <v xml:space="preserve"> </v>
      </c>
      <c r="W112" s="481" t="str">
        <f t="shared" si="34"/>
        <v xml:space="preserve"> </v>
      </c>
      <c r="X112" s="481" t="str">
        <f t="shared" si="35"/>
        <v xml:space="preserve"> </v>
      </c>
      <c r="AB112" s="88"/>
    </row>
    <row r="113" spans="1:248" s="34" customFormat="1" ht="31.5">
      <c r="A113" s="64" t="s">
        <v>3</v>
      </c>
      <c r="B113" s="64" t="s">
        <v>163</v>
      </c>
      <c r="C113" s="64" t="s">
        <v>93</v>
      </c>
      <c r="D113" s="64" t="s">
        <v>4</v>
      </c>
      <c r="E113" s="64" t="s">
        <v>8</v>
      </c>
      <c r="F113" s="64" t="s">
        <v>9</v>
      </c>
      <c r="G113" s="64" t="s">
        <v>5</v>
      </c>
      <c r="H113" s="64" t="s">
        <v>6</v>
      </c>
      <c r="I113" s="64" t="s">
        <v>146</v>
      </c>
      <c r="J113" s="64" t="s">
        <v>7</v>
      </c>
      <c r="K113" s="64" t="s">
        <v>261</v>
      </c>
      <c r="L113" s="64" t="s">
        <v>3623</v>
      </c>
      <c r="M113" s="64" t="s">
        <v>263</v>
      </c>
      <c r="N113" s="64" t="s">
        <v>428</v>
      </c>
      <c r="O113" s="126">
        <f t="shared" si="28"/>
        <v>1</v>
      </c>
      <c r="P113" s="126" t="str">
        <f t="shared" si="29"/>
        <v>ОПТ 2</v>
      </c>
      <c r="Q113" s="126" t="str">
        <f t="shared" si="26"/>
        <v xml:space="preserve"> </v>
      </c>
      <c r="R113" t="str">
        <f t="shared" si="27"/>
        <v xml:space="preserve"> </v>
      </c>
      <c r="S113" s="481" t="str">
        <f t="shared" si="30"/>
        <v xml:space="preserve"> </v>
      </c>
      <c r="T113" s="481" t="str">
        <f t="shared" si="31"/>
        <v xml:space="preserve"> </v>
      </c>
      <c r="U113" s="481" t="str">
        <f t="shared" si="32"/>
        <v xml:space="preserve"> </v>
      </c>
      <c r="V113" s="481" t="str">
        <f t="shared" si="33"/>
        <v xml:space="preserve"> </v>
      </c>
      <c r="W113" s="481" t="str">
        <f t="shared" si="34"/>
        <v xml:space="preserve"> </v>
      </c>
      <c r="X113" s="481" t="str">
        <f t="shared" si="35"/>
        <v xml:space="preserve"> </v>
      </c>
      <c r="Y113" s="46"/>
      <c r="Z113" s="46"/>
      <c r="AA113" s="33"/>
      <c r="AB113" s="88"/>
      <c r="AC113" s="33"/>
      <c r="AD113" s="33"/>
      <c r="AE113" s="33"/>
      <c r="AF113" s="33"/>
      <c r="AG113" s="33"/>
      <c r="AH113" s="33"/>
      <c r="AI113" s="33"/>
      <c r="AJ113" s="33"/>
      <c r="AK113" s="33"/>
      <c r="AL113" s="33"/>
      <c r="AM113" s="33"/>
      <c r="AN113" s="33"/>
      <c r="AO113" s="33"/>
      <c r="AP113" s="33"/>
      <c r="AQ113" s="33"/>
      <c r="AR113" s="33"/>
      <c r="AS113" s="33"/>
      <c r="AT113" s="33"/>
      <c r="AU113" s="33"/>
      <c r="AV113" s="33"/>
      <c r="AW113" s="33"/>
      <c r="AX113" s="33"/>
      <c r="AY113" s="33"/>
      <c r="AZ113" s="33"/>
      <c r="BA113" s="33"/>
      <c r="BB113" s="33"/>
      <c r="BC113" s="33"/>
      <c r="BD113" s="33"/>
      <c r="BE113" s="33"/>
      <c r="BF113" s="33"/>
      <c r="BG113" s="33"/>
      <c r="BH113" s="33"/>
      <c r="BI113" s="33"/>
      <c r="BJ113" s="33"/>
      <c r="BK113" s="33"/>
      <c r="BL113" s="33"/>
      <c r="BM113" s="33"/>
      <c r="BN113" s="33"/>
      <c r="BO113" s="33"/>
      <c r="BP113" s="33"/>
      <c r="BQ113" s="33"/>
      <c r="BR113" s="33"/>
      <c r="BS113" s="33"/>
      <c r="BT113" s="33"/>
      <c r="BU113" s="33"/>
      <c r="BV113" s="33"/>
      <c r="BW113" s="33"/>
      <c r="BX113" s="33"/>
      <c r="BY113" s="33"/>
      <c r="BZ113" s="33"/>
      <c r="CA113" s="33"/>
      <c r="CB113" s="33"/>
      <c r="CC113" s="33"/>
      <c r="CD113" s="33"/>
      <c r="CE113" s="33"/>
      <c r="CF113" s="33"/>
      <c r="CG113" s="33"/>
      <c r="CH113" s="33"/>
      <c r="CI113" s="33"/>
      <c r="CJ113" s="33"/>
      <c r="CK113" s="33"/>
      <c r="CL113" s="33"/>
      <c r="CM113" s="33"/>
      <c r="CN113" s="33"/>
      <c r="CO113" s="33"/>
      <c r="CP113" s="33"/>
      <c r="CQ113" s="33"/>
      <c r="CR113" s="33"/>
      <c r="CS113" s="33"/>
      <c r="CT113" s="33"/>
      <c r="CU113" s="33"/>
      <c r="CV113" s="33"/>
      <c r="CW113" s="33"/>
      <c r="CX113" s="33"/>
      <c r="CY113" s="33"/>
      <c r="CZ113" s="33"/>
      <c r="DA113" s="33"/>
      <c r="DB113" s="33"/>
      <c r="DC113" s="33"/>
      <c r="DD113" s="33"/>
      <c r="DE113" s="33"/>
      <c r="DF113" s="33"/>
      <c r="DG113" s="33"/>
      <c r="DH113" s="33"/>
      <c r="DI113" s="33"/>
      <c r="DJ113" s="33"/>
      <c r="DK113" s="33"/>
      <c r="DL113" s="33"/>
      <c r="DM113" s="33"/>
      <c r="DN113" s="33"/>
      <c r="DO113" s="33"/>
      <c r="DP113" s="33"/>
      <c r="DQ113" s="33"/>
      <c r="DR113" s="33"/>
      <c r="DS113" s="33"/>
      <c r="DT113" s="33"/>
      <c r="DU113" s="33"/>
      <c r="DV113" s="33"/>
      <c r="DW113" s="33"/>
      <c r="DX113" s="33"/>
      <c r="DY113" s="33"/>
      <c r="DZ113" s="33"/>
      <c r="EA113" s="33"/>
      <c r="EB113" s="33"/>
      <c r="EC113" s="33"/>
      <c r="ED113" s="33"/>
      <c r="EE113" s="33"/>
      <c r="EF113" s="33"/>
      <c r="EG113" s="33"/>
      <c r="EH113" s="33"/>
      <c r="EI113" s="33"/>
      <c r="EJ113" s="33"/>
      <c r="EK113" s="33"/>
      <c r="EL113" s="33"/>
      <c r="EM113" s="33"/>
      <c r="EN113" s="33"/>
      <c r="EO113" s="33"/>
      <c r="EP113" s="33"/>
      <c r="EQ113" s="33"/>
      <c r="ER113" s="33"/>
      <c r="ES113" s="33"/>
      <c r="ET113" s="33"/>
      <c r="EU113" s="33"/>
      <c r="EV113" s="33"/>
      <c r="EW113" s="33"/>
      <c r="EX113" s="33"/>
      <c r="EY113" s="33"/>
      <c r="EZ113" s="33"/>
      <c r="FA113" s="33"/>
      <c r="FB113" s="33"/>
      <c r="FC113" s="33"/>
      <c r="FD113" s="33"/>
      <c r="FE113" s="33"/>
      <c r="FF113" s="33"/>
      <c r="FG113" s="33"/>
      <c r="FH113" s="33"/>
      <c r="FI113" s="33"/>
      <c r="FJ113" s="33"/>
      <c r="FK113" s="33"/>
      <c r="FL113" s="33"/>
      <c r="FM113" s="33"/>
      <c r="FN113" s="33"/>
      <c r="FO113" s="33"/>
      <c r="FP113" s="33"/>
      <c r="FQ113" s="33"/>
      <c r="FR113" s="33"/>
      <c r="FS113" s="33"/>
      <c r="FT113" s="33"/>
      <c r="FU113" s="33"/>
      <c r="FV113" s="33"/>
      <c r="FW113" s="33"/>
      <c r="FX113" s="33"/>
      <c r="FY113" s="33"/>
      <c r="FZ113" s="33"/>
      <c r="GA113" s="33"/>
      <c r="GB113" s="33"/>
      <c r="GC113" s="33"/>
      <c r="GD113" s="33"/>
      <c r="GE113" s="33"/>
      <c r="GF113" s="33"/>
      <c r="GG113" s="33"/>
      <c r="GH113" s="33"/>
      <c r="GI113" s="33"/>
      <c r="GJ113" s="33"/>
      <c r="GK113" s="33"/>
      <c r="GL113" s="33"/>
      <c r="GM113" s="33"/>
      <c r="GN113" s="33"/>
      <c r="GO113" s="33"/>
      <c r="GP113" s="33"/>
      <c r="GQ113" s="33"/>
      <c r="GR113" s="33"/>
      <c r="GS113" s="33"/>
      <c r="GT113" s="33"/>
      <c r="GU113" s="33"/>
      <c r="GV113" s="33"/>
      <c r="GW113" s="33"/>
      <c r="GX113" s="33"/>
      <c r="GY113" s="33"/>
      <c r="GZ113" s="33"/>
      <c r="HA113" s="33"/>
      <c r="HB113" s="33"/>
      <c r="HC113" s="33"/>
      <c r="HD113" s="33"/>
      <c r="HE113" s="33"/>
      <c r="HF113" s="33"/>
      <c r="HG113" s="33"/>
      <c r="HH113" s="33"/>
      <c r="HI113" s="33"/>
      <c r="HJ113" s="33"/>
      <c r="HK113" s="33"/>
      <c r="HL113" s="33"/>
      <c r="HM113" s="33"/>
      <c r="HN113" s="33"/>
      <c r="HO113" s="33"/>
      <c r="HP113" s="33"/>
      <c r="HQ113" s="33"/>
      <c r="HR113" s="33"/>
      <c r="HS113" s="33"/>
      <c r="HT113" s="33"/>
      <c r="HU113" s="33"/>
      <c r="HV113" s="33"/>
      <c r="HW113" s="33"/>
      <c r="HX113" s="33"/>
      <c r="HY113" s="33"/>
      <c r="HZ113" s="33"/>
      <c r="IA113" s="33"/>
      <c r="IB113" s="33"/>
      <c r="IC113" s="33"/>
      <c r="ID113" s="33"/>
      <c r="IE113" s="33"/>
      <c r="IF113" s="33"/>
      <c r="IG113" s="33"/>
      <c r="IH113" s="33"/>
      <c r="II113" s="33"/>
      <c r="IJ113" s="33"/>
      <c r="IK113" s="33"/>
      <c r="IL113" s="33"/>
      <c r="IM113" s="33"/>
      <c r="IN113" s="33"/>
    </row>
    <row r="114" spans="1:248" s="2" customFormat="1" ht="93" customHeight="1">
      <c r="A114" s="99" t="s">
        <v>1476</v>
      </c>
      <c r="B114" s="110"/>
      <c r="C114" s="101" t="s">
        <v>1475</v>
      </c>
      <c r="D114" s="90" t="s">
        <v>1115</v>
      </c>
      <c r="E114" s="102" t="s">
        <v>220</v>
      </c>
      <c r="F114" s="102">
        <v>1</v>
      </c>
      <c r="G114" s="102" t="s">
        <v>1</v>
      </c>
      <c r="H114" s="102" t="s">
        <v>274</v>
      </c>
      <c r="I114" s="102" t="s">
        <v>411</v>
      </c>
      <c r="J114" s="102" t="s">
        <v>410</v>
      </c>
      <c r="K114" s="69">
        <f t="shared" ref="K114:K122" si="40">M114*1.35</f>
        <v>19.440000000000001</v>
      </c>
      <c r="L114" s="70">
        <f t="shared" ref="L114:L122" si="41">M114*1.1</f>
        <v>15.840000000000002</v>
      </c>
      <c r="M114" s="71">
        <v>14.4</v>
      </c>
      <c r="N114" s="102" t="s">
        <v>223</v>
      </c>
      <c r="O114" s="126">
        <f t="shared" si="28"/>
        <v>1</v>
      </c>
      <c r="P114" s="126">
        <f t="shared" si="29"/>
        <v>14.4</v>
      </c>
      <c r="Q114" s="126">
        <f t="shared" si="26"/>
        <v>14.4</v>
      </c>
      <c r="R114">
        <f t="shared" si="27"/>
        <v>14.4</v>
      </c>
      <c r="S114" s="481">
        <f t="shared" si="30"/>
        <v>14.832000000000001</v>
      </c>
      <c r="T114" s="481">
        <f t="shared" si="31"/>
        <v>16.416</v>
      </c>
      <c r="U114" s="481">
        <f t="shared" si="32"/>
        <v>20.303999999999998</v>
      </c>
      <c r="V114" s="481">
        <f t="shared" si="33"/>
        <v>13.68</v>
      </c>
      <c r="W114" s="481">
        <f t="shared" si="34"/>
        <v>15.120000000000001</v>
      </c>
      <c r="X114" s="481">
        <f t="shared" si="35"/>
        <v>18.720000000000002</v>
      </c>
      <c r="AB114" s="88"/>
    </row>
    <row r="115" spans="1:248" s="2" customFormat="1" ht="91.5" customHeight="1">
      <c r="A115" s="99" t="s">
        <v>1478</v>
      </c>
      <c r="B115" s="110"/>
      <c r="C115" s="101" t="s">
        <v>1477</v>
      </c>
      <c r="D115" s="90" t="s">
        <v>1115</v>
      </c>
      <c r="E115" s="102" t="s">
        <v>220</v>
      </c>
      <c r="F115" s="102">
        <v>2</v>
      </c>
      <c r="G115" s="102" t="s">
        <v>1</v>
      </c>
      <c r="H115" s="102" t="s">
        <v>412</v>
      </c>
      <c r="I115" s="102">
        <v>120</v>
      </c>
      <c r="J115" s="102" t="s">
        <v>218</v>
      </c>
      <c r="K115" s="69">
        <f t="shared" si="40"/>
        <v>10.530000000000001</v>
      </c>
      <c r="L115" s="70">
        <f t="shared" si="41"/>
        <v>8.58</v>
      </c>
      <c r="M115" s="71">
        <v>7.8</v>
      </c>
      <c r="N115" s="102" t="s">
        <v>124</v>
      </c>
      <c r="O115" s="126">
        <f t="shared" si="28"/>
        <v>1</v>
      </c>
      <c r="P115" s="126">
        <f t="shared" si="29"/>
        <v>7.8</v>
      </c>
      <c r="Q115" s="126">
        <f t="shared" si="26"/>
        <v>7.8</v>
      </c>
      <c r="R115">
        <f t="shared" si="27"/>
        <v>7.8</v>
      </c>
      <c r="S115" s="481">
        <f t="shared" si="30"/>
        <v>8.0340000000000007</v>
      </c>
      <c r="T115" s="481">
        <f t="shared" si="31"/>
        <v>8.8919999999999995</v>
      </c>
      <c r="U115" s="481">
        <f t="shared" si="32"/>
        <v>10.997999999999999</v>
      </c>
      <c r="V115" s="481">
        <f t="shared" si="33"/>
        <v>7.41</v>
      </c>
      <c r="W115" s="481">
        <f t="shared" si="34"/>
        <v>8.19</v>
      </c>
      <c r="X115" s="481">
        <f t="shared" si="35"/>
        <v>10.14</v>
      </c>
      <c r="AB115" s="88"/>
    </row>
    <row r="116" spans="1:248" s="2" customFormat="1" ht="95.25" customHeight="1">
      <c r="A116" s="99" t="s">
        <v>1480</v>
      </c>
      <c r="B116" s="110"/>
      <c r="C116" s="101" t="s">
        <v>1479</v>
      </c>
      <c r="D116" s="90" t="s">
        <v>1115</v>
      </c>
      <c r="E116" s="102" t="s">
        <v>220</v>
      </c>
      <c r="F116" s="102">
        <v>2</v>
      </c>
      <c r="G116" s="102" t="s">
        <v>1</v>
      </c>
      <c r="H116" s="102" t="s">
        <v>281</v>
      </c>
      <c r="I116" s="102" t="s">
        <v>411</v>
      </c>
      <c r="J116" s="102" t="s">
        <v>283</v>
      </c>
      <c r="K116" s="69">
        <f t="shared" si="40"/>
        <v>23.625</v>
      </c>
      <c r="L116" s="70">
        <f t="shared" si="41"/>
        <v>19.25</v>
      </c>
      <c r="M116" s="71">
        <v>17.5</v>
      </c>
      <c r="N116" s="102" t="s">
        <v>124</v>
      </c>
      <c r="O116" s="126">
        <f t="shared" si="28"/>
        <v>1</v>
      </c>
      <c r="P116" s="126">
        <f t="shared" si="29"/>
        <v>17.5</v>
      </c>
      <c r="Q116" s="126">
        <f t="shared" si="26"/>
        <v>17.5</v>
      </c>
      <c r="R116">
        <f t="shared" si="27"/>
        <v>17.5</v>
      </c>
      <c r="S116" s="481">
        <f t="shared" si="30"/>
        <v>18.025000000000002</v>
      </c>
      <c r="T116" s="481">
        <f t="shared" si="31"/>
        <v>19.95</v>
      </c>
      <c r="U116" s="481">
        <f t="shared" si="32"/>
        <v>24.674999999999997</v>
      </c>
      <c r="V116" s="481">
        <f t="shared" si="33"/>
        <v>16.625</v>
      </c>
      <c r="W116" s="481">
        <f t="shared" si="34"/>
        <v>18.375</v>
      </c>
      <c r="X116" s="481">
        <f t="shared" si="35"/>
        <v>22.75</v>
      </c>
      <c r="AB116" s="88"/>
    </row>
    <row r="117" spans="1:248" s="2" customFormat="1" ht="91.5" customHeight="1">
      <c r="A117" s="99" t="s">
        <v>1482</v>
      </c>
      <c r="B117" s="110"/>
      <c r="C117" s="101" t="s">
        <v>1481</v>
      </c>
      <c r="D117" s="90" t="s">
        <v>1115</v>
      </c>
      <c r="E117" s="102" t="s">
        <v>220</v>
      </c>
      <c r="F117" s="102">
        <v>3</v>
      </c>
      <c r="G117" s="102" t="s">
        <v>1</v>
      </c>
      <c r="H117" s="102" t="s">
        <v>413</v>
      </c>
      <c r="I117" s="102">
        <v>120</v>
      </c>
      <c r="J117" s="102" t="s">
        <v>218</v>
      </c>
      <c r="K117" s="69">
        <f t="shared" si="40"/>
        <v>11.205000000000002</v>
      </c>
      <c r="L117" s="70">
        <f t="shared" si="41"/>
        <v>9.1300000000000008</v>
      </c>
      <c r="M117" s="71">
        <v>8.3000000000000007</v>
      </c>
      <c r="N117" s="102" t="s">
        <v>124</v>
      </c>
      <c r="O117" s="126">
        <f t="shared" si="28"/>
        <v>1</v>
      </c>
      <c r="P117" s="126">
        <f t="shared" si="29"/>
        <v>8.3000000000000007</v>
      </c>
      <c r="Q117" s="126">
        <f t="shared" si="26"/>
        <v>8.3000000000000007</v>
      </c>
      <c r="R117">
        <f t="shared" si="27"/>
        <v>8.3000000000000007</v>
      </c>
      <c r="S117" s="481">
        <f t="shared" si="30"/>
        <v>8.5490000000000013</v>
      </c>
      <c r="T117" s="481">
        <f t="shared" si="31"/>
        <v>9.4619999999999997</v>
      </c>
      <c r="U117" s="481">
        <f t="shared" si="32"/>
        <v>11.703000000000001</v>
      </c>
      <c r="V117" s="481">
        <f t="shared" si="33"/>
        <v>7.8850000000000007</v>
      </c>
      <c r="W117" s="481">
        <f t="shared" si="34"/>
        <v>8.7150000000000016</v>
      </c>
      <c r="X117" s="481">
        <f t="shared" si="35"/>
        <v>10.790000000000001</v>
      </c>
      <c r="AB117" s="88"/>
    </row>
    <row r="118" spans="1:248" s="2" customFormat="1" ht="111.75" customHeight="1">
      <c r="A118" s="99" t="s">
        <v>1484</v>
      </c>
      <c r="B118" s="110"/>
      <c r="C118" s="101" t="s">
        <v>1483</v>
      </c>
      <c r="D118" s="90" t="s">
        <v>1115</v>
      </c>
      <c r="E118" s="102" t="s">
        <v>220</v>
      </c>
      <c r="F118" s="102">
        <v>3</v>
      </c>
      <c r="G118" s="102" t="s">
        <v>1</v>
      </c>
      <c r="H118" s="102" t="s">
        <v>280</v>
      </c>
      <c r="I118" s="102">
        <v>160</v>
      </c>
      <c r="J118" s="102" t="s">
        <v>300</v>
      </c>
      <c r="K118" s="69">
        <f t="shared" si="40"/>
        <v>29.565000000000001</v>
      </c>
      <c r="L118" s="70">
        <f t="shared" si="41"/>
        <v>24.09</v>
      </c>
      <c r="M118" s="71">
        <v>21.9</v>
      </c>
      <c r="N118" s="102" t="s">
        <v>124</v>
      </c>
      <c r="O118" s="126">
        <f t="shared" si="28"/>
        <v>1</v>
      </c>
      <c r="P118" s="126">
        <f t="shared" si="29"/>
        <v>21.9</v>
      </c>
      <c r="Q118" s="126">
        <f t="shared" si="26"/>
        <v>21.9</v>
      </c>
      <c r="R118">
        <f t="shared" si="27"/>
        <v>21.9</v>
      </c>
      <c r="S118" s="481">
        <f t="shared" si="30"/>
        <v>22.556999999999999</v>
      </c>
      <c r="T118" s="481">
        <f t="shared" si="31"/>
        <v>24.965999999999998</v>
      </c>
      <c r="U118" s="481">
        <f t="shared" si="32"/>
        <v>30.878999999999998</v>
      </c>
      <c r="V118" s="481">
        <f t="shared" si="33"/>
        <v>20.805</v>
      </c>
      <c r="W118" s="481">
        <f t="shared" si="34"/>
        <v>22.995000000000001</v>
      </c>
      <c r="X118" s="481">
        <f t="shared" si="35"/>
        <v>28.47</v>
      </c>
      <c r="AB118" s="88"/>
    </row>
    <row r="119" spans="1:248" s="2" customFormat="1" ht="36.75" customHeight="1">
      <c r="A119" s="644" t="s">
        <v>1486</v>
      </c>
      <c r="B119" s="681"/>
      <c r="C119" s="669" t="s">
        <v>1485</v>
      </c>
      <c r="D119" s="89" t="s">
        <v>1114</v>
      </c>
      <c r="E119" s="643" t="s">
        <v>220</v>
      </c>
      <c r="F119" s="643">
        <v>2</v>
      </c>
      <c r="G119" s="643" t="s">
        <v>1</v>
      </c>
      <c r="H119" s="643" t="s">
        <v>274</v>
      </c>
      <c r="I119" s="643">
        <v>160</v>
      </c>
      <c r="J119" s="643" t="s">
        <v>218</v>
      </c>
      <c r="K119" s="69">
        <f t="shared" si="40"/>
        <v>9.4500000000000011</v>
      </c>
      <c r="L119" s="70">
        <f t="shared" si="41"/>
        <v>7.7000000000000011</v>
      </c>
      <c r="M119" s="71">
        <v>7</v>
      </c>
      <c r="N119" s="643" t="s">
        <v>124</v>
      </c>
      <c r="O119" s="126">
        <f t="shared" si="28"/>
        <v>1</v>
      </c>
      <c r="P119" s="126">
        <f t="shared" si="29"/>
        <v>7</v>
      </c>
      <c r="Q119" s="126">
        <f t="shared" si="26"/>
        <v>7</v>
      </c>
      <c r="R119">
        <f t="shared" si="27"/>
        <v>7</v>
      </c>
      <c r="S119" s="481">
        <f t="shared" si="30"/>
        <v>7.21</v>
      </c>
      <c r="T119" s="481">
        <f t="shared" si="31"/>
        <v>7.9799999999999995</v>
      </c>
      <c r="U119" s="481">
        <f t="shared" si="32"/>
        <v>9.8699999999999992</v>
      </c>
      <c r="V119" s="481">
        <f t="shared" si="33"/>
        <v>6.65</v>
      </c>
      <c r="W119" s="481">
        <f t="shared" si="34"/>
        <v>7.3500000000000005</v>
      </c>
      <c r="X119" s="481">
        <f t="shared" si="35"/>
        <v>9.1</v>
      </c>
      <c r="AB119" s="88"/>
    </row>
    <row r="120" spans="1:248" s="2" customFormat="1" ht="58.5" customHeight="1">
      <c r="A120" s="646"/>
      <c r="B120" s="681"/>
      <c r="C120" s="669"/>
      <c r="D120" s="90" t="s">
        <v>1115</v>
      </c>
      <c r="E120" s="643"/>
      <c r="F120" s="643"/>
      <c r="G120" s="643"/>
      <c r="H120" s="643"/>
      <c r="I120" s="643"/>
      <c r="J120" s="643"/>
      <c r="K120" s="69">
        <f t="shared" si="40"/>
        <v>18.765000000000001</v>
      </c>
      <c r="L120" s="70">
        <f t="shared" si="41"/>
        <v>15.290000000000001</v>
      </c>
      <c r="M120" s="71">
        <v>13.9</v>
      </c>
      <c r="N120" s="643"/>
      <c r="O120" s="126">
        <f>IF(M120&gt;1,1,0)</f>
        <v>1</v>
      </c>
      <c r="P120" s="126">
        <f t="shared" si="29"/>
        <v>13.9</v>
      </c>
      <c r="Q120" s="126">
        <f t="shared" si="26"/>
        <v>13.9</v>
      </c>
      <c r="R120">
        <f t="shared" si="27"/>
        <v>13.9</v>
      </c>
      <c r="S120" s="481">
        <f t="shared" si="30"/>
        <v>14.317</v>
      </c>
      <c r="T120" s="481">
        <f t="shared" si="31"/>
        <v>15.845999999999998</v>
      </c>
      <c r="U120" s="481">
        <f t="shared" si="32"/>
        <v>19.599</v>
      </c>
      <c r="V120" s="481">
        <f t="shared" si="33"/>
        <v>13.205</v>
      </c>
      <c r="W120" s="481">
        <f t="shared" si="34"/>
        <v>14.595000000000001</v>
      </c>
      <c r="X120" s="481">
        <f t="shared" si="35"/>
        <v>18.07</v>
      </c>
      <c r="AB120" s="88" t="s">
        <v>978</v>
      </c>
    </row>
    <row r="121" spans="1:248" s="2" customFormat="1" ht="88.5" customHeight="1">
      <c r="A121" s="99" t="s">
        <v>1488</v>
      </c>
      <c r="B121" s="110"/>
      <c r="C121" s="100" t="s">
        <v>1487</v>
      </c>
      <c r="D121" s="90" t="s">
        <v>1115</v>
      </c>
      <c r="E121" s="108" t="s">
        <v>220</v>
      </c>
      <c r="F121" s="108">
        <v>4</v>
      </c>
      <c r="G121" s="108" t="s">
        <v>1</v>
      </c>
      <c r="H121" s="108" t="s">
        <v>275</v>
      </c>
      <c r="I121" s="108">
        <v>120</v>
      </c>
      <c r="J121" s="108" t="s">
        <v>218</v>
      </c>
      <c r="K121" s="69">
        <f t="shared" si="40"/>
        <v>14.850000000000001</v>
      </c>
      <c r="L121" s="70">
        <f t="shared" si="41"/>
        <v>12.100000000000001</v>
      </c>
      <c r="M121" s="71">
        <v>11</v>
      </c>
      <c r="N121" s="102" t="s">
        <v>124</v>
      </c>
      <c r="O121" s="126">
        <f>IF(M121&gt;1,1,0)</f>
        <v>1</v>
      </c>
      <c r="P121" s="126">
        <f t="shared" si="29"/>
        <v>11</v>
      </c>
      <c r="Q121" s="126">
        <f t="shared" si="26"/>
        <v>11</v>
      </c>
      <c r="R121">
        <f t="shared" si="27"/>
        <v>11</v>
      </c>
      <c r="S121" s="481">
        <f t="shared" si="30"/>
        <v>11.33</v>
      </c>
      <c r="T121" s="481">
        <f t="shared" si="31"/>
        <v>12.54</v>
      </c>
      <c r="U121" s="481">
        <f t="shared" si="32"/>
        <v>15.51</v>
      </c>
      <c r="V121" s="481">
        <f t="shared" si="33"/>
        <v>10.45</v>
      </c>
      <c r="W121" s="481">
        <f t="shared" si="34"/>
        <v>11.55</v>
      </c>
      <c r="X121" s="481">
        <f t="shared" si="35"/>
        <v>14.3</v>
      </c>
      <c r="AB121" s="88"/>
    </row>
    <row r="122" spans="1:248" s="2" customFormat="1" ht="94.5" customHeight="1">
      <c r="A122" s="99" t="s">
        <v>1484</v>
      </c>
      <c r="B122" s="110"/>
      <c r="C122" s="100" t="s">
        <v>1489</v>
      </c>
      <c r="D122" s="90" t="s">
        <v>1115</v>
      </c>
      <c r="E122" s="108" t="s">
        <v>220</v>
      </c>
      <c r="F122" s="108">
        <v>4</v>
      </c>
      <c r="G122" s="108" t="s">
        <v>1</v>
      </c>
      <c r="H122" s="108" t="s">
        <v>276</v>
      </c>
      <c r="I122" s="108">
        <v>160</v>
      </c>
      <c r="J122" s="108" t="s">
        <v>414</v>
      </c>
      <c r="K122" s="69">
        <f t="shared" si="40"/>
        <v>35.910000000000004</v>
      </c>
      <c r="L122" s="70">
        <f t="shared" si="41"/>
        <v>29.260000000000005</v>
      </c>
      <c r="M122" s="71">
        <v>26.6</v>
      </c>
      <c r="N122" s="102" t="s">
        <v>124</v>
      </c>
      <c r="O122" s="126">
        <f>IF(M122&gt;1,1,0)</f>
        <v>1</v>
      </c>
      <c r="P122" s="126">
        <f t="shared" si="29"/>
        <v>26.6</v>
      </c>
      <c r="Q122" s="126">
        <f t="shared" si="26"/>
        <v>26.6</v>
      </c>
      <c r="R122">
        <f t="shared" si="27"/>
        <v>26.6</v>
      </c>
      <c r="S122" s="481">
        <f t="shared" si="30"/>
        <v>27.398000000000003</v>
      </c>
      <c r="T122" s="481">
        <f t="shared" si="31"/>
        <v>30.323999999999998</v>
      </c>
      <c r="U122" s="481">
        <f t="shared" si="32"/>
        <v>37.506</v>
      </c>
      <c r="V122" s="481">
        <f t="shared" si="33"/>
        <v>25.270000000000003</v>
      </c>
      <c r="W122" s="481">
        <f t="shared" si="34"/>
        <v>27.930000000000003</v>
      </c>
      <c r="X122" s="481">
        <f t="shared" si="35"/>
        <v>34.580000000000005</v>
      </c>
      <c r="AB122" s="88" t="s">
        <v>978</v>
      </c>
    </row>
    <row r="123" spans="1:248" customFormat="1" ht="29.25" customHeight="1">
      <c r="A123" s="634" t="s">
        <v>415</v>
      </c>
      <c r="B123" s="634"/>
      <c r="C123" s="634"/>
      <c r="D123" s="634"/>
      <c r="E123" s="634"/>
      <c r="F123" s="634"/>
      <c r="G123" s="634"/>
      <c r="H123" s="634"/>
      <c r="I123" s="634"/>
      <c r="J123" s="634"/>
      <c r="K123" s="634"/>
      <c r="L123" s="634"/>
      <c r="M123" s="634"/>
      <c r="N123" s="634"/>
      <c r="O123" s="126">
        <f t="shared" ref="O123:O191" si="42">IF(M123&gt;1,1,0)</f>
        <v>0</v>
      </c>
      <c r="P123" s="126">
        <f t="shared" si="29"/>
        <v>0</v>
      </c>
      <c r="Q123" s="126">
        <f t="shared" si="26"/>
        <v>0</v>
      </c>
      <c r="R123" t="str">
        <f t="shared" si="27"/>
        <v xml:space="preserve"> </v>
      </c>
      <c r="S123" s="481" t="str">
        <f t="shared" si="30"/>
        <v xml:space="preserve"> </v>
      </c>
      <c r="T123" s="481" t="str">
        <f t="shared" si="31"/>
        <v xml:space="preserve"> </v>
      </c>
      <c r="U123" s="481" t="str">
        <f t="shared" si="32"/>
        <v xml:space="preserve"> </v>
      </c>
      <c r="V123" s="481" t="str">
        <f t="shared" si="33"/>
        <v xml:space="preserve"> </v>
      </c>
      <c r="W123" s="481" t="str">
        <f t="shared" si="34"/>
        <v xml:space="preserve"> </v>
      </c>
      <c r="X123" s="481" t="str">
        <f t="shared" si="35"/>
        <v xml:space="preserve"> </v>
      </c>
      <c r="AB123" s="88"/>
    </row>
    <row r="124" spans="1:248" s="34" customFormat="1" ht="31.5">
      <c r="A124" s="64" t="s">
        <v>3</v>
      </c>
      <c r="B124" s="64" t="s">
        <v>163</v>
      </c>
      <c r="C124" s="64" t="s">
        <v>93</v>
      </c>
      <c r="D124" s="64" t="s">
        <v>4</v>
      </c>
      <c r="E124" s="64" t="s">
        <v>8</v>
      </c>
      <c r="F124" s="64" t="s">
        <v>9</v>
      </c>
      <c r="G124" s="64" t="s">
        <v>5</v>
      </c>
      <c r="H124" s="64" t="s">
        <v>6</v>
      </c>
      <c r="I124" s="64" t="s">
        <v>146</v>
      </c>
      <c r="J124" s="64" t="s">
        <v>7</v>
      </c>
      <c r="K124" s="64" t="s">
        <v>261</v>
      </c>
      <c r="L124" s="64" t="s">
        <v>3623</v>
      </c>
      <c r="M124" s="64" t="s">
        <v>263</v>
      </c>
      <c r="N124" s="64" t="s">
        <v>427</v>
      </c>
      <c r="O124" s="126">
        <f t="shared" si="42"/>
        <v>1</v>
      </c>
      <c r="P124" s="126" t="str">
        <f t="shared" si="29"/>
        <v>ОПТ 2</v>
      </c>
      <c r="Q124" s="126" t="str">
        <f t="shared" si="26"/>
        <v xml:space="preserve"> </v>
      </c>
      <c r="R124" t="str">
        <f t="shared" si="27"/>
        <v xml:space="preserve"> </v>
      </c>
      <c r="S124" s="481" t="str">
        <f t="shared" si="30"/>
        <v xml:space="preserve"> </v>
      </c>
      <c r="T124" s="481" t="str">
        <f t="shared" si="31"/>
        <v xml:space="preserve"> </v>
      </c>
      <c r="U124" s="481" t="str">
        <f t="shared" si="32"/>
        <v xml:space="preserve"> </v>
      </c>
      <c r="V124" s="481" t="str">
        <f t="shared" si="33"/>
        <v xml:space="preserve"> </v>
      </c>
      <c r="W124" s="481" t="str">
        <f t="shared" si="34"/>
        <v xml:space="preserve"> </v>
      </c>
      <c r="X124" s="481" t="str">
        <f t="shared" si="35"/>
        <v xml:space="preserve"> </v>
      </c>
      <c r="Y124" s="46"/>
      <c r="Z124" s="46"/>
      <c r="AA124" s="33"/>
      <c r="AB124" s="88"/>
      <c r="AC124" s="33"/>
      <c r="AD124" s="33"/>
      <c r="AE124" s="33"/>
      <c r="AF124" s="33"/>
      <c r="AG124" s="33"/>
      <c r="AH124" s="33"/>
      <c r="AI124" s="33"/>
      <c r="AJ124" s="33"/>
      <c r="AK124" s="33"/>
      <c r="AL124" s="33"/>
      <c r="AM124" s="33"/>
      <c r="AN124" s="33"/>
      <c r="AO124" s="33"/>
      <c r="AP124" s="33"/>
      <c r="AQ124" s="33"/>
      <c r="AR124" s="33"/>
      <c r="AS124" s="33"/>
      <c r="AT124" s="33"/>
      <c r="AU124" s="33"/>
      <c r="AV124" s="33"/>
      <c r="AW124" s="33"/>
      <c r="AX124" s="33"/>
      <c r="AY124" s="33"/>
      <c r="AZ124" s="33"/>
      <c r="BA124" s="33"/>
      <c r="BB124" s="33"/>
      <c r="BC124" s="33"/>
      <c r="BD124" s="33"/>
      <c r="BE124" s="33"/>
      <c r="BF124" s="33"/>
      <c r="BG124" s="33"/>
      <c r="BH124" s="33"/>
      <c r="BI124" s="33"/>
      <c r="BJ124" s="33"/>
      <c r="BK124" s="33"/>
      <c r="BL124" s="33"/>
      <c r="BM124" s="33"/>
      <c r="BN124" s="33"/>
      <c r="BO124" s="33"/>
      <c r="BP124" s="33"/>
      <c r="BQ124" s="33"/>
      <c r="BR124" s="33"/>
      <c r="BS124" s="33"/>
      <c r="BT124" s="33"/>
      <c r="BU124" s="33"/>
      <c r="BV124" s="33"/>
      <c r="BW124" s="33"/>
      <c r="BX124" s="33"/>
      <c r="BY124" s="33"/>
      <c r="BZ124" s="33"/>
      <c r="CA124" s="33"/>
      <c r="CB124" s="33"/>
      <c r="CC124" s="33"/>
      <c r="CD124" s="33"/>
      <c r="CE124" s="33"/>
      <c r="CF124" s="33"/>
      <c r="CG124" s="33"/>
      <c r="CH124" s="33"/>
      <c r="CI124" s="33"/>
      <c r="CJ124" s="33"/>
      <c r="CK124" s="33"/>
      <c r="CL124" s="33"/>
      <c r="CM124" s="33"/>
      <c r="CN124" s="33"/>
      <c r="CO124" s="33"/>
      <c r="CP124" s="33"/>
      <c r="CQ124" s="33"/>
      <c r="CR124" s="33"/>
      <c r="CS124" s="33"/>
      <c r="CT124" s="33"/>
      <c r="CU124" s="33"/>
      <c r="CV124" s="33"/>
      <c r="CW124" s="33"/>
      <c r="CX124" s="33"/>
      <c r="CY124" s="33"/>
      <c r="CZ124" s="33"/>
      <c r="DA124" s="33"/>
      <c r="DB124" s="33"/>
      <c r="DC124" s="33"/>
      <c r="DD124" s="33"/>
      <c r="DE124" s="33"/>
      <c r="DF124" s="33"/>
      <c r="DG124" s="33"/>
      <c r="DH124" s="33"/>
      <c r="DI124" s="33"/>
      <c r="DJ124" s="33"/>
      <c r="DK124" s="33"/>
      <c r="DL124" s="33"/>
      <c r="DM124" s="33"/>
      <c r="DN124" s="33"/>
      <c r="DO124" s="33"/>
      <c r="DP124" s="33"/>
      <c r="DQ124" s="33"/>
      <c r="DR124" s="33"/>
      <c r="DS124" s="33"/>
      <c r="DT124" s="33"/>
      <c r="DU124" s="33"/>
      <c r="DV124" s="33"/>
      <c r="DW124" s="33"/>
      <c r="DX124" s="33"/>
      <c r="DY124" s="33"/>
      <c r="DZ124" s="33"/>
      <c r="EA124" s="33"/>
      <c r="EB124" s="33"/>
      <c r="EC124" s="33"/>
      <c r="ED124" s="33"/>
      <c r="EE124" s="33"/>
      <c r="EF124" s="33"/>
      <c r="EG124" s="33"/>
      <c r="EH124" s="33"/>
      <c r="EI124" s="33"/>
      <c r="EJ124" s="33"/>
      <c r="EK124" s="33"/>
      <c r="EL124" s="33"/>
      <c r="EM124" s="33"/>
      <c r="EN124" s="33"/>
      <c r="EO124" s="33"/>
      <c r="EP124" s="33"/>
      <c r="EQ124" s="33"/>
      <c r="ER124" s="33"/>
      <c r="ES124" s="33"/>
      <c r="ET124" s="33"/>
      <c r="EU124" s="33"/>
      <c r="EV124" s="33"/>
      <c r="EW124" s="33"/>
      <c r="EX124" s="33"/>
      <c r="EY124" s="33"/>
      <c r="EZ124" s="33"/>
      <c r="FA124" s="33"/>
      <c r="FB124" s="33"/>
      <c r="FC124" s="33"/>
      <c r="FD124" s="33"/>
      <c r="FE124" s="33"/>
      <c r="FF124" s="33"/>
      <c r="FG124" s="33"/>
      <c r="FH124" s="33"/>
      <c r="FI124" s="33"/>
      <c r="FJ124" s="33"/>
      <c r="FK124" s="33"/>
      <c r="FL124" s="33"/>
      <c r="FM124" s="33"/>
      <c r="FN124" s="33"/>
      <c r="FO124" s="33"/>
      <c r="FP124" s="33"/>
      <c r="FQ124" s="33"/>
      <c r="FR124" s="33"/>
      <c r="FS124" s="33"/>
      <c r="FT124" s="33"/>
      <c r="FU124" s="33"/>
      <c r="FV124" s="33"/>
      <c r="FW124" s="33"/>
      <c r="FX124" s="33"/>
      <c r="FY124" s="33"/>
      <c r="FZ124" s="33"/>
      <c r="GA124" s="33"/>
      <c r="GB124" s="33"/>
      <c r="GC124" s="33"/>
      <c r="GD124" s="33"/>
      <c r="GE124" s="33"/>
      <c r="GF124" s="33"/>
      <c r="GG124" s="33"/>
      <c r="GH124" s="33"/>
      <c r="GI124" s="33"/>
      <c r="GJ124" s="33"/>
      <c r="GK124" s="33"/>
      <c r="GL124" s="33"/>
      <c r="GM124" s="33"/>
      <c r="GN124" s="33"/>
      <c r="GO124" s="33"/>
      <c r="GP124" s="33"/>
      <c r="GQ124" s="33"/>
      <c r="GR124" s="33"/>
      <c r="GS124" s="33"/>
      <c r="GT124" s="33"/>
      <c r="GU124" s="33"/>
      <c r="GV124" s="33"/>
      <c r="GW124" s="33"/>
      <c r="GX124" s="33"/>
      <c r="GY124" s="33"/>
      <c r="GZ124" s="33"/>
      <c r="HA124" s="33"/>
      <c r="HB124" s="33"/>
      <c r="HC124" s="33"/>
      <c r="HD124" s="33"/>
      <c r="HE124" s="33"/>
      <c r="HF124" s="33"/>
      <c r="HG124" s="33"/>
      <c r="HH124" s="33"/>
      <c r="HI124" s="33"/>
      <c r="HJ124" s="33"/>
      <c r="HK124" s="33"/>
      <c r="HL124" s="33"/>
      <c r="HM124" s="33"/>
      <c r="HN124" s="33"/>
      <c r="HO124" s="33"/>
      <c r="HP124" s="33"/>
      <c r="HQ124" s="33"/>
      <c r="HR124" s="33"/>
      <c r="HS124" s="33"/>
      <c r="HT124" s="33"/>
      <c r="HU124" s="33"/>
      <c r="HV124" s="33"/>
      <c r="HW124" s="33"/>
      <c r="HX124" s="33"/>
      <c r="HY124" s="33"/>
      <c r="HZ124" s="33"/>
      <c r="IA124" s="33"/>
      <c r="IB124" s="33"/>
      <c r="IC124" s="33"/>
      <c r="ID124" s="33"/>
      <c r="IE124" s="33"/>
      <c r="IF124" s="33"/>
      <c r="IG124" s="33"/>
      <c r="IH124" s="33"/>
      <c r="II124" s="33"/>
      <c r="IJ124" s="33"/>
      <c r="IK124" s="33"/>
      <c r="IL124" s="33"/>
      <c r="IM124" s="33"/>
      <c r="IN124" s="33"/>
    </row>
    <row r="125" spans="1:248" s="2" customFormat="1" ht="84.75" customHeight="1">
      <c r="A125" s="99" t="s">
        <v>1491</v>
      </c>
      <c r="B125" s="111"/>
      <c r="C125" s="100" t="s">
        <v>1490</v>
      </c>
      <c r="D125" s="90" t="s">
        <v>1115</v>
      </c>
      <c r="E125" s="108" t="s">
        <v>214</v>
      </c>
      <c r="F125" s="108">
        <v>1</v>
      </c>
      <c r="G125" s="108" t="s">
        <v>1</v>
      </c>
      <c r="H125" s="108" t="s">
        <v>277</v>
      </c>
      <c r="I125" s="108">
        <v>160</v>
      </c>
      <c r="J125" s="108" t="s">
        <v>284</v>
      </c>
      <c r="K125" s="69">
        <f>M125*1.35</f>
        <v>39.150000000000006</v>
      </c>
      <c r="L125" s="70">
        <f>M125*1.1</f>
        <v>31.900000000000002</v>
      </c>
      <c r="M125" s="71">
        <v>29</v>
      </c>
      <c r="N125" s="102" t="s">
        <v>124</v>
      </c>
      <c r="O125" s="126">
        <f t="shared" si="42"/>
        <v>1</v>
      </c>
      <c r="P125" s="126">
        <f t="shared" si="29"/>
        <v>29</v>
      </c>
      <c r="Q125" s="126">
        <f t="shared" si="26"/>
        <v>29</v>
      </c>
      <c r="R125">
        <f t="shared" si="27"/>
        <v>29</v>
      </c>
      <c r="S125" s="481">
        <f t="shared" si="30"/>
        <v>29.87</v>
      </c>
      <c r="T125" s="481">
        <f t="shared" si="31"/>
        <v>33.059999999999995</v>
      </c>
      <c r="U125" s="481">
        <f t="shared" si="32"/>
        <v>40.89</v>
      </c>
      <c r="V125" s="481">
        <f t="shared" si="33"/>
        <v>27.55</v>
      </c>
      <c r="W125" s="481">
        <f t="shared" si="34"/>
        <v>30.450000000000003</v>
      </c>
      <c r="X125" s="481">
        <f t="shared" si="35"/>
        <v>37.700000000000003</v>
      </c>
      <c r="AB125" s="88"/>
    </row>
    <row r="126" spans="1:248" customFormat="1" ht="29.25" customHeight="1">
      <c r="A126" s="634" t="s">
        <v>406</v>
      </c>
      <c r="B126" s="634"/>
      <c r="C126" s="634"/>
      <c r="D126" s="634"/>
      <c r="E126" s="634"/>
      <c r="F126" s="634"/>
      <c r="G126" s="634"/>
      <c r="H126" s="634"/>
      <c r="I126" s="634"/>
      <c r="J126" s="634"/>
      <c r="K126" s="634"/>
      <c r="L126" s="634"/>
      <c r="M126" s="634"/>
      <c r="N126" s="634"/>
      <c r="O126" s="126">
        <f t="shared" si="42"/>
        <v>0</v>
      </c>
      <c r="P126" s="126">
        <f t="shared" si="29"/>
        <v>0</v>
      </c>
      <c r="Q126" s="126">
        <f t="shared" si="26"/>
        <v>0</v>
      </c>
      <c r="R126" t="str">
        <f t="shared" si="27"/>
        <v xml:space="preserve"> </v>
      </c>
      <c r="S126" s="481" t="str">
        <f t="shared" si="30"/>
        <v xml:space="preserve"> </v>
      </c>
      <c r="T126" s="481" t="str">
        <f t="shared" si="31"/>
        <v xml:space="preserve"> </v>
      </c>
      <c r="U126" s="481" t="str">
        <f t="shared" si="32"/>
        <v xml:space="preserve"> </v>
      </c>
      <c r="V126" s="481" t="str">
        <f t="shared" si="33"/>
        <v xml:space="preserve"> </v>
      </c>
      <c r="W126" s="481" t="str">
        <f t="shared" si="34"/>
        <v xml:space="preserve"> </v>
      </c>
      <c r="X126" s="481" t="str">
        <f t="shared" si="35"/>
        <v xml:space="preserve"> </v>
      </c>
      <c r="AB126" s="88"/>
    </row>
    <row r="127" spans="1:248" s="34" customFormat="1" ht="31.5">
      <c r="A127" s="64" t="s">
        <v>3</v>
      </c>
      <c r="B127" s="64" t="s">
        <v>163</v>
      </c>
      <c r="C127" s="64" t="s">
        <v>93</v>
      </c>
      <c r="D127" s="64" t="s">
        <v>4</v>
      </c>
      <c r="E127" s="64" t="s">
        <v>8</v>
      </c>
      <c r="F127" s="64" t="s">
        <v>9</v>
      </c>
      <c r="G127" s="64" t="s">
        <v>5</v>
      </c>
      <c r="H127" s="64" t="s">
        <v>6</v>
      </c>
      <c r="I127" s="64" t="s">
        <v>146</v>
      </c>
      <c r="J127" s="64" t="s">
        <v>7</v>
      </c>
      <c r="K127" s="64" t="s">
        <v>261</v>
      </c>
      <c r="L127" s="64" t="s">
        <v>3623</v>
      </c>
      <c r="M127" s="64" t="s">
        <v>263</v>
      </c>
      <c r="N127" s="64" t="s">
        <v>427</v>
      </c>
      <c r="O127" s="126">
        <f t="shared" si="42"/>
        <v>1</v>
      </c>
      <c r="P127" s="126" t="str">
        <f t="shared" si="29"/>
        <v>ОПТ 2</v>
      </c>
      <c r="Q127" s="126" t="str">
        <f t="shared" si="26"/>
        <v xml:space="preserve"> </v>
      </c>
      <c r="R127" t="str">
        <f t="shared" si="27"/>
        <v xml:space="preserve"> </v>
      </c>
      <c r="S127" s="481" t="str">
        <f t="shared" si="30"/>
        <v xml:space="preserve"> </v>
      </c>
      <c r="T127" s="481" t="str">
        <f t="shared" si="31"/>
        <v xml:space="preserve"> </v>
      </c>
      <c r="U127" s="481" t="str">
        <f t="shared" si="32"/>
        <v xml:space="preserve"> </v>
      </c>
      <c r="V127" s="481" t="str">
        <f t="shared" si="33"/>
        <v xml:space="preserve"> </v>
      </c>
      <c r="W127" s="481" t="str">
        <f t="shared" si="34"/>
        <v xml:space="preserve"> </v>
      </c>
      <c r="X127" s="481" t="str">
        <f t="shared" si="35"/>
        <v xml:space="preserve"> </v>
      </c>
      <c r="Y127" s="46"/>
      <c r="Z127" s="46"/>
      <c r="AA127" s="33"/>
      <c r="AB127" s="88"/>
      <c r="AC127" s="33"/>
      <c r="AD127" s="33"/>
      <c r="AE127" s="33"/>
      <c r="AF127" s="33"/>
      <c r="AG127" s="33"/>
      <c r="AH127" s="33"/>
      <c r="AI127" s="33"/>
      <c r="AJ127" s="33"/>
      <c r="AK127" s="33"/>
      <c r="AL127" s="33"/>
      <c r="AM127" s="33"/>
      <c r="AN127" s="33"/>
      <c r="AO127" s="33"/>
      <c r="AP127" s="33"/>
      <c r="AQ127" s="33"/>
      <c r="AR127" s="33"/>
      <c r="AS127" s="33"/>
      <c r="AT127" s="33"/>
      <c r="AU127" s="33"/>
      <c r="AV127" s="33"/>
      <c r="AW127" s="33"/>
      <c r="AX127" s="33"/>
      <c r="AY127" s="33"/>
      <c r="AZ127" s="33"/>
      <c r="BA127" s="33"/>
      <c r="BB127" s="33"/>
      <c r="BC127" s="33"/>
      <c r="BD127" s="33"/>
      <c r="BE127" s="33"/>
      <c r="BF127" s="33"/>
      <c r="BG127" s="33"/>
      <c r="BH127" s="33"/>
      <c r="BI127" s="33"/>
      <c r="BJ127" s="33"/>
      <c r="BK127" s="33"/>
      <c r="BL127" s="33"/>
      <c r="BM127" s="33"/>
      <c r="BN127" s="33"/>
      <c r="BO127" s="33"/>
      <c r="BP127" s="33"/>
      <c r="BQ127" s="33"/>
      <c r="BR127" s="33"/>
      <c r="BS127" s="33"/>
      <c r="BT127" s="33"/>
      <c r="BU127" s="33"/>
      <c r="BV127" s="33"/>
      <c r="BW127" s="33"/>
      <c r="BX127" s="33"/>
      <c r="BY127" s="33"/>
      <c r="BZ127" s="33"/>
      <c r="CA127" s="33"/>
      <c r="CB127" s="33"/>
      <c r="CC127" s="33"/>
      <c r="CD127" s="33"/>
      <c r="CE127" s="33"/>
      <c r="CF127" s="33"/>
      <c r="CG127" s="33"/>
      <c r="CH127" s="33"/>
      <c r="CI127" s="33"/>
      <c r="CJ127" s="33"/>
      <c r="CK127" s="33"/>
      <c r="CL127" s="33"/>
      <c r="CM127" s="33"/>
      <c r="CN127" s="33"/>
      <c r="CO127" s="33"/>
      <c r="CP127" s="33"/>
      <c r="CQ127" s="33"/>
      <c r="CR127" s="33"/>
      <c r="CS127" s="33"/>
      <c r="CT127" s="33"/>
      <c r="CU127" s="33"/>
      <c r="CV127" s="33"/>
      <c r="CW127" s="33"/>
      <c r="CX127" s="33"/>
      <c r="CY127" s="33"/>
      <c r="CZ127" s="33"/>
      <c r="DA127" s="33"/>
      <c r="DB127" s="33"/>
      <c r="DC127" s="33"/>
      <c r="DD127" s="33"/>
      <c r="DE127" s="33"/>
      <c r="DF127" s="33"/>
      <c r="DG127" s="33"/>
      <c r="DH127" s="33"/>
      <c r="DI127" s="33"/>
      <c r="DJ127" s="33"/>
      <c r="DK127" s="33"/>
      <c r="DL127" s="33"/>
      <c r="DM127" s="33"/>
      <c r="DN127" s="33"/>
      <c r="DO127" s="33"/>
      <c r="DP127" s="33"/>
      <c r="DQ127" s="33"/>
      <c r="DR127" s="33"/>
      <c r="DS127" s="33"/>
      <c r="DT127" s="33"/>
      <c r="DU127" s="33"/>
      <c r="DV127" s="33"/>
      <c r="DW127" s="33"/>
      <c r="DX127" s="33"/>
      <c r="DY127" s="33"/>
      <c r="DZ127" s="33"/>
      <c r="EA127" s="33"/>
      <c r="EB127" s="33"/>
      <c r="EC127" s="33"/>
      <c r="ED127" s="33"/>
      <c r="EE127" s="33"/>
      <c r="EF127" s="33"/>
      <c r="EG127" s="33"/>
      <c r="EH127" s="33"/>
      <c r="EI127" s="33"/>
      <c r="EJ127" s="33"/>
      <c r="EK127" s="33"/>
      <c r="EL127" s="33"/>
      <c r="EM127" s="33"/>
      <c r="EN127" s="33"/>
      <c r="EO127" s="33"/>
      <c r="EP127" s="33"/>
      <c r="EQ127" s="33"/>
      <c r="ER127" s="33"/>
      <c r="ES127" s="33"/>
      <c r="ET127" s="33"/>
      <c r="EU127" s="33"/>
      <c r="EV127" s="33"/>
      <c r="EW127" s="33"/>
      <c r="EX127" s="33"/>
      <c r="EY127" s="33"/>
      <c r="EZ127" s="33"/>
      <c r="FA127" s="33"/>
      <c r="FB127" s="33"/>
      <c r="FC127" s="33"/>
      <c r="FD127" s="33"/>
      <c r="FE127" s="33"/>
      <c r="FF127" s="33"/>
      <c r="FG127" s="33"/>
      <c r="FH127" s="33"/>
      <c r="FI127" s="33"/>
      <c r="FJ127" s="33"/>
      <c r="FK127" s="33"/>
      <c r="FL127" s="33"/>
      <c r="FM127" s="33"/>
      <c r="FN127" s="33"/>
      <c r="FO127" s="33"/>
      <c r="FP127" s="33"/>
      <c r="FQ127" s="33"/>
      <c r="FR127" s="33"/>
      <c r="FS127" s="33"/>
      <c r="FT127" s="33"/>
      <c r="FU127" s="33"/>
      <c r="FV127" s="33"/>
      <c r="FW127" s="33"/>
      <c r="FX127" s="33"/>
      <c r="FY127" s="33"/>
      <c r="FZ127" s="33"/>
      <c r="GA127" s="33"/>
      <c r="GB127" s="33"/>
      <c r="GC127" s="33"/>
      <c r="GD127" s="33"/>
      <c r="GE127" s="33"/>
      <c r="GF127" s="33"/>
      <c r="GG127" s="33"/>
      <c r="GH127" s="33"/>
      <c r="GI127" s="33"/>
      <c r="GJ127" s="33"/>
      <c r="GK127" s="33"/>
      <c r="GL127" s="33"/>
      <c r="GM127" s="33"/>
      <c r="GN127" s="33"/>
      <c r="GO127" s="33"/>
      <c r="GP127" s="33"/>
      <c r="GQ127" s="33"/>
      <c r="GR127" s="33"/>
      <c r="GS127" s="33"/>
      <c r="GT127" s="33"/>
      <c r="GU127" s="33"/>
      <c r="GV127" s="33"/>
      <c r="GW127" s="33"/>
      <c r="GX127" s="33"/>
      <c r="GY127" s="33"/>
      <c r="GZ127" s="33"/>
      <c r="HA127" s="33"/>
      <c r="HB127" s="33"/>
      <c r="HC127" s="33"/>
      <c r="HD127" s="33"/>
      <c r="HE127" s="33"/>
      <c r="HF127" s="33"/>
      <c r="HG127" s="33"/>
      <c r="HH127" s="33"/>
      <c r="HI127" s="33"/>
      <c r="HJ127" s="33"/>
      <c r="HK127" s="33"/>
      <c r="HL127" s="33"/>
      <c r="HM127" s="33"/>
      <c r="HN127" s="33"/>
      <c r="HO127" s="33"/>
      <c r="HP127" s="33"/>
      <c r="HQ127" s="33"/>
      <c r="HR127" s="33"/>
      <c r="HS127" s="33"/>
      <c r="HT127" s="33"/>
      <c r="HU127" s="33"/>
      <c r="HV127" s="33"/>
      <c r="HW127" s="33"/>
      <c r="HX127" s="33"/>
      <c r="HY127" s="33"/>
      <c r="HZ127" s="33"/>
      <c r="IA127" s="33"/>
      <c r="IB127" s="33"/>
      <c r="IC127" s="33"/>
      <c r="ID127" s="33"/>
      <c r="IE127" s="33"/>
      <c r="IF127" s="33"/>
      <c r="IG127" s="33"/>
      <c r="IH127" s="33"/>
      <c r="II127" s="33"/>
      <c r="IJ127" s="33"/>
      <c r="IK127" s="33"/>
      <c r="IL127" s="33"/>
      <c r="IM127" s="33"/>
      <c r="IN127" s="33"/>
    </row>
    <row r="128" spans="1:248" s="2" customFormat="1" ht="90" customHeight="1">
      <c r="A128" s="99" t="s">
        <v>1503</v>
      </c>
      <c r="B128" s="111"/>
      <c r="C128" s="100" t="s">
        <v>1502</v>
      </c>
      <c r="D128" s="90" t="s">
        <v>1115</v>
      </c>
      <c r="E128" s="108" t="s">
        <v>2</v>
      </c>
      <c r="F128" s="108">
        <v>2</v>
      </c>
      <c r="G128" s="108" t="s">
        <v>1</v>
      </c>
      <c r="H128" s="108" t="s">
        <v>416</v>
      </c>
      <c r="I128" s="108">
        <v>120</v>
      </c>
      <c r="J128" s="108" t="s">
        <v>187</v>
      </c>
      <c r="K128" s="69">
        <f>M128*1.35</f>
        <v>6.75</v>
      </c>
      <c r="L128" s="70">
        <f>M128*1.1</f>
        <v>5.5</v>
      </c>
      <c r="M128" s="71">
        <v>5</v>
      </c>
      <c r="N128" s="102" t="s">
        <v>124</v>
      </c>
      <c r="O128" s="126">
        <f t="shared" si="42"/>
        <v>1</v>
      </c>
      <c r="P128" s="126">
        <f t="shared" si="29"/>
        <v>5</v>
      </c>
      <c r="Q128" s="126">
        <f t="shared" si="26"/>
        <v>5</v>
      </c>
      <c r="R128">
        <f t="shared" si="27"/>
        <v>5</v>
      </c>
      <c r="S128" s="481">
        <f t="shared" si="30"/>
        <v>5.15</v>
      </c>
      <c r="T128" s="481">
        <f t="shared" si="31"/>
        <v>5.6999999999999993</v>
      </c>
      <c r="U128" s="481">
        <f t="shared" si="32"/>
        <v>7.05</v>
      </c>
      <c r="V128" s="481">
        <f t="shared" si="33"/>
        <v>4.75</v>
      </c>
      <c r="W128" s="481">
        <f t="shared" si="34"/>
        <v>5.25</v>
      </c>
      <c r="X128" s="481">
        <f t="shared" si="35"/>
        <v>6.5</v>
      </c>
      <c r="AB128" s="88"/>
    </row>
    <row r="129" spans="1:248" s="2" customFormat="1" ht="40.5" customHeight="1">
      <c r="A129" s="644" t="s">
        <v>1505</v>
      </c>
      <c r="B129" s="647"/>
      <c r="C129" s="648" t="s">
        <v>1504</v>
      </c>
      <c r="D129" s="89" t="s">
        <v>1114</v>
      </c>
      <c r="E129" s="649" t="s">
        <v>2</v>
      </c>
      <c r="F129" s="649">
        <v>3</v>
      </c>
      <c r="G129" s="649" t="s">
        <v>1</v>
      </c>
      <c r="H129" s="649" t="s">
        <v>274</v>
      </c>
      <c r="I129" s="649">
        <v>120</v>
      </c>
      <c r="J129" s="649" t="s">
        <v>282</v>
      </c>
      <c r="K129" s="69">
        <f>M129*1.35</f>
        <v>8.7750000000000004</v>
      </c>
      <c r="L129" s="70">
        <f>M129*1.1</f>
        <v>7.15</v>
      </c>
      <c r="M129" s="71">
        <v>6.5</v>
      </c>
      <c r="N129" s="643" t="s">
        <v>124</v>
      </c>
      <c r="O129" s="126">
        <f t="shared" si="42"/>
        <v>1</v>
      </c>
      <c r="P129" s="126">
        <f t="shared" si="29"/>
        <v>6.5</v>
      </c>
      <c r="Q129" s="126">
        <f t="shared" si="26"/>
        <v>6.5</v>
      </c>
      <c r="R129">
        <f t="shared" si="27"/>
        <v>6.5</v>
      </c>
      <c r="S129" s="481">
        <f t="shared" si="30"/>
        <v>6.6950000000000003</v>
      </c>
      <c r="T129" s="481">
        <f t="shared" si="31"/>
        <v>7.4099999999999993</v>
      </c>
      <c r="U129" s="481">
        <f t="shared" si="32"/>
        <v>9.1649999999999991</v>
      </c>
      <c r="V129" s="481">
        <f t="shared" si="33"/>
        <v>6.1749999999999998</v>
      </c>
      <c r="W129" s="481">
        <f t="shared" si="34"/>
        <v>6.8250000000000002</v>
      </c>
      <c r="X129" s="481">
        <f t="shared" si="35"/>
        <v>8.4500000000000011</v>
      </c>
      <c r="AB129" s="88"/>
    </row>
    <row r="130" spans="1:248" s="2" customFormat="1" ht="40.5" customHeight="1">
      <c r="A130" s="646"/>
      <c r="B130" s="647"/>
      <c r="C130" s="648"/>
      <c r="D130" s="90" t="s">
        <v>1115</v>
      </c>
      <c r="E130" s="649"/>
      <c r="F130" s="649"/>
      <c r="G130" s="649"/>
      <c r="H130" s="649"/>
      <c r="I130" s="649"/>
      <c r="J130" s="649"/>
      <c r="K130" s="69">
        <f>M130*1.35</f>
        <v>8.7750000000000004</v>
      </c>
      <c r="L130" s="70">
        <f>M130*1.1</f>
        <v>7.15</v>
      </c>
      <c r="M130" s="71">
        <v>6.5</v>
      </c>
      <c r="N130" s="643"/>
      <c r="O130" s="126">
        <f t="shared" si="42"/>
        <v>1</v>
      </c>
      <c r="P130" s="126">
        <f t="shared" si="29"/>
        <v>6.5</v>
      </c>
      <c r="Q130" s="126">
        <f t="shared" si="26"/>
        <v>6.5</v>
      </c>
      <c r="R130">
        <f t="shared" si="27"/>
        <v>6.5</v>
      </c>
      <c r="S130" s="481">
        <f t="shared" si="30"/>
        <v>6.6950000000000003</v>
      </c>
      <c r="T130" s="481">
        <f t="shared" si="31"/>
        <v>7.4099999999999993</v>
      </c>
      <c r="U130" s="481">
        <f t="shared" si="32"/>
        <v>9.1649999999999991</v>
      </c>
      <c r="V130" s="481">
        <f t="shared" si="33"/>
        <v>6.1749999999999998</v>
      </c>
      <c r="W130" s="481">
        <f t="shared" si="34"/>
        <v>6.8250000000000002</v>
      </c>
      <c r="X130" s="481">
        <f t="shared" si="35"/>
        <v>8.4500000000000011</v>
      </c>
      <c r="AB130" s="88"/>
    </row>
    <row r="131" spans="1:248" s="2" customFormat="1" ht="33.75" customHeight="1">
      <c r="A131" s="644" t="s">
        <v>1507</v>
      </c>
      <c r="B131" s="647"/>
      <c r="C131" s="648" t="s">
        <v>1506</v>
      </c>
      <c r="D131" s="89" t="s">
        <v>1114</v>
      </c>
      <c r="E131" s="649" t="s">
        <v>2</v>
      </c>
      <c r="F131" s="649">
        <v>4</v>
      </c>
      <c r="G131" s="649" t="s">
        <v>1</v>
      </c>
      <c r="H131" s="649" t="s">
        <v>281</v>
      </c>
      <c r="I131" s="649">
        <v>120</v>
      </c>
      <c r="J131" s="649" t="s">
        <v>247</v>
      </c>
      <c r="K131" s="69">
        <f>M131*1.35</f>
        <v>12.15</v>
      </c>
      <c r="L131" s="70">
        <f>M131*1.1</f>
        <v>9.9</v>
      </c>
      <c r="M131" s="71">
        <v>9</v>
      </c>
      <c r="N131" s="643" t="s">
        <v>124</v>
      </c>
      <c r="O131" s="126">
        <f t="shared" si="42"/>
        <v>1</v>
      </c>
      <c r="P131" s="126">
        <f t="shared" si="29"/>
        <v>9</v>
      </c>
      <c r="Q131" s="126">
        <f t="shared" si="26"/>
        <v>9</v>
      </c>
      <c r="R131">
        <f t="shared" si="27"/>
        <v>9</v>
      </c>
      <c r="S131" s="481">
        <f t="shared" si="30"/>
        <v>9.27</v>
      </c>
      <c r="T131" s="481">
        <f t="shared" si="31"/>
        <v>10.26</v>
      </c>
      <c r="U131" s="481">
        <f t="shared" si="32"/>
        <v>12.69</v>
      </c>
      <c r="V131" s="481">
        <f t="shared" si="33"/>
        <v>8.5500000000000007</v>
      </c>
      <c r="W131" s="481">
        <f t="shared" si="34"/>
        <v>9.4500000000000011</v>
      </c>
      <c r="X131" s="481">
        <f t="shared" si="35"/>
        <v>11.700000000000001</v>
      </c>
      <c r="AB131" s="88"/>
    </row>
    <row r="132" spans="1:248" s="2" customFormat="1" ht="43.5" customHeight="1">
      <c r="A132" s="646"/>
      <c r="B132" s="647"/>
      <c r="C132" s="648"/>
      <c r="D132" s="90" t="s">
        <v>1115</v>
      </c>
      <c r="E132" s="649"/>
      <c r="F132" s="649"/>
      <c r="G132" s="649"/>
      <c r="H132" s="649"/>
      <c r="I132" s="649"/>
      <c r="J132" s="649"/>
      <c r="K132" s="69">
        <f>M132*1.35</f>
        <v>12.15</v>
      </c>
      <c r="L132" s="70">
        <f>M132*1.1</f>
        <v>9.9</v>
      </c>
      <c r="M132" s="71">
        <v>9</v>
      </c>
      <c r="N132" s="643"/>
      <c r="O132" s="126">
        <f t="shared" si="42"/>
        <v>1</v>
      </c>
      <c r="P132" s="126">
        <f t="shared" si="29"/>
        <v>9</v>
      </c>
      <c r="Q132" s="126">
        <f t="shared" si="26"/>
        <v>9</v>
      </c>
      <c r="R132">
        <f t="shared" si="27"/>
        <v>9</v>
      </c>
      <c r="S132" s="481">
        <f t="shared" si="30"/>
        <v>9.27</v>
      </c>
      <c r="T132" s="481">
        <f t="shared" si="31"/>
        <v>10.26</v>
      </c>
      <c r="U132" s="481">
        <f t="shared" si="32"/>
        <v>12.69</v>
      </c>
      <c r="V132" s="481">
        <f t="shared" si="33"/>
        <v>8.5500000000000007</v>
      </c>
      <c r="W132" s="481">
        <f t="shared" si="34"/>
        <v>9.4500000000000011</v>
      </c>
      <c r="X132" s="481">
        <f t="shared" si="35"/>
        <v>11.700000000000001</v>
      </c>
      <c r="AB132" s="88"/>
    </row>
    <row r="133" spans="1:248" customFormat="1" ht="24" customHeight="1">
      <c r="A133" s="634" t="s">
        <v>417</v>
      </c>
      <c r="B133" s="634"/>
      <c r="C133" s="634"/>
      <c r="D133" s="634"/>
      <c r="E133" s="634"/>
      <c r="F133" s="634"/>
      <c r="G133" s="634"/>
      <c r="H133" s="634"/>
      <c r="I133" s="634"/>
      <c r="J133" s="634"/>
      <c r="K133" s="634"/>
      <c r="L133" s="634"/>
      <c r="M133" s="634"/>
      <c r="N133" s="634"/>
      <c r="O133" s="126">
        <f t="shared" si="42"/>
        <v>0</v>
      </c>
      <c r="P133" s="126">
        <f t="shared" si="29"/>
        <v>0</v>
      </c>
      <c r="Q133" s="126">
        <f t="shared" si="26"/>
        <v>0</v>
      </c>
      <c r="R133" t="str">
        <f t="shared" si="27"/>
        <v xml:space="preserve"> </v>
      </c>
      <c r="S133" s="481" t="str">
        <f t="shared" si="30"/>
        <v xml:space="preserve"> </v>
      </c>
      <c r="T133" s="481" t="str">
        <f t="shared" si="31"/>
        <v xml:space="preserve"> </v>
      </c>
      <c r="U133" s="481" t="str">
        <f t="shared" si="32"/>
        <v xml:space="preserve"> </v>
      </c>
      <c r="V133" s="481" t="str">
        <f t="shared" si="33"/>
        <v xml:space="preserve"> </v>
      </c>
      <c r="W133" s="481" t="str">
        <f t="shared" si="34"/>
        <v xml:space="preserve"> </v>
      </c>
      <c r="X133" s="481" t="str">
        <f t="shared" si="35"/>
        <v xml:space="preserve"> </v>
      </c>
      <c r="AB133" s="88"/>
    </row>
    <row r="134" spans="1:248" s="34" customFormat="1" ht="31.5">
      <c r="A134" s="64" t="s">
        <v>3</v>
      </c>
      <c r="B134" s="64" t="s">
        <v>163</v>
      </c>
      <c r="C134" s="64" t="s">
        <v>93</v>
      </c>
      <c r="D134" s="64" t="s">
        <v>4</v>
      </c>
      <c r="E134" s="64" t="s">
        <v>8</v>
      </c>
      <c r="F134" s="64" t="s">
        <v>9</v>
      </c>
      <c r="G134" s="64" t="s">
        <v>5</v>
      </c>
      <c r="H134" s="64" t="s">
        <v>6</v>
      </c>
      <c r="I134" s="64" t="s">
        <v>146</v>
      </c>
      <c r="J134" s="64" t="s">
        <v>7</v>
      </c>
      <c r="K134" s="64" t="s">
        <v>261</v>
      </c>
      <c r="L134" s="64" t="s">
        <v>262</v>
      </c>
      <c r="M134" s="64" t="s">
        <v>263</v>
      </c>
      <c r="N134" s="64" t="s">
        <v>427</v>
      </c>
      <c r="O134" s="126">
        <f t="shared" si="42"/>
        <v>1</v>
      </c>
      <c r="P134" s="126" t="str">
        <f t="shared" si="29"/>
        <v>ОПТ 2</v>
      </c>
      <c r="Q134" s="126" t="str">
        <f t="shared" si="26"/>
        <v xml:space="preserve"> </v>
      </c>
      <c r="R134" t="str">
        <f t="shared" si="27"/>
        <v xml:space="preserve"> </v>
      </c>
      <c r="S134" s="481" t="str">
        <f t="shared" si="30"/>
        <v xml:space="preserve"> </v>
      </c>
      <c r="T134" s="481" t="str">
        <f t="shared" si="31"/>
        <v xml:space="preserve"> </v>
      </c>
      <c r="U134" s="481" t="str">
        <f t="shared" si="32"/>
        <v xml:space="preserve"> </v>
      </c>
      <c r="V134" s="481" t="str">
        <f t="shared" si="33"/>
        <v xml:space="preserve"> </v>
      </c>
      <c r="W134" s="481" t="str">
        <f t="shared" si="34"/>
        <v xml:space="preserve"> </v>
      </c>
      <c r="X134" s="481" t="str">
        <f t="shared" si="35"/>
        <v xml:space="preserve"> </v>
      </c>
      <c r="Y134" s="46"/>
      <c r="Z134" s="46"/>
      <c r="AA134" s="33"/>
      <c r="AB134" s="88"/>
      <c r="AC134" s="33"/>
      <c r="AD134" s="33"/>
      <c r="AE134" s="33"/>
      <c r="AF134" s="33"/>
      <c r="AG134" s="33"/>
      <c r="AH134" s="33"/>
      <c r="AI134" s="33"/>
      <c r="AJ134" s="33"/>
      <c r="AK134" s="33"/>
      <c r="AL134" s="33"/>
      <c r="AM134" s="33"/>
      <c r="AN134" s="33"/>
      <c r="AO134" s="33"/>
      <c r="AP134" s="33"/>
      <c r="AQ134" s="33"/>
      <c r="AR134" s="33"/>
      <c r="AS134" s="33"/>
      <c r="AT134" s="33"/>
      <c r="AU134" s="33"/>
      <c r="AV134" s="33"/>
      <c r="AW134" s="33"/>
      <c r="AX134" s="33"/>
      <c r="AY134" s="33"/>
      <c r="AZ134" s="33"/>
      <c r="BA134" s="33"/>
      <c r="BB134" s="33"/>
      <c r="BC134" s="33"/>
      <c r="BD134" s="33"/>
      <c r="BE134" s="33"/>
      <c r="BF134" s="33"/>
      <c r="BG134" s="33"/>
      <c r="BH134" s="33"/>
      <c r="BI134" s="33"/>
      <c r="BJ134" s="33"/>
      <c r="BK134" s="33"/>
      <c r="BL134" s="33"/>
      <c r="BM134" s="33"/>
      <c r="BN134" s="33"/>
      <c r="BO134" s="33"/>
      <c r="BP134" s="33"/>
      <c r="BQ134" s="33"/>
      <c r="BR134" s="33"/>
      <c r="BS134" s="33"/>
      <c r="BT134" s="33"/>
      <c r="BU134" s="33"/>
      <c r="BV134" s="33"/>
      <c r="BW134" s="33"/>
      <c r="BX134" s="33"/>
      <c r="BY134" s="33"/>
      <c r="BZ134" s="33"/>
      <c r="CA134" s="33"/>
      <c r="CB134" s="33"/>
      <c r="CC134" s="33"/>
      <c r="CD134" s="33"/>
      <c r="CE134" s="33"/>
      <c r="CF134" s="33"/>
      <c r="CG134" s="33"/>
      <c r="CH134" s="33"/>
      <c r="CI134" s="33"/>
      <c r="CJ134" s="33"/>
      <c r="CK134" s="33"/>
      <c r="CL134" s="33"/>
      <c r="CM134" s="33"/>
      <c r="CN134" s="33"/>
      <c r="CO134" s="33"/>
      <c r="CP134" s="33"/>
      <c r="CQ134" s="33"/>
      <c r="CR134" s="33"/>
      <c r="CS134" s="33"/>
      <c r="CT134" s="33"/>
      <c r="CU134" s="33"/>
      <c r="CV134" s="33"/>
      <c r="CW134" s="33"/>
      <c r="CX134" s="33"/>
      <c r="CY134" s="33"/>
      <c r="CZ134" s="33"/>
      <c r="DA134" s="33"/>
      <c r="DB134" s="33"/>
      <c r="DC134" s="33"/>
      <c r="DD134" s="33"/>
      <c r="DE134" s="33"/>
      <c r="DF134" s="33"/>
      <c r="DG134" s="33"/>
      <c r="DH134" s="33"/>
      <c r="DI134" s="33"/>
      <c r="DJ134" s="33"/>
      <c r="DK134" s="33"/>
      <c r="DL134" s="33"/>
      <c r="DM134" s="33"/>
      <c r="DN134" s="33"/>
      <c r="DO134" s="33"/>
      <c r="DP134" s="33"/>
      <c r="DQ134" s="33"/>
      <c r="DR134" s="33"/>
      <c r="DS134" s="33"/>
      <c r="DT134" s="33"/>
      <c r="DU134" s="33"/>
      <c r="DV134" s="33"/>
      <c r="DW134" s="33"/>
      <c r="DX134" s="33"/>
      <c r="DY134" s="33"/>
      <c r="DZ134" s="33"/>
      <c r="EA134" s="33"/>
      <c r="EB134" s="33"/>
      <c r="EC134" s="33"/>
      <c r="ED134" s="33"/>
      <c r="EE134" s="33"/>
      <c r="EF134" s="33"/>
      <c r="EG134" s="33"/>
      <c r="EH134" s="33"/>
      <c r="EI134" s="33"/>
      <c r="EJ134" s="33"/>
      <c r="EK134" s="33"/>
      <c r="EL134" s="33"/>
      <c r="EM134" s="33"/>
      <c r="EN134" s="33"/>
      <c r="EO134" s="33"/>
      <c r="EP134" s="33"/>
      <c r="EQ134" s="33"/>
      <c r="ER134" s="33"/>
      <c r="ES134" s="33"/>
      <c r="ET134" s="33"/>
      <c r="EU134" s="33"/>
      <c r="EV134" s="33"/>
      <c r="EW134" s="33"/>
      <c r="EX134" s="33"/>
      <c r="EY134" s="33"/>
      <c r="EZ134" s="33"/>
      <c r="FA134" s="33"/>
      <c r="FB134" s="33"/>
      <c r="FC134" s="33"/>
      <c r="FD134" s="33"/>
      <c r="FE134" s="33"/>
      <c r="FF134" s="33"/>
      <c r="FG134" s="33"/>
      <c r="FH134" s="33"/>
      <c r="FI134" s="33"/>
      <c r="FJ134" s="33"/>
      <c r="FK134" s="33"/>
      <c r="FL134" s="33"/>
      <c r="FM134" s="33"/>
      <c r="FN134" s="33"/>
      <c r="FO134" s="33"/>
      <c r="FP134" s="33"/>
      <c r="FQ134" s="33"/>
      <c r="FR134" s="33"/>
      <c r="FS134" s="33"/>
      <c r="FT134" s="33"/>
      <c r="FU134" s="33"/>
      <c r="FV134" s="33"/>
      <c r="FW134" s="33"/>
      <c r="FX134" s="33"/>
      <c r="FY134" s="33"/>
      <c r="FZ134" s="33"/>
      <c r="GA134" s="33"/>
      <c r="GB134" s="33"/>
      <c r="GC134" s="33"/>
      <c r="GD134" s="33"/>
      <c r="GE134" s="33"/>
      <c r="GF134" s="33"/>
      <c r="GG134" s="33"/>
      <c r="GH134" s="33"/>
      <c r="GI134" s="33"/>
      <c r="GJ134" s="33"/>
      <c r="GK134" s="33"/>
      <c r="GL134" s="33"/>
      <c r="GM134" s="33"/>
      <c r="GN134" s="33"/>
      <c r="GO134" s="33"/>
      <c r="GP134" s="33"/>
      <c r="GQ134" s="33"/>
      <c r="GR134" s="33"/>
      <c r="GS134" s="33"/>
      <c r="GT134" s="33"/>
      <c r="GU134" s="33"/>
      <c r="GV134" s="33"/>
      <c r="GW134" s="33"/>
      <c r="GX134" s="33"/>
      <c r="GY134" s="33"/>
      <c r="GZ134" s="33"/>
      <c r="HA134" s="33"/>
      <c r="HB134" s="33"/>
      <c r="HC134" s="33"/>
      <c r="HD134" s="33"/>
      <c r="HE134" s="33"/>
      <c r="HF134" s="33"/>
      <c r="HG134" s="33"/>
      <c r="HH134" s="33"/>
      <c r="HI134" s="33"/>
      <c r="HJ134" s="33"/>
      <c r="HK134" s="33"/>
      <c r="HL134" s="33"/>
      <c r="HM134" s="33"/>
      <c r="HN134" s="33"/>
      <c r="HO134" s="33"/>
      <c r="HP134" s="33"/>
      <c r="HQ134" s="33"/>
      <c r="HR134" s="33"/>
      <c r="HS134" s="33"/>
      <c r="HT134" s="33"/>
      <c r="HU134" s="33"/>
      <c r="HV134" s="33"/>
      <c r="HW134" s="33"/>
      <c r="HX134" s="33"/>
      <c r="HY134" s="33"/>
      <c r="HZ134" s="33"/>
      <c r="IA134" s="33"/>
      <c r="IB134" s="33"/>
      <c r="IC134" s="33"/>
      <c r="ID134" s="33"/>
      <c r="IE134" s="33"/>
      <c r="IF134" s="33"/>
      <c r="IG134" s="33"/>
      <c r="IH134" s="33"/>
      <c r="II134" s="33"/>
      <c r="IJ134" s="33"/>
      <c r="IK134" s="33"/>
      <c r="IL134" s="33"/>
      <c r="IM134" s="33"/>
      <c r="IN134" s="33"/>
    </row>
    <row r="135" spans="1:248" s="2" customFormat="1" ht="90.75" customHeight="1">
      <c r="A135" s="99" t="s">
        <v>1509</v>
      </c>
      <c r="B135" s="111"/>
      <c r="C135" s="100" t="s">
        <v>1508</v>
      </c>
      <c r="D135" s="90" t="s">
        <v>1115</v>
      </c>
      <c r="E135" s="108" t="s">
        <v>219</v>
      </c>
      <c r="F135" s="108">
        <v>2</v>
      </c>
      <c r="G135" s="108" t="s">
        <v>1</v>
      </c>
      <c r="H135" s="108" t="s">
        <v>275</v>
      </c>
      <c r="I135" s="108">
        <v>120</v>
      </c>
      <c r="J135" s="108" t="s">
        <v>218</v>
      </c>
      <c r="K135" s="69">
        <f>M135*1.35</f>
        <v>10.125</v>
      </c>
      <c r="L135" s="70">
        <f>M135*1.1</f>
        <v>8.25</v>
      </c>
      <c r="M135" s="71">
        <v>7.5</v>
      </c>
      <c r="N135" s="102" t="s">
        <v>124</v>
      </c>
      <c r="O135" s="126">
        <f t="shared" si="42"/>
        <v>1</v>
      </c>
      <c r="P135" s="126">
        <f t="shared" si="29"/>
        <v>7.5</v>
      </c>
      <c r="Q135" s="126">
        <f t="shared" si="26"/>
        <v>7.5</v>
      </c>
      <c r="R135">
        <f t="shared" si="27"/>
        <v>7.5</v>
      </c>
      <c r="S135" s="481">
        <f t="shared" si="30"/>
        <v>7.7250000000000005</v>
      </c>
      <c r="T135" s="481">
        <f t="shared" si="31"/>
        <v>8.5499999999999989</v>
      </c>
      <c r="U135" s="481">
        <f t="shared" si="32"/>
        <v>10.574999999999999</v>
      </c>
      <c r="V135" s="481">
        <f t="shared" si="33"/>
        <v>7.125</v>
      </c>
      <c r="W135" s="481">
        <f t="shared" si="34"/>
        <v>7.875</v>
      </c>
      <c r="X135" s="481">
        <f t="shared" si="35"/>
        <v>9.75</v>
      </c>
      <c r="AB135" s="88"/>
    </row>
    <row r="136" spans="1:248" customFormat="1" ht="28.5" customHeight="1">
      <c r="A136" s="633" t="s">
        <v>3639</v>
      </c>
      <c r="B136" s="633"/>
      <c r="C136" s="633"/>
      <c r="D136" s="633"/>
      <c r="E136" s="633"/>
      <c r="F136" s="633"/>
      <c r="G136" s="633"/>
      <c r="H136" s="633"/>
      <c r="I136" s="633"/>
      <c r="J136" s="633"/>
      <c r="K136" s="633"/>
      <c r="L136" s="633"/>
      <c r="M136" s="633"/>
      <c r="N136" s="633"/>
      <c r="O136" s="126">
        <f t="shared" si="42"/>
        <v>0</v>
      </c>
      <c r="P136" s="126">
        <f t="shared" si="29"/>
        <v>0</v>
      </c>
      <c r="Q136" s="126">
        <f t="shared" si="26"/>
        <v>0</v>
      </c>
      <c r="R136" t="str">
        <f t="shared" si="27"/>
        <v xml:space="preserve"> </v>
      </c>
      <c r="S136" s="481" t="str">
        <f t="shared" si="30"/>
        <v xml:space="preserve"> </v>
      </c>
      <c r="T136" s="481" t="str">
        <f t="shared" si="31"/>
        <v xml:space="preserve"> </v>
      </c>
      <c r="U136" s="481" t="str">
        <f t="shared" si="32"/>
        <v xml:space="preserve"> </v>
      </c>
      <c r="V136" s="481" t="str">
        <f t="shared" si="33"/>
        <v xml:space="preserve"> </v>
      </c>
      <c r="W136" s="481" t="str">
        <f t="shared" si="34"/>
        <v xml:space="preserve"> </v>
      </c>
      <c r="X136" s="481" t="str">
        <f t="shared" si="35"/>
        <v xml:space="preserve"> </v>
      </c>
      <c r="AB136" s="88"/>
    </row>
    <row r="137" spans="1:248" customFormat="1" ht="29.25" customHeight="1">
      <c r="A137" s="634" t="s">
        <v>421</v>
      </c>
      <c r="B137" s="634"/>
      <c r="C137" s="634"/>
      <c r="D137" s="634"/>
      <c r="E137" s="634"/>
      <c r="F137" s="634"/>
      <c r="G137" s="634"/>
      <c r="H137" s="634"/>
      <c r="I137" s="634"/>
      <c r="J137" s="634"/>
      <c r="K137" s="634"/>
      <c r="L137" s="634"/>
      <c r="M137" s="634"/>
      <c r="N137" s="634"/>
      <c r="O137" s="126">
        <f t="shared" si="42"/>
        <v>0</v>
      </c>
      <c r="P137" s="126">
        <f t="shared" si="29"/>
        <v>0</v>
      </c>
      <c r="Q137" s="126">
        <f t="shared" si="26"/>
        <v>0</v>
      </c>
      <c r="R137" t="str">
        <f t="shared" si="27"/>
        <v xml:space="preserve"> </v>
      </c>
      <c r="S137" s="481" t="str">
        <f t="shared" si="30"/>
        <v xml:space="preserve"> </v>
      </c>
      <c r="T137" s="481" t="str">
        <f t="shared" si="31"/>
        <v xml:space="preserve"> </v>
      </c>
      <c r="U137" s="481" t="str">
        <f t="shared" si="32"/>
        <v xml:space="preserve"> </v>
      </c>
      <c r="V137" s="481" t="str">
        <f t="shared" si="33"/>
        <v xml:space="preserve"> </v>
      </c>
      <c r="W137" s="481" t="str">
        <f t="shared" si="34"/>
        <v xml:space="preserve"> </v>
      </c>
      <c r="X137" s="481" t="str">
        <f t="shared" si="35"/>
        <v xml:space="preserve"> </v>
      </c>
      <c r="AB137" s="88"/>
    </row>
    <row r="138" spans="1:248" s="34" customFormat="1" ht="31.5">
      <c r="A138" s="64" t="s">
        <v>3</v>
      </c>
      <c r="B138" s="64" t="s">
        <v>163</v>
      </c>
      <c r="C138" s="64" t="s">
        <v>93</v>
      </c>
      <c r="D138" s="64" t="s">
        <v>4</v>
      </c>
      <c r="E138" s="64" t="s">
        <v>8</v>
      </c>
      <c r="F138" s="64" t="s">
        <v>9</v>
      </c>
      <c r="G138" s="64" t="s">
        <v>5</v>
      </c>
      <c r="H138" s="64" t="s">
        <v>6</v>
      </c>
      <c r="I138" s="64" t="s">
        <v>146</v>
      </c>
      <c r="J138" s="64" t="s">
        <v>7</v>
      </c>
      <c r="K138" s="64" t="s">
        <v>261</v>
      </c>
      <c r="L138" s="64" t="s">
        <v>3623</v>
      </c>
      <c r="M138" s="64" t="s">
        <v>263</v>
      </c>
      <c r="N138" s="64" t="s">
        <v>427</v>
      </c>
      <c r="O138" s="126">
        <f t="shared" si="42"/>
        <v>1</v>
      </c>
      <c r="P138" s="126" t="str">
        <f t="shared" si="29"/>
        <v>ОПТ 2</v>
      </c>
      <c r="Q138" s="126" t="str">
        <f t="shared" si="26"/>
        <v xml:space="preserve"> </v>
      </c>
      <c r="R138" t="str">
        <f t="shared" si="27"/>
        <v xml:space="preserve"> </v>
      </c>
      <c r="S138" s="481" t="str">
        <f t="shared" si="30"/>
        <v xml:space="preserve"> </v>
      </c>
      <c r="T138" s="481" t="str">
        <f t="shared" si="31"/>
        <v xml:space="preserve"> </v>
      </c>
      <c r="U138" s="481" t="str">
        <f t="shared" si="32"/>
        <v xml:space="preserve"> </v>
      </c>
      <c r="V138" s="481" t="str">
        <f t="shared" si="33"/>
        <v xml:space="preserve"> </v>
      </c>
      <c r="W138" s="481" t="str">
        <f t="shared" si="34"/>
        <v xml:space="preserve"> </v>
      </c>
      <c r="X138" s="481" t="str">
        <f t="shared" si="35"/>
        <v xml:space="preserve"> </v>
      </c>
      <c r="Y138" s="46"/>
      <c r="Z138" s="46"/>
      <c r="AA138" s="33"/>
      <c r="AB138" s="88"/>
      <c r="AC138" s="33"/>
      <c r="AD138" s="33"/>
      <c r="AE138" s="33"/>
      <c r="AF138" s="33"/>
      <c r="AG138" s="33"/>
      <c r="AH138" s="33"/>
      <c r="AI138" s="33"/>
      <c r="AJ138" s="33"/>
      <c r="AK138" s="33"/>
      <c r="AL138" s="33"/>
      <c r="AM138" s="33"/>
      <c r="AN138" s="33"/>
      <c r="AO138" s="33"/>
      <c r="AP138" s="33"/>
      <c r="AQ138" s="33"/>
      <c r="AR138" s="33"/>
      <c r="AS138" s="33"/>
      <c r="AT138" s="33"/>
      <c r="AU138" s="33"/>
      <c r="AV138" s="33"/>
      <c r="AW138" s="33"/>
      <c r="AX138" s="33"/>
      <c r="AY138" s="33"/>
      <c r="AZ138" s="33"/>
      <c r="BA138" s="33"/>
      <c r="BB138" s="33"/>
      <c r="BC138" s="33"/>
      <c r="BD138" s="33"/>
      <c r="BE138" s="33"/>
      <c r="BF138" s="33"/>
      <c r="BG138" s="33"/>
      <c r="BH138" s="33"/>
      <c r="BI138" s="33"/>
      <c r="BJ138" s="33"/>
      <c r="BK138" s="33"/>
      <c r="BL138" s="33"/>
      <c r="BM138" s="33"/>
      <c r="BN138" s="33"/>
      <c r="BO138" s="33"/>
      <c r="BP138" s="33"/>
      <c r="BQ138" s="33"/>
      <c r="BR138" s="33"/>
      <c r="BS138" s="33"/>
      <c r="BT138" s="33"/>
      <c r="BU138" s="33"/>
      <c r="BV138" s="33"/>
      <c r="BW138" s="33"/>
      <c r="BX138" s="33"/>
      <c r="BY138" s="33"/>
      <c r="BZ138" s="33"/>
      <c r="CA138" s="33"/>
      <c r="CB138" s="33"/>
      <c r="CC138" s="33"/>
      <c r="CD138" s="33"/>
      <c r="CE138" s="33"/>
      <c r="CF138" s="33"/>
      <c r="CG138" s="33"/>
      <c r="CH138" s="33"/>
      <c r="CI138" s="33"/>
      <c r="CJ138" s="33"/>
      <c r="CK138" s="33"/>
      <c r="CL138" s="33"/>
      <c r="CM138" s="33"/>
      <c r="CN138" s="33"/>
      <c r="CO138" s="33"/>
      <c r="CP138" s="33"/>
      <c r="CQ138" s="33"/>
      <c r="CR138" s="33"/>
      <c r="CS138" s="33"/>
      <c r="CT138" s="33"/>
      <c r="CU138" s="33"/>
      <c r="CV138" s="33"/>
      <c r="CW138" s="33"/>
      <c r="CX138" s="33"/>
      <c r="CY138" s="33"/>
      <c r="CZ138" s="33"/>
      <c r="DA138" s="33"/>
      <c r="DB138" s="33"/>
      <c r="DC138" s="33"/>
      <c r="DD138" s="33"/>
      <c r="DE138" s="33"/>
      <c r="DF138" s="33"/>
      <c r="DG138" s="33"/>
      <c r="DH138" s="33"/>
      <c r="DI138" s="33"/>
      <c r="DJ138" s="33"/>
      <c r="DK138" s="33"/>
      <c r="DL138" s="33"/>
      <c r="DM138" s="33"/>
      <c r="DN138" s="33"/>
      <c r="DO138" s="33"/>
      <c r="DP138" s="33"/>
      <c r="DQ138" s="33"/>
      <c r="DR138" s="33"/>
      <c r="DS138" s="33"/>
      <c r="DT138" s="33"/>
      <c r="DU138" s="33"/>
      <c r="DV138" s="33"/>
      <c r="DW138" s="33"/>
      <c r="DX138" s="33"/>
      <c r="DY138" s="33"/>
      <c r="DZ138" s="33"/>
      <c r="EA138" s="33"/>
      <c r="EB138" s="33"/>
      <c r="EC138" s="33"/>
      <c r="ED138" s="33"/>
      <c r="EE138" s="33"/>
      <c r="EF138" s="33"/>
      <c r="EG138" s="33"/>
      <c r="EH138" s="33"/>
      <c r="EI138" s="33"/>
      <c r="EJ138" s="33"/>
      <c r="EK138" s="33"/>
      <c r="EL138" s="33"/>
      <c r="EM138" s="33"/>
      <c r="EN138" s="33"/>
      <c r="EO138" s="33"/>
      <c r="EP138" s="33"/>
      <c r="EQ138" s="33"/>
      <c r="ER138" s="33"/>
      <c r="ES138" s="33"/>
      <c r="ET138" s="33"/>
      <c r="EU138" s="33"/>
      <c r="EV138" s="33"/>
      <c r="EW138" s="33"/>
      <c r="EX138" s="33"/>
      <c r="EY138" s="33"/>
      <c r="EZ138" s="33"/>
      <c r="FA138" s="33"/>
      <c r="FB138" s="33"/>
      <c r="FC138" s="33"/>
      <c r="FD138" s="33"/>
      <c r="FE138" s="33"/>
      <c r="FF138" s="33"/>
      <c r="FG138" s="33"/>
      <c r="FH138" s="33"/>
      <c r="FI138" s="33"/>
      <c r="FJ138" s="33"/>
      <c r="FK138" s="33"/>
      <c r="FL138" s="33"/>
      <c r="FM138" s="33"/>
      <c r="FN138" s="33"/>
      <c r="FO138" s="33"/>
      <c r="FP138" s="33"/>
      <c r="FQ138" s="33"/>
      <c r="FR138" s="33"/>
      <c r="FS138" s="33"/>
      <c r="FT138" s="33"/>
      <c r="FU138" s="33"/>
      <c r="FV138" s="33"/>
      <c r="FW138" s="33"/>
      <c r="FX138" s="33"/>
      <c r="FY138" s="33"/>
      <c r="FZ138" s="33"/>
      <c r="GA138" s="33"/>
      <c r="GB138" s="33"/>
      <c r="GC138" s="33"/>
      <c r="GD138" s="33"/>
      <c r="GE138" s="33"/>
      <c r="GF138" s="33"/>
      <c r="GG138" s="33"/>
      <c r="GH138" s="33"/>
      <c r="GI138" s="33"/>
      <c r="GJ138" s="33"/>
      <c r="GK138" s="33"/>
      <c r="GL138" s="33"/>
      <c r="GM138" s="33"/>
      <c r="GN138" s="33"/>
      <c r="GO138" s="33"/>
      <c r="GP138" s="33"/>
      <c r="GQ138" s="33"/>
      <c r="GR138" s="33"/>
      <c r="GS138" s="33"/>
      <c r="GT138" s="33"/>
      <c r="GU138" s="33"/>
      <c r="GV138" s="33"/>
      <c r="GW138" s="33"/>
      <c r="GX138" s="33"/>
      <c r="GY138" s="33"/>
      <c r="GZ138" s="33"/>
      <c r="HA138" s="33"/>
      <c r="HB138" s="33"/>
      <c r="HC138" s="33"/>
      <c r="HD138" s="33"/>
      <c r="HE138" s="33"/>
      <c r="HF138" s="33"/>
      <c r="HG138" s="33"/>
      <c r="HH138" s="33"/>
      <c r="HI138" s="33"/>
      <c r="HJ138" s="33"/>
      <c r="HK138" s="33"/>
      <c r="HL138" s="33"/>
      <c r="HM138" s="33"/>
      <c r="HN138" s="33"/>
      <c r="HO138" s="33"/>
      <c r="HP138" s="33"/>
      <c r="HQ138" s="33"/>
      <c r="HR138" s="33"/>
      <c r="HS138" s="33"/>
      <c r="HT138" s="33"/>
      <c r="HU138" s="33"/>
      <c r="HV138" s="33"/>
      <c r="HW138" s="33"/>
      <c r="HX138" s="33"/>
      <c r="HY138" s="33"/>
      <c r="HZ138" s="33"/>
      <c r="IA138" s="33"/>
      <c r="IB138" s="33"/>
      <c r="IC138" s="33"/>
      <c r="ID138" s="33"/>
      <c r="IE138" s="33"/>
      <c r="IF138" s="33"/>
      <c r="IG138" s="33"/>
      <c r="IH138" s="33"/>
      <c r="II138" s="33"/>
      <c r="IJ138" s="33"/>
      <c r="IK138" s="33"/>
      <c r="IL138" s="33"/>
      <c r="IM138" s="33"/>
      <c r="IN138" s="33"/>
    </row>
    <row r="139" spans="1:248" s="2" customFormat="1" ht="91.5" customHeight="1">
      <c r="A139" s="644" t="s">
        <v>1511</v>
      </c>
      <c r="B139" s="650"/>
      <c r="C139" s="652" t="s">
        <v>1510</v>
      </c>
      <c r="D139" s="90" t="s">
        <v>1115</v>
      </c>
      <c r="E139" s="652" t="s">
        <v>220</v>
      </c>
      <c r="F139" s="652">
        <v>1</v>
      </c>
      <c r="G139" s="652" t="s">
        <v>1</v>
      </c>
      <c r="H139" s="652" t="s">
        <v>412</v>
      </c>
      <c r="I139" s="652">
        <v>160</v>
      </c>
      <c r="J139" s="652" t="s">
        <v>300</v>
      </c>
      <c r="K139" s="655">
        <f>M139*1.35</f>
        <v>15.795</v>
      </c>
      <c r="L139" s="658">
        <f>M139*1.1</f>
        <v>12.870000000000001</v>
      </c>
      <c r="M139" s="663">
        <v>11.7</v>
      </c>
      <c r="N139" s="102" t="s">
        <v>124</v>
      </c>
      <c r="O139" s="126">
        <f t="shared" si="42"/>
        <v>1</v>
      </c>
      <c r="P139" s="126">
        <f t="shared" si="29"/>
        <v>11.7</v>
      </c>
      <c r="Q139" s="126">
        <f t="shared" si="26"/>
        <v>11.7</v>
      </c>
      <c r="R139">
        <f t="shared" si="27"/>
        <v>11.7</v>
      </c>
      <c r="S139" s="481">
        <f t="shared" si="30"/>
        <v>12.051</v>
      </c>
      <c r="T139" s="481">
        <f t="shared" si="31"/>
        <v>13.337999999999997</v>
      </c>
      <c r="U139" s="481">
        <f t="shared" si="32"/>
        <v>16.496999999999996</v>
      </c>
      <c r="V139" s="481">
        <f t="shared" si="33"/>
        <v>11.114999999999998</v>
      </c>
      <c r="W139" s="481">
        <f t="shared" si="34"/>
        <v>12.285</v>
      </c>
      <c r="X139" s="481">
        <f t="shared" si="35"/>
        <v>15.209999999999999</v>
      </c>
      <c r="AB139" s="88"/>
    </row>
    <row r="140" spans="1:248" s="2" customFormat="1" ht="91.5" customHeight="1">
      <c r="A140" s="645"/>
      <c r="B140" s="676"/>
      <c r="C140" s="653"/>
      <c r="D140" s="112" t="s">
        <v>3650</v>
      </c>
      <c r="E140" s="653"/>
      <c r="F140" s="653"/>
      <c r="G140" s="653"/>
      <c r="H140" s="653"/>
      <c r="I140" s="653"/>
      <c r="J140" s="653"/>
      <c r="K140" s="656"/>
      <c r="L140" s="662"/>
      <c r="M140" s="675"/>
      <c r="N140" s="102"/>
      <c r="O140" s="126">
        <f t="shared" si="42"/>
        <v>0</v>
      </c>
      <c r="P140" s="126">
        <f t="shared" si="29"/>
        <v>0</v>
      </c>
      <c r="Q140" s="126">
        <f t="shared" si="26"/>
        <v>0</v>
      </c>
      <c r="R140" t="str">
        <f t="shared" si="27"/>
        <v xml:space="preserve"> </v>
      </c>
      <c r="S140" s="481" t="str">
        <f t="shared" si="30"/>
        <v xml:space="preserve"> </v>
      </c>
      <c r="T140" s="481" t="str">
        <f t="shared" si="31"/>
        <v xml:space="preserve"> </v>
      </c>
      <c r="U140" s="481" t="str">
        <f t="shared" si="32"/>
        <v xml:space="preserve"> </v>
      </c>
      <c r="V140" s="481" t="str">
        <f t="shared" si="33"/>
        <v xml:space="preserve"> </v>
      </c>
      <c r="W140" s="481" t="str">
        <f t="shared" si="34"/>
        <v xml:space="preserve"> </v>
      </c>
      <c r="X140" s="481" t="str">
        <f t="shared" si="35"/>
        <v xml:space="preserve"> </v>
      </c>
      <c r="AB140" s="88"/>
    </row>
    <row r="141" spans="1:248" s="2" customFormat="1" ht="91.5" customHeight="1">
      <c r="A141" s="646"/>
      <c r="B141" s="651"/>
      <c r="C141" s="654"/>
      <c r="D141" s="89" t="s">
        <v>1114</v>
      </c>
      <c r="E141" s="654"/>
      <c r="F141" s="654"/>
      <c r="G141" s="654"/>
      <c r="H141" s="654"/>
      <c r="I141" s="654"/>
      <c r="J141" s="654"/>
      <c r="K141" s="657"/>
      <c r="L141" s="659"/>
      <c r="M141" s="664"/>
      <c r="N141" s="102"/>
      <c r="O141" s="126">
        <f t="shared" si="42"/>
        <v>0</v>
      </c>
      <c r="P141" s="126">
        <f t="shared" si="29"/>
        <v>0</v>
      </c>
      <c r="Q141" s="126">
        <f t="shared" si="26"/>
        <v>0</v>
      </c>
      <c r="R141" t="str">
        <f t="shared" si="27"/>
        <v xml:space="preserve"> </v>
      </c>
      <c r="S141" s="481" t="str">
        <f t="shared" si="30"/>
        <v xml:space="preserve"> </v>
      </c>
      <c r="T141" s="481" t="str">
        <f t="shared" si="31"/>
        <v xml:space="preserve"> </v>
      </c>
      <c r="U141" s="481" t="str">
        <f t="shared" si="32"/>
        <v xml:space="preserve"> </v>
      </c>
      <c r="V141" s="481" t="str">
        <f t="shared" si="33"/>
        <v xml:space="preserve"> </v>
      </c>
      <c r="W141" s="481" t="str">
        <f t="shared" si="34"/>
        <v xml:space="preserve"> </v>
      </c>
      <c r="X141" s="481" t="str">
        <f t="shared" si="35"/>
        <v xml:space="preserve"> </v>
      </c>
      <c r="AB141" s="88"/>
    </row>
    <row r="142" spans="1:248" s="2" customFormat="1" ht="91.5" customHeight="1">
      <c r="A142" s="644" t="s">
        <v>4082</v>
      </c>
      <c r="B142" s="650"/>
      <c r="C142" s="652" t="s">
        <v>4083</v>
      </c>
      <c r="D142" s="565" t="s">
        <v>1115</v>
      </c>
      <c r="E142" s="652" t="s">
        <v>220</v>
      </c>
      <c r="F142" s="652">
        <v>1</v>
      </c>
      <c r="G142" s="652" t="s">
        <v>1</v>
      </c>
      <c r="H142" s="652" t="s">
        <v>418</v>
      </c>
      <c r="I142" s="652">
        <v>160</v>
      </c>
      <c r="J142" s="652" t="s">
        <v>300</v>
      </c>
      <c r="K142" s="655">
        <f>M142*1.35</f>
        <v>9.8010000000000002</v>
      </c>
      <c r="L142" s="658">
        <f>M142*1.1</f>
        <v>7.9860000000000007</v>
      </c>
      <c r="M142" s="567">
        <v>7.26</v>
      </c>
      <c r="N142" s="566" t="s">
        <v>124</v>
      </c>
      <c r="O142" s="126">
        <f t="shared" si="42"/>
        <v>1</v>
      </c>
      <c r="P142" s="126">
        <f t="shared" si="29"/>
        <v>7.26</v>
      </c>
      <c r="Q142" s="126">
        <f t="shared" si="26"/>
        <v>7.26</v>
      </c>
      <c r="R142">
        <f t="shared" si="27"/>
        <v>7.26</v>
      </c>
      <c r="S142" s="481">
        <f t="shared" si="30"/>
        <v>7.4778000000000002</v>
      </c>
      <c r="T142" s="481">
        <f t="shared" si="31"/>
        <v>8.2763999999999989</v>
      </c>
      <c r="U142" s="481">
        <f t="shared" si="32"/>
        <v>10.236599999999999</v>
      </c>
      <c r="V142" s="481">
        <f t="shared" si="33"/>
        <v>6.8970000000000002</v>
      </c>
      <c r="W142" s="481">
        <f t="shared" si="34"/>
        <v>7.6230000000000002</v>
      </c>
      <c r="X142" s="481">
        <f t="shared" si="35"/>
        <v>9.4380000000000006</v>
      </c>
      <c r="AB142" s="88"/>
    </row>
    <row r="143" spans="1:248" s="2" customFormat="1" ht="91.5" customHeight="1">
      <c r="A143" s="645"/>
      <c r="B143" s="676"/>
      <c r="C143" s="653"/>
      <c r="D143" s="112" t="s">
        <v>3650</v>
      </c>
      <c r="E143" s="653"/>
      <c r="F143" s="653"/>
      <c r="G143" s="653"/>
      <c r="H143" s="653"/>
      <c r="I143" s="653"/>
      <c r="J143" s="653"/>
      <c r="K143" s="656"/>
      <c r="L143" s="662"/>
      <c r="M143" s="567">
        <v>7.26</v>
      </c>
      <c r="N143" s="566" t="s">
        <v>124</v>
      </c>
      <c r="O143" s="126">
        <f t="shared" si="42"/>
        <v>1</v>
      </c>
      <c r="P143" s="126">
        <f t="shared" si="29"/>
        <v>7.26</v>
      </c>
      <c r="Q143" s="126">
        <f t="shared" si="26"/>
        <v>7.26</v>
      </c>
      <c r="R143">
        <f t="shared" si="27"/>
        <v>7.26</v>
      </c>
      <c r="S143" s="481">
        <f t="shared" si="30"/>
        <v>7.4778000000000002</v>
      </c>
      <c r="T143" s="481">
        <f t="shared" si="31"/>
        <v>8.2763999999999989</v>
      </c>
      <c r="U143" s="481">
        <f t="shared" si="32"/>
        <v>10.236599999999999</v>
      </c>
      <c r="V143" s="481">
        <f t="shared" si="33"/>
        <v>6.8970000000000002</v>
      </c>
      <c r="W143" s="481">
        <f t="shared" si="34"/>
        <v>7.6230000000000002</v>
      </c>
      <c r="X143" s="481">
        <f t="shared" si="35"/>
        <v>9.4380000000000006</v>
      </c>
      <c r="AB143" s="88"/>
    </row>
    <row r="144" spans="1:248" s="2" customFormat="1" ht="48.75" customHeight="1">
      <c r="A144" s="645"/>
      <c r="B144" s="676"/>
      <c r="C144" s="653"/>
      <c r="D144" s="89" t="s">
        <v>1114</v>
      </c>
      <c r="E144" s="653"/>
      <c r="F144" s="653"/>
      <c r="G144" s="653"/>
      <c r="H144" s="653"/>
      <c r="I144" s="653"/>
      <c r="J144" s="653"/>
      <c r="K144" s="656"/>
      <c r="L144" s="662"/>
      <c r="M144" s="567">
        <v>7.26</v>
      </c>
      <c r="N144" s="566" t="s">
        <v>124</v>
      </c>
      <c r="O144" s="126">
        <f t="shared" si="42"/>
        <v>1</v>
      </c>
      <c r="P144" s="126">
        <f t="shared" si="29"/>
        <v>7.26</v>
      </c>
      <c r="Q144" s="126">
        <f t="shared" si="26"/>
        <v>7.26</v>
      </c>
      <c r="R144">
        <f t="shared" si="27"/>
        <v>7.26</v>
      </c>
      <c r="S144" s="481">
        <f t="shared" si="30"/>
        <v>7.4778000000000002</v>
      </c>
      <c r="T144" s="481">
        <f t="shared" si="31"/>
        <v>8.2763999999999989</v>
      </c>
      <c r="U144" s="481">
        <f t="shared" si="32"/>
        <v>10.236599999999999</v>
      </c>
      <c r="V144" s="481">
        <f t="shared" si="33"/>
        <v>6.8970000000000002</v>
      </c>
      <c r="W144" s="481">
        <f t="shared" si="34"/>
        <v>7.6230000000000002</v>
      </c>
      <c r="X144" s="481">
        <f t="shared" si="35"/>
        <v>9.4380000000000006</v>
      </c>
      <c r="AB144" s="88"/>
    </row>
    <row r="145" spans="1:28" s="2" customFormat="1" ht="48" customHeight="1">
      <c r="A145" s="645"/>
      <c r="B145" s="676"/>
      <c r="C145" s="653"/>
      <c r="D145" s="92" t="s">
        <v>1116</v>
      </c>
      <c r="E145" s="653"/>
      <c r="F145" s="653"/>
      <c r="G145" s="653"/>
      <c r="H145" s="653"/>
      <c r="I145" s="653"/>
      <c r="J145" s="653"/>
      <c r="K145" s="656"/>
      <c r="L145" s="662"/>
      <c r="M145" s="568">
        <v>8.1</v>
      </c>
      <c r="N145" s="566" t="s">
        <v>124</v>
      </c>
      <c r="O145" s="126">
        <f t="shared" si="42"/>
        <v>1</v>
      </c>
      <c r="P145" s="126">
        <f t="shared" si="29"/>
        <v>8.1</v>
      </c>
      <c r="Q145" s="126">
        <f t="shared" si="26"/>
        <v>8.1</v>
      </c>
      <c r="R145">
        <f t="shared" si="27"/>
        <v>8.1</v>
      </c>
      <c r="S145" s="481">
        <f t="shared" si="30"/>
        <v>8.343</v>
      </c>
      <c r="T145" s="481">
        <f t="shared" si="31"/>
        <v>9.2339999999999982</v>
      </c>
      <c r="U145" s="481">
        <f t="shared" si="32"/>
        <v>11.420999999999999</v>
      </c>
      <c r="V145" s="481">
        <f t="shared" si="33"/>
        <v>7.6949999999999994</v>
      </c>
      <c r="W145" s="481">
        <f t="shared" si="34"/>
        <v>8.5050000000000008</v>
      </c>
      <c r="X145" s="481">
        <f t="shared" si="35"/>
        <v>10.53</v>
      </c>
      <c r="AB145" s="88"/>
    </row>
    <row r="146" spans="1:28" s="2" customFormat="1" ht="45" customHeight="1">
      <c r="A146" s="645"/>
      <c r="B146" s="676"/>
      <c r="C146" s="653"/>
      <c r="D146" s="93" t="s">
        <v>1117</v>
      </c>
      <c r="E146" s="653"/>
      <c r="F146" s="653"/>
      <c r="G146" s="653"/>
      <c r="H146" s="653"/>
      <c r="I146" s="653"/>
      <c r="J146" s="653"/>
      <c r="K146" s="656"/>
      <c r="L146" s="662"/>
      <c r="M146" s="568">
        <v>8.1</v>
      </c>
      <c r="N146" s="566" t="s">
        <v>124</v>
      </c>
      <c r="O146" s="126">
        <f t="shared" si="42"/>
        <v>1</v>
      </c>
      <c r="P146" s="126">
        <f t="shared" si="29"/>
        <v>8.1</v>
      </c>
      <c r="Q146" s="126">
        <f t="shared" si="26"/>
        <v>8.1</v>
      </c>
      <c r="R146">
        <f t="shared" si="27"/>
        <v>8.1</v>
      </c>
      <c r="S146" s="481">
        <f t="shared" si="30"/>
        <v>8.343</v>
      </c>
      <c r="T146" s="481">
        <f t="shared" si="31"/>
        <v>9.2339999999999982</v>
      </c>
      <c r="U146" s="481">
        <f t="shared" si="32"/>
        <v>11.420999999999999</v>
      </c>
      <c r="V146" s="481">
        <f t="shared" si="33"/>
        <v>7.6949999999999994</v>
      </c>
      <c r="W146" s="481">
        <f t="shared" si="34"/>
        <v>8.5050000000000008</v>
      </c>
      <c r="X146" s="481">
        <f t="shared" si="35"/>
        <v>10.53</v>
      </c>
      <c r="AB146" s="88"/>
    </row>
    <row r="147" spans="1:28" s="2" customFormat="1" ht="39" customHeight="1">
      <c r="A147" s="645"/>
      <c r="B147" s="676"/>
      <c r="C147" s="653"/>
      <c r="D147" s="95" t="s">
        <v>107</v>
      </c>
      <c r="E147" s="653"/>
      <c r="F147" s="653"/>
      <c r="G147" s="653"/>
      <c r="H147" s="653"/>
      <c r="I147" s="653"/>
      <c r="J147" s="653"/>
      <c r="K147" s="656"/>
      <c r="L147" s="662"/>
      <c r="M147" s="568">
        <v>8.1</v>
      </c>
      <c r="N147" s="566" t="s">
        <v>124</v>
      </c>
      <c r="O147" s="126">
        <f t="shared" si="42"/>
        <v>1</v>
      </c>
      <c r="P147" s="126">
        <f t="shared" si="29"/>
        <v>8.1</v>
      </c>
      <c r="Q147" s="126">
        <f t="shared" si="26"/>
        <v>8.1</v>
      </c>
      <c r="R147">
        <f t="shared" si="27"/>
        <v>8.1</v>
      </c>
      <c r="S147" s="481">
        <f t="shared" si="30"/>
        <v>8.343</v>
      </c>
      <c r="T147" s="481">
        <f t="shared" si="31"/>
        <v>9.2339999999999982</v>
      </c>
      <c r="U147" s="481">
        <f t="shared" si="32"/>
        <v>11.420999999999999</v>
      </c>
      <c r="V147" s="481">
        <f t="shared" si="33"/>
        <v>7.6949999999999994</v>
      </c>
      <c r="W147" s="481">
        <f t="shared" si="34"/>
        <v>8.5050000000000008</v>
      </c>
      <c r="X147" s="481">
        <f t="shared" si="35"/>
        <v>10.53</v>
      </c>
      <c r="AB147" s="88"/>
    </row>
    <row r="148" spans="1:28" s="2" customFormat="1" ht="44.25" customHeight="1">
      <c r="A148" s="646"/>
      <c r="B148" s="651"/>
      <c r="C148" s="654"/>
      <c r="D148" s="94" t="s">
        <v>105</v>
      </c>
      <c r="E148" s="654"/>
      <c r="F148" s="654"/>
      <c r="G148" s="654"/>
      <c r="H148" s="654"/>
      <c r="I148" s="654"/>
      <c r="J148" s="654"/>
      <c r="K148" s="657"/>
      <c r="L148" s="659"/>
      <c r="M148" s="568">
        <v>8.1</v>
      </c>
      <c r="N148" s="566" t="s">
        <v>124</v>
      </c>
      <c r="O148" s="126">
        <f t="shared" si="42"/>
        <v>1</v>
      </c>
      <c r="P148" s="126">
        <f t="shared" si="29"/>
        <v>8.1</v>
      </c>
      <c r="Q148" s="126">
        <f t="shared" si="26"/>
        <v>8.1</v>
      </c>
      <c r="R148">
        <f t="shared" si="27"/>
        <v>8.1</v>
      </c>
      <c r="S148" s="481">
        <f t="shared" si="30"/>
        <v>8.343</v>
      </c>
      <c r="T148" s="481">
        <f t="shared" si="31"/>
        <v>9.2339999999999982</v>
      </c>
      <c r="U148" s="481">
        <f t="shared" si="32"/>
        <v>11.420999999999999</v>
      </c>
      <c r="V148" s="481">
        <f t="shared" si="33"/>
        <v>7.6949999999999994</v>
      </c>
      <c r="W148" s="481">
        <f t="shared" si="34"/>
        <v>8.5050000000000008</v>
      </c>
      <c r="X148" s="481">
        <f t="shared" si="35"/>
        <v>10.53</v>
      </c>
      <c r="AB148" s="88"/>
    </row>
    <row r="149" spans="1:28" s="2" customFormat="1" ht="58.5" customHeight="1">
      <c r="A149" s="644" t="s">
        <v>3786</v>
      </c>
      <c r="B149" s="650"/>
      <c r="C149" s="652" t="s">
        <v>3785</v>
      </c>
      <c r="D149" s="347" t="s">
        <v>1115</v>
      </c>
      <c r="E149" s="652" t="s">
        <v>220</v>
      </c>
      <c r="F149" s="652">
        <v>2</v>
      </c>
      <c r="G149" s="652" t="s">
        <v>1</v>
      </c>
      <c r="H149" s="652" t="s">
        <v>3787</v>
      </c>
      <c r="I149" s="652">
        <v>175</v>
      </c>
      <c r="J149" s="652" t="s">
        <v>283</v>
      </c>
      <c r="K149" s="115">
        <f t="shared" ref="K149:K160" si="43">M149*1.35</f>
        <v>11.232000000000001</v>
      </c>
      <c r="L149" s="116">
        <f t="shared" ref="L149:L160" si="44">M149*1.1</f>
        <v>9.152000000000001</v>
      </c>
      <c r="M149" s="117">
        <v>8.32</v>
      </c>
      <c r="N149" s="674" t="s">
        <v>124</v>
      </c>
      <c r="O149" s="126">
        <f t="shared" si="42"/>
        <v>1</v>
      </c>
      <c r="P149" s="126">
        <f t="shared" si="29"/>
        <v>8.32</v>
      </c>
      <c r="Q149" s="126">
        <f t="shared" si="26"/>
        <v>8.32</v>
      </c>
      <c r="R149">
        <f t="shared" si="27"/>
        <v>8.32</v>
      </c>
      <c r="S149" s="481">
        <f t="shared" si="30"/>
        <v>8.5696000000000012</v>
      </c>
      <c r="T149" s="481">
        <f t="shared" si="31"/>
        <v>9.4847999999999999</v>
      </c>
      <c r="U149" s="481">
        <f t="shared" si="32"/>
        <v>11.731199999999999</v>
      </c>
      <c r="V149" s="481">
        <f t="shared" si="33"/>
        <v>7.9039999999999999</v>
      </c>
      <c r="W149" s="481">
        <f t="shared" si="34"/>
        <v>8.7360000000000007</v>
      </c>
      <c r="X149" s="481">
        <f t="shared" si="35"/>
        <v>10.816000000000001</v>
      </c>
      <c r="AB149" s="88"/>
    </row>
    <row r="150" spans="1:28" s="2" customFormat="1" ht="55.5" customHeight="1">
      <c r="A150" s="645"/>
      <c r="B150" s="676"/>
      <c r="C150" s="653"/>
      <c r="D150" s="112" t="s">
        <v>3650</v>
      </c>
      <c r="E150" s="653"/>
      <c r="F150" s="653"/>
      <c r="G150" s="653"/>
      <c r="H150" s="653"/>
      <c r="I150" s="653"/>
      <c r="J150" s="653"/>
      <c r="K150" s="115">
        <f t="shared" si="43"/>
        <v>11.232000000000001</v>
      </c>
      <c r="L150" s="116">
        <f t="shared" si="44"/>
        <v>9.152000000000001</v>
      </c>
      <c r="M150" s="117">
        <v>8.32</v>
      </c>
      <c r="N150" s="660"/>
      <c r="O150" s="126">
        <f t="shared" si="42"/>
        <v>1</v>
      </c>
      <c r="P150" s="126">
        <f t="shared" si="29"/>
        <v>8.32</v>
      </c>
      <c r="Q150" s="126">
        <f t="shared" si="26"/>
        <v>8.32</v>
      </c>
      <c r="R150">
        <f t="shared" si="27"/>
        <v>8.32</v>
      </c>
      <c r="S150" s="481">
        <f t="shared" si="30"/>
        <v>8.5696000000000012</v>
      </c>
      <c r="T150" s="481">
        <f t="shared" si="31"/>
        <v>9.4847999999999999</v>
      </c>
      <c r="U150" s="481">
        <f t="shared" si="32"/>
        <v>11.731199999999999</v>
      </c>
      <c r="V150" s="481">
        <f t="shared" si="33"/>
        <v>7.9039999999999999</v>
      </c>
      <c r="W150" s="481">
        <f t="shared" si="34"/>
        <v>8.7360000000000007</v>
      </c>
      <c r="X150" s="481">
        <f t="shared" si="35"/>
        <v>10.816000000000001</v>
      </c>
      <c r="AB150" s="88"/>
    </row>
    <row r="151" spans="1:28" s="2" customFormat="1" ht="48.75" customHeight="1">
      <c r="A151" s="645"/>
      <c r="B151" s="676"/>
      <c r="C151" s="653"/>
      <c r="D151" s="89" t="s">
        <v>1114</v>
      </c>
      <c r="E151" s="653"/>
      <c r="F151" s="653"/>
      <c r="G151" s="653"/>
      <c r="H151" s="653"/>
      <c r="I151" s="653"/>
      <c r="J151" s="653"/>
      <c r="K151" s="115">
        <f t="shared" si="43"/>
        <v>12.15</v>
      </c>
      <c r="L151" s="116">
        <f t="shared" si="44"/>
        <v>9.9</v>
      </c>
      <c r="M151" s="117">
        <v>9</v>
      </c>
      <c r="N151" s="660"/>
      <c r="O151" s="126">
        <f t="shared" si="42"/>
        <v>1</v>
      </c>
      <c r="P151" s="126">
        <f t="shared" si="29"/>
        <v>9</v>
      </c>
      <c r="Q151" s="126">
        <f t="shared" si="26"/>
        <v>9</v>
      </c>
      <c r="R151">
        <f t="shared" si="27"/>
        <v>9</v>
      </c>
      <c r="S151" s="481">
        <f t="shared" si="30"/>
        <v>9.27</v>
      </c>
      <c r="T151" s="481">
        <f t="shared" si="31"/>
        <v>10.26</v>
      </c>
      <c r="U151" s="481">
        <f t="shared" si="32"/>
        <v>12.69</v>
      </c>
      <c r="V151" s="481">
        <f t="shared" si="33"/>
        <v>8.5500000000000007</v>
      </c>
      <c r="W151" s="481">
        <f t="shared" si="34"/>
        <v>9.4500000000000011</v>
      </c>
      <c r="X151" s="481">
        <f t="shared" si="35"/>
        <v>11.700000000000001</v>
      </c>
      <c r="AB151" s="88"/>
    </row>
    <row r="152" spans="1:28" s="2" customFormat="1" ht="48" customHeight="1">
      <c r="A152" s="645"/>
      <c r="B152" s="676"/>
      <c r="C152" s="653"/>
      <c r="D152" s="92" t="s">
        <v>1116</v>
      </c>
      <c r="E152" s="653"/>
      <c r="F152" s="653"/>
      <c r="G152" s="653"/>
      <c r="H152" s="653"/>
      <c r="I152" s="653"/>
      <c r="J152" s="653"/>
      <c r="K152" s="115">
        <f t="shared" si="43"/>
        <v>14.175000000000001</v>
      </c>
      <c r="L152" s="116">
        <f t="shared" si="44"/>
        <v>11.55</v>
      </c>
      <c r="M152" s="117">
        <v>10.5</v>
      </c>
      <c r="N152" s="660"/>
      <c r="O152" s="126">
        <f t="shared" si="42"/>
        <v>1</v>
      </c>
      <c r="P152" s="126">
        <f t="shared" si="29"/>
        <v>10.5</v>
      </c>
      <c r="Q152" s="126">
        <f t="shared" si="26"/>
        <v>10.5</v>
      </c>
      <c r="R152">
        <f t="shared" si="27"/>
        <v>10.5</v>
      </c>
      <c r="S152" s="481">
        <f t="shared" si="30"/>
        <v>10.815</v>
      </c>
      <c r="T152" s="481">
        <f t="shared" si="31"/>
        <v>11.969999999999999</v>
      </c>
      <c r="U152" s="481">
        <f t="shared" si="32"/>
        <v>14.805</v>
      </c>
      <c r="V152" s="481">
        <f t="shared" si="33"/>
        <v>9.9749999999999996</v>
      </c>
      <c r="W152" s="481">
        <f t="shared" si="34"/>
        <v>11.025</v>
      </c>
      <c r="X152" s="481">
        <f t="shared" si="35"/>
        <v>13.65</v>
      </c>
      <c r="AB152" s="88"/>
    </row>
    <row r="153" spans="1:28" s="2" customFormat="1" ht="45" customHeight="1">
      <c r="A153" s="645"/>
      <c r="B153" s="676"/>
      <c r="C153" s="653"/>
      <c r="D153" s="93" t="s">
        <v>1117</v>
      </c>
      <c r="E153" s="653"/>
      <c r="F153" s="653"/>
      <c r="G153" s="653"/>
      <c r="H153" s="653"/>
      <c r="I153" s="653"/>
      <c r="J153" s="653"/>
      <c r="K153" s="115">
        <f t="shared" si="43"/>
        <v>14.175000000000001</v>
      </c>
      <c r="L153" s="116">
        <f t="shared" si="44"/>
        <v>11.55</v>
      </c>
      <c r="M153" s="117">
        <v>10.5</v>
      </c>
      <c r="N153" s="660"/>
      <c r="O153" s="126">
        <f t="shared" si="42"/>
        <v>1</v>
      </c>
      <c r="P153" s="126">
        <f t="shared" si="29"/>
        <v>10.5</v>
      </c>
      <c r="Q153" s="126">
        <f t="shared" ref="Q153:Q224" si="45">IFERROR(SUM(P153*1)," ")</f>
        <v>10.5</v>
      </c>
      <c r="R153">
        <f t="shared" ref="R153:R224" si="46">IF(Q153=0," ",Q153)</f>
        <v>10.5</v>
      </c>
      <c r="S153" s="481">
        <f t="shared" si="30"/>
        <v>10.815</v>
      </c>
      <c r="T153" s="481">
        <f t="shared" si="31"/>
        <v>11.969999999999999</v>
      </c>
      <c r="U153" s="481">
        <f t="shared" si="32"/>
        <v>14.805</v>
      </c>
      <c r="V153" s="481">
        <f t="shared" si="33"/>
        <v>9.9749999999999996</v>
      </c>
      <c r="W153" s="481">
        <f t="shared" si="34"/>
        <v>11.025</v>
      </c>
      <c r="X153" s="481">
        <f t="shared" si="35"/>
        <v>13.65</v>
      </c>
      <c r="AB153" s="88"/>
    </row>
    <row r="154" spans="1:28" s="2" customFormat="1" ht="39" customHeight="1">
      <c r="A154" s="646"/>
      <c r="B154" s="651"/>
      <c r="C154" s="654"/>
      <c r="D154" s="95" t="s">
        <v>107</v>
      </c>
      <c r="E154" s="654"/>
      <c r="F154" s="654"/>
      <c r="G154" s="654"/>
      <c r="H154" s="654"/>
      <c r="I154" s="654"/>
      <c r="J154" s="654"/>
      <c r="K154" s="115">
        <f t="shared" si="43"/>
        <v>14.175000000000001</v>
      </c>
      <c r="L154" s="116">
        <f t="shared" si="44"/>
        <v>11.55</v>
      </c>
      <c r="M154" s="117">
        <v>10.5</v>
      </c>
      <c r="N154" s="661"/>
      <c r="O154" s="126">
        <f t="shared" si="42"/>
        <v>1</v>
      </c>
      <c r="P154" s="126">
        <f t="shared" ref="P154:P225" si="47">IF(O154=1,M154,0)</f>
        <v>10.5</v>
      </c>
      <c r="Q154" s="126">
        <f t="shared" si="45"/>
        <v>10.5</v>
      </c>
      <c r="R154">
        <f t="shared" si="46"/>
        <v>10.5</v>
      </c>
      <c r="S154" s="481">
        <f t="shared" ref="S154:S225" si="48">IFERROR(SUM($R154*$Y$2)," ")</f>
        <v>10.815</v>
      </c>
      <c r="T154" s="481">
        <f t="shared" ref="T154:T220" si="49">IFERROR(SUM($R154*$Z$2)," ")</f>
        <v>11.969999999999999</v>
      </c>
      <c r="U154" s="481">
        <f t="shared" ref="U154:U220" si="50">IFERROR(SUM($R154*$AA$2)," ")</f>
        <v>14.805</v>
      </c>
      <c r="V154" s="481">
        <f t="shared" ref="V154:V224" si="51">IFERROR(SUM($R154-$R154/100*$AB$2)," ")</f>
        <v>9.9749999999999996</v>
      </c>
      <c r="W154" s="481">
        <f t="shared" ref="W154:W224" si="52">IFERROR(SUM($R154*$AC$2)," ")</f>
        <v>11.025</v>
      </c>
      <c r="X154" s="481">
        <f t="shared" ref="X154:X224" si="53">IFERROR(SUM($R154*$AD$2)," ")</f>
        <v>13.65</v>
      </c>
      <c r="AB154" s="88"/>
    </row>
    <row r="155" spans="1:28" s="2" customFormat="1" ht="53.25" customHeight="1">
      <c r="A155" s="644" t="s">
        <v>3784</v>
      </c>
      <c r="B155" s="650"/>
      <c r="C155" s="652" t="s">
        <v>3783</v>
      </c>
      <c r="D155" s="419" t="s">
        <v>1115</v>
      </c>
      <c r="E155" s="652" t="s">
        <v>220</v>
      </c>
      <c r="F155" s="652">
        <v>2</v>
      </c>
      <c r="G155" s="652" t="s">
        <v>1</v>
      </c>
      <c r="H155" s="652" t="s">
        <v>281</v>
      </c>
      <c r="I155" s="652">
        <v>175</v>
      </c>
      <c r="J155" s="652" t="s">
        <v>283</v>
      </c>
      <c r="K155" s="115">
        <f t="shared" si="43"/>
        <v>11.744999999999999</v>
      </c>
      <c r="L155" s="116">
        <f t="shared" si="44"/>
        <v>9.57</v>
      </c>
      <c r="M155" s="117">
        <v>8.6999999999999993</v>
      </c>
      <c r="N155" s="674" t="s">
        <v>124</v>
      </c>
      <c r="O155" s="126">
        <f t="shared" si="42"/>
        <v>1</v>
      </c>
      <c r="P155" s="126">
        <f t="shared" si="47"/>
        <v>8.6999999999999993</v>
      </c>
      <c r="Q155" s="126">
        <f t="shared" si="45"/>
        <v>8.6999999999999993</v>
      </c>
      <c r="R155">
        <f t="shared" si="46"/>
        <v>8.6999999999999993</v>
      </c>
      <c r="S155" s="481">
        <f t="shared" si="48"/>
        <v>8.9610000000000003</v>
      </c>
      <c r="T155" s="481">
        <f t="shared" si="49"/>
        <v>9.9179999999999975</v>
      </c>
      <c r="U155" s="481">
        <f t="shared" si="50"/>
        <v>12.266999999999998</v>
      </c>
      <c r="V155" s="481">
        <f t="shared" si="51"/>
        <v>8.2649999999999988</v>
      </c>
      <c r="W155" s="481">
        <f t="shared" si="52"/>
        <v>9.1349999999999998</v>
      </c>
      <c r="X155" s="481">
        <f t="shared" si="53"/>
        <v>11.309999999999999</v>
      </c>
      <c r="AB155" s="88"/>
    </row>
    <row r="156" spans="1:28" s="2" customFormat="1" ht="52.5" customHeight="1">
      <c r="A156" s="645"/>
      <c r="B156" s="676"/>
      <c r="C156" s="653"/>
      <c r="D156" s="112" t="s">
        <v>3650</v>
      </c>
      <c r="E156" s="653"/>
      <c r="F156" s="653"/>
      <c r="G156" s="653"/>
      <c r="H156" s="653"/>
      <c r="I156" s="653"/>
      <c r="J156" s="653"/>
      <c r="K156" s="115">
        <f t="shared" si="43"/>
        <v>11.744999999999999</v>
      </c>
      <c r="L156" s="116">
        <f t="shared" si="44"/>
        <v>9.57</v>
      </c>
      <c r="M156" s="117">
        <v>8.6999999999999993</v>
      </c>
      <c r="N156" s="660"/>
      <c r="O156" s="126">
        <f t="shared" si="42"/>
        <v>1</v>
      </c>
      <c r="P156" s="126">
        <f t="shared" si="47"/>
        <v>8.6999999999999993</v>
      </c>
      <c r="Q156" s="126">
        <f t="shared" si="45"/>
        <v>8.6999999999999993</v>
      </c>
      <c r="R156">
        <f t="shared" si="46"/>
        <v>8.6999999999999993</v>
      </c>
      <c r="S156" s="481">
        <f t="shared" si="48"/>
        <v>8.9610000000000003</v>
      </c>
      <c r="T156" s="481">
        <f t="shared" si="49"/>
        <v>9.9179999999999975</v>
      </c>
      <c r="U156" s="481">
        <f t="shared" si="50"/>
        <v>12.266999999999998</v>
      </c>
      <c r="V156" s="481">
        <f t="shared" si="51"/>
        <v>8.2649999999999988</v>
      </c>
      <c r="W156" s="481">
        <f t="shared" si="52"/>
        <v>9.1349999999999998</v>
      </c>
      <c r="X156" s="481">
        <f t="shared" si="53"/>
        <v>11.309999999999999</v>
      </c>
      <c r="AB156" s="88"/>
    </row>
    <row r="157" spans="1:28" s="2" customFormat="1" ht="60" customHeight="1">
      <c r="A157" s="645"/>
      <c r="B157" s="676"/>
      <c r="C157" s="653"/>
      <c r="D157" s="89" t="s">
        <v>1114</v>
      </c>
      <c r="E157" s="653"/>
      <c r="F157" s="653"/>
      <c r="G157" s="653"/>
      <c r="H157" s="653"/>
      <c r="I157" s="653"/>
      <c r="J157" s="653"/>
      <c r="K157" s="115">
        <f t="shared" si="43"/>
        <v>12.15</v>
      </c>
      <c r="L157" s="116">
        <f t="shared" si="44"/>
        <v>9.9</v>
      </c>
      <c r="M157" s="117">
        <v>9</v>
      </c>
      <c r="N157" s="660"/>
      <c r="O157" s="126">
        <f t="shared" si="42"/>
        <v>1</v>
      </c>
      <c r="P157" s="126">
        <f t="shared" si="47"/>
        <v>9</v>
      </c>
      <c r="Q157" s="126">
        <f t="shared" si="45"/>
        <v>9</v>
      </c>
      <c r="R157">
        <f t="shared" si="46"/>
        <v>9</v>
      </c>
      <c r="S157" s="481">
        <f t="shared" si="48"/>
        <v>9.27</v>
      </c>
      <c r="T157" s="481">
        <f t="shared" si="49"/>
        <v>10.26</v>
      </c>
      <c r="U157" s="481">
        <f t="shared" si="50"/>
        <v>12.69</v>
      </c>
      <c r="V157" s="481">
        <f t="shared" si="51"/>
        <v>8.5500000000000007</v>
      </c>
      <c r="W157" s="481">
        <f t="shared" si="52"/>
        <v>9.4500000000000011</v>
      </c>
      <c r="X157" s="481">
        <f t="shared" si="53"/>
        <v>11.700000000000001</v>
      </c>
      <c r="AB157" s="88"/>
    </row>
    <row r="158" spans="1:28" s="2" customFormat="1" ht="54.75" customHeight="1">
      <c r="A158" s="645"/>
      <c r="B158" s="676"/>
      <c r="C158" s="653"/>
      <c r="D158" s="94" t="s">
        <v>105</v>
      </c>
      <c r="E158" s="653"/>
      <c r="F158" s="653"/>
      <c r="G158" s="653"/>
      <c r="H158" s="653"/>
      <c r="I158" s="653"/>
      <c r="J158" s="653"/>
      <c r="K158" s="115">
        <f t="shared" si="43"/>
        <v>14.445</v>
      </c>
      <c r="L158" s="116">
        <f t="shared" si="44"/>
        <v>11.77</v>
      </c>
      <c r="M158" s="117">
        <v>10.7</v>
      </c>
      <c r="N158" s="660"/>
      <c r="O158" s="126">
        <f t="shared" si="42"/>
        <v>1</v>
      </c>
      <c r="P158" s="126">
        <f t="shared" si="47"/>
        <v>10.7</v>
      </c>
      <c r="Q158" s="126">
        <f t="shared" si="45"/>
        <v>10.7</v>
      </c>
      <c r="R158">
        <f t="shared" si="46"/>
        <v>10.7</v>
      </c>
      <c r="S158" s="481">
        <f t="shared" si="48"/>
        <v>11.020999999999999</v>
      </c>
      <c r="T158" s="481">
        <f t="shared" si="49"/>
        <v>12.197999999999999</v>
      </c>
      <c r="U158" s="481">
        <f t="shared" si="50"/>
        <v>15.086999999999998</v>
      </c>
      <c r="V158" s="481">
        <f t="shared" si="51"/>
        <v>10.164999999999999</v>
      </c>
      <c r="W158" s="481">
        <f t="shared" si="52"/>
        <v>11.234999999999999</v>
      </c>
      <c r="X158" s="481">
        <f t="shared" si="53"/>
        <v>13.91</v>
      </c>
      <c r="AB158" s="88"/>
    </row>
    <row r="159" spans="1:28" s="2" customFormat="1" ht="54.75" customHeight="1">
      <c r="A159" s="645"/>
      <c r="B159" s="676"/>
      <c r="C159" s="653"/>
      <c r="D159" s="92" t="s">
        <v>1116</v>
      </c>
      <c r="E159" s="653"/>
      <c r="F159" s="653"/>
      <c r="G159" s="653"/>
      <c r="H159" s="653"/>
      <c r="I159" s="653"/>
      <c r="J159" s="653"/>
      <c r="K159" s="115">
        <f t="shared" si="43"/>
        <v>14.445</v>
      </c>
      <c r="L159" s="116">
        <f t="shared" si="44"/>
        <v>11.77</v>
      </c>
      <c r="M159" s="117">
        <v>10.7</v>
      </c>
      <c r="N159" s="660"/>
      <c r="O159" s="126">
        <f t="shared" si="42"/>
        <v>1</v>
      </c>
      <c r="P159" s="126">
        <f t="shared" si="47"/>
        <v>10.7</v>
      </c>
      <c r="Q159" s="126">
        <f t="shared" si="45"/>
        <v>10.7</v>
      </c>
      <c r="R159">
        <f t="shared" si="46"/>
        <v>10.7</v>
      </c>
      <c r="S159" s="481">
        <f t="shared" si="48"/>
        <v>11.020999999999999</v>
      </c>
      <c r="T159" s="481">
        <f t="shared" si="49"/>
        <v>12.197999999999999</v>
      </c>
      <c r="U159" s="481">
        <f t="shared" si="50"/>
        <v>15.086999999999998</v>
      </c>
      <c r="V159" s="481">
        <f t="shared" si="51"/>
        <v>10.164999999999999</v>
      </c>
      <c r="W159" s="481">
        <f t="shared" si="52"/>
        <v>11.234999999999999</v>
      </c>
      <c r="X159" s="481">
        <f t="shared" si="53"/>
        <v>13.91</v>
      </c>
      <c r="AB159" s="88"/>
    </row>
    <row r="160" spans="1:28" s="2" customFormat="1" ht="54.75" customHeight="1">
      <c r="A160" s="646"/>
      <c r="B160" s="651"/>
      <c r="C160" s="654"/>
      <c r="D160" s="95" t="s">
        <v>107</v>
      </c>
      <c r="E160" s="654"/>
      <c r="F160" s="654"/>
      <c r="G160" s="654"/>
      <c r="H160" s="654"/>
      <c r="I160" s="654"/>
      <c r="J160" s="654"/>
      <c r="K160" s="115">
        <f t="shared" si="43"/>
        <v>14.445</v>
      </c>
      <c r="L160" s="116">
        <f t="shared" si="44"/>
        <v>11.77</v>
      </c>
      <c r="M160" s="117">
        <v>10.7</v>
      </c>
      <c r="N160" s="661"/>
      <c r="O160" s="126">
        <f t="shared" si="42"/>
        <v>1</v>
      </c>
      <c r="P160" s="126">
        <f t="shared" si="47"/>
        <v>10.7</v>
      </c>
      <c r="Q160" s="126">
        <f t="shared" si="45"/>
        <v>10.7</v>
      </c>
      <c r="R160">
        <f t="shared" si="46"/>
        <v>10.7</v>
      </c>
      <c r="S160" s="481">
        <f t="shared" si="48"/>
        <v>11.020999999999999</v>
      </c>
      <c r="T160" s="481">
        <f t="shared" si="49"/>
        <v>12.197999999999999</v>
      </c>
      <c r="U160" s="481">
        <f t="shared" si="50"/>
        <v>15.086999999999998</v>
      </c>
      <c r="V160" s="481">
        <f t="shared" si="51"/>
        <v>10.164999999999999</v>
      </c>
      <c r="W160" s="481">
        <f t="shared" si="52"/>
        <v>11.234999999999999</v>
      </c>
      <c r="X160" s="481">
        <f t="shared" si="53"/>
        <v>13.91</v>
      </c>
      <c r="AB160" s="88"/>
    </row>
    <row r="161" spans="1:28" s="2" customFormat="1" ht="88.5" customHeight="1">
      <c r="A161" s="644" t="s">
        <v>1512</v>
      </c>
      <c r="B161" s="650"/>
      <c r="C161" s="648" t="s">
        <v>1122</v>
      </c>
      <c r="D161" s="90" t="s">
        <v>1115</v>
      </c>
      <c r="E161" s="649" t="s">
        <v>220</v>
      </c>
      <c r="F161" s="649">
        <v>2</v>
      </c>
      <c r="G161" s="649" t="s">
        <v>1</v>
      </c>
      <c r="H161" s="649" t="s">
        <v>281</v>
      </c>
      <c r="I161" s="649">
        <v>160</v>
      </c>
      <c r="J161" s="649"/>
      <c r="K161" s="69">
        <f t="shared" ref="K161:K167" si="54">M161*1.35</f>
        <v>13.230000000000002</v>
      </c>
      <c r="L161" s="70">
        <f t="shared" ref="L161:L167" si="55">M161*1.1</f>
        <v>10.780000000000001</v>
      </c>
      <c r="M161" s="71">
        <v>9.8000000000000007</v>
      </c>
      <c r="N161" s="643" t="s">
        <v>124</v>
      </c>
      <c r="O161" s="126">
        <f t="shared" si="42"/>
        <v>1</v>
      </c>
      <c r="P161" s="126">
        <f t="shared" si="47"/>
        <v>9.8000000000000007</v>
      </c>
      <c r="Q161" s="126">
        <f t="shared" si="45"/>
        <v>9.8000000000000007</v>
      </c>
      <c r="R161">
        <f t="shared" si="46"/>
        <v>9.8000000000000007</v>
      </c>
      <c r="S161" s="481">
        <f t="shared" si="48"/>
        <v>10.094000000000001</v>
      </c>
      <c r="T161" s="481">
        <f t="shared" si="49"/>
        <v>11.172000000000001</v>
      </c>
      <c r="U161" s="481">
        <f t="shared" si="50"/>
        <v>13.818</v>
      </c>
      <c r="V161" s="481">
        <f t="shared" si="51"/>
        <v>9.31</v>
      </c>
      <c r="W161" s="481">
        <f t="shared" si="52"/>
        <v>10.290000000000001</v>
      </c>
      <c r="X161" s="481">
        <f t="shared" si="53"/>
        <v>12.740000000000002</v>
      </c>
      <c r="AB161" s="88"/>
    </row>
    <row r="162" spans="1:28" s="2" customFormat="1" ht="88.5" customHeight="1">
      <c r="A162" s="645"/>
      <c r="B162" s="651"/>
      <c r="C162" s="648"/>
      <c r="D162" s="89" t="s">
        <v>1114</v>
      </c>
      <c r="E162" s="649"/>
      <c r="F162" s="649"/>
      <c r="G162" s="649"/>
      <c r="H162" s="649"/>
      <c r="I162" s="649"/>
      <c r="J162" s="649"/>
      <c r="K162" s="69">
        <f t="shared" si="54"/>
        <v>13.230000000000002</v>
      </c>
      <c r="L162" s="70">
        <f t="shared" si="55"/>
        <v>10.780000000000001</v>
      </c>
      <c r="M162" s="71">
        <v>9.8000000000000007</v>
      </c>
      <c r="N162" s="643"/>
      <c r="O162" s="126">
        <f t="shared" si="42"/>
        <v>1</v>
      </c>
      <c r="P162" s="126">
        <f t="shared" si="47"/>
        <v>9.8000000000000007</v>
      </c>
      <c r="Q162" s="126">
        <f t="shared" si="45"/>
        <v>9.8000000000000007</v>
      </c>
      <c r="R162">
        <f t="shared" si="46"/>
        <v>9.8000000000000007</v>
      </c>
      <c r="S162" s="481">
        <f t="shared" si="48"/>
        <v>10.094000000000001</v>
      </c>
      <c r="T162" s="481">
        <f t="shared" si="49"/>
        <v>11.172000000000001</v>
      </c>
      <c r="U162" s="481">
        <f t="shared" si="50"/>
        <v>13.818</v>
      </c>
      <c r="V162" s="481">
        <f t="shared" si="51"/>
        <v>9.31</v>
      </c>
      <c r="W162" s="481">
        <f t="shared" si="52"/>
        <v>10.290000000000001</v>
      </c>
      <c r="X162" s="481">
        <f t="shared" si="53"/>
        <v>12.740000000000002</v>
      </c>
      <c r="AB162" s="88"/>
    </row>
    <row r="163" spans="1:28" s="2" customFormat="1" ht="90" customHeight="1">
      <c r="A163" s="645"/>
      <c r="B163" s="111"/>
      <c r="C163" s="648"/>
      <c r="D163" s="92" t="s">
        <v>1116</v>
      </c>
      <c r="E163" s="649"/>
      <c r="F163" s="649"/>
      <c r="G163" s="649"/>
      <c r="H163" s="649"/>
      <c r="I163" s="649"/>
      <c r="J163" s="649"/>
      <c r="K163" s="69">
        <f t="shared" si="54"/>
        <v>17.55</v>
      </c>
      <c r="L163" s="70">
        <f t="shared" si="55"/>
        <v>14.3</v>
      </c>
      <c r="M163" s="71">
        <v>13</v>
      </c>
      <c r="N163" s="643"/>
      <c r="O163" s="126">
        <f t="shared" si="42"/>
        <v>1</v>
      </c>
      <c r="P163" s="126">
        <f t="shared" si="47"/>
        <v>13</v>
      </c>
      <c r="Q163" s="126">
        <f t="shared" si="45"/>
        <v>13</v>
      </c>
      <c r="R163">
        <f t="shared" si="46"/>
        <v>13</v>
      </c>
      <c r="S163" s="481">
        <f t="shared" si="48"/>
        <v>13.39</v>
      </c>
      <c r="T163" s="481">
        <f t="shared" si="49"/>
        <v>14.819999999999999</v>
      </c>
      <c r="U163" s="481">
        <f t="shared" si="50"/>
        <v>18.329999999999998</v>
      </c>
      <c r="V163" s="481">
        <f t="shared" si="51"/>
        <v>12.35</v>
      </c>
      <c r="W163" s="481">
        <f t="shared" si="52"/>
        <v>13.65</v>
      </c>
      <c r="X163" s="481">
        <f t="shared" si="53"/>
        <v>16.900000000000002</v>
      </c>
      <c r="AB163" s="88"/>
    </row>
    <row r="164" spans="1:28" s="2" customFormat="1" ht="81.75" customHeight="1">
      <c r="A164" s="645"/>
      <c r="B164" s="111"/>
      <c r="C164" s="648"/>
      <c r="D164" s="93" t="s">
        <v>1117</v>
      </c>
      <c r="E164" s="649"/>
      <c r="F164" s="649"/>
      <c r="G164" s="649"/>
      <c r="H164" s="649"/>
      <c r="I164" s="649"/>
      <c r="J164" s="649"/>
      <c r="K164" s="69">
        <f t="shared" si="54"/>
        <v>17.55</v>
      </c>
      <c r="L164" s="70">
        <f t="shared" si="55"/>
        <v>14.3</v>
      </c>
      <c r="M164" s="71">
        <v>13</v>
      </c>
      <c r="N164" s="643"/>
      <c r="O164" s="126">
        <f t="shared" si="42"/>
        <v>1</v>
      </c>
      <c r="P164" s="126">
        <f t="shared" si="47"/>
        <v>13</v>
      </c>
      <c r="Q164" s="126">
        <f t="shared" si="45"/>
        <v>13</v>
      </c>
      <c r="R164">
        <f t="shared" si="46"/>
        <v>13</v>
      </c>
      <c r="S164" s="481">
        <f t="shared" si="48"/>
        <v>13.39</v>
      </c>
      <c r="T164" s="481">
        <f t="shared" si="49"/>
        <v>14.819999999999999</v>
      </c>
      <c r="U164" s="481">
        <f t="shared" si="50"/>
        <v>18.329999999999998</v>
      </c>
      <c r="V164" s="481">
        <f t="shared" si="51"/>
        <v>12.35</v>
      </c>
      <c r="W164" s="481">
        <f t="shared" si="52"/>
        <v>13.65</v>
      </c>
      <c r="X164" s="481">
        <f t="shared" si="53"/>
        <v>16.900000000000002</v>
      </c>
      <c r="AB164" s="88"/>
    </row>
    <row r="165" spans="1:28" s="2" customFormat="1" ht="75" customHeight="1">
      <c r="A165" s="645"/>
      <c r="B165" s="111"/>
      <c r="C165" s="648"/>
      <c r="D165" s="94" t="s">
        <v>105</v>
      </c>
      <c r="E165" s="649"/>
      <c r="F165" s="649"/>
      <c r="G165" s="649"/>
      <c r="H165" s="649"/>
      <c r="I165" s="649"/>
      <c r="J165" s="649"/>
      <c r="K165" s="69">
        <f t="shared" si="54"/>
        <v>17.55</v>
      </c>
      <c r="L165" s="70">
        <f t="shared" si="55"/>
        <v>14.3</v>
      </c>
      <c r="M165" s="71">
        <v>13</v>
      </c>
      <c r="N165" s="643"/>
      <c r="O165" s="126">
        <f t="shared" si="42"/>
        <v>1</v>
      </c>
      <c r="P165" s="126">
        <f t="shared" si="47"/>
        <v>13</v>
      </c>
      <c r="Q165" s="126">
        <f t="shared" si="45"/>
        <v>13</v>
      </c>
      <c r="R165">
        <f t="shared" si="46"/>
        <v>13</v>
      </c>
      <c r="S165" s="481">
        <f t="shared" si="48"/>
        <v>13.39</v>
      </c>
      <c r="T165" s="481">
        <f t="shared" si="49"/>
        <v>14.819999999999999</v>
      </c>
      <c r="U165" s="481">
        <f t="shared" si="50"/>
        <v>18.329999999999998</v>
      </c>
      <c r="V165" s="481">
        <f t="shared" si="51"/>
        <v>12.35</v>
      </c>
      <c r="W165" s="481">
        <f t="shared" si="52"/>
        <v>13.65</v>
      </c>
      <c r="X165" s="481">
        <f t="shared" si="53"/>
        <v>16.900000000000002</v>
      </c>
      <c r="AB165" s="88"/>
    </row>
    <row r="166" spans="1:28" s="2" customFormat="1" ht="81.75" customHeight="1">
      <c r="A166" s="646"/>
      <c r="B166" s="111"/>
      <c r="C166" s="648"/>
      <c r="D166" s="95" t="s">
        <v>107</v>
      </c>
      <c r="E166" s="649"/>
      <c r="F166" s="649"/>
      <c r="G166" s="649"/>
      <c r="H166" s="649"/>
      <c r="I166" s="649"/>
      <c r="J166" s="649"/>
      <c r="K166" s="69">
        <f t="shared" si="54"/>
        <v>17.55</v>
      </c>
      <c r="L166" s="70">
        <f t="shared" si="55"/>
        <v>14.3</v>
      </c>
      <c r="M166" s="71">
        <v>13</v>
      </c>
      <c r="N166" s="643"/>
      <c r="O166" s="126">
        <f t="shared" si="42"/>
        <v>1</v>
      </c>
      <c r="P166" s="126">
        <f t="shared" si="47"/>
        <v>13</v>
      </c>
      <c r="Q166" s="126">
        <f t="shared" si="45"/>
        <v>13</v>
      </c>
      <c r="R166">
        <f t="shared" si="46"/>
        <v>13</v>
      </c>
      <c r="S166" s="481">
        <f t="shared" si="48"/>
        <v>13.39</v>
      </c>
      <c r="T166" s="481">
        <f t="shared" si="49"/>
        <v>14.819999999999999</v>
      </c>
      <c r="U166" s="481">
        <f t="shared" si="50"/>
        <v>18.329999999999998</v>
      </c>
      <c r="V166" s="481">
        <f t="shared" si="51"/>
        <v>12.35</v>
      </c>
      <c r="W166" s="481">
        <f t="shared" si="52"/>
        <v>13.65</v>
      </c>
      <c r="X166" s="481">
        <f t="shared" si="53"/>
        <v>16.900000000000002</v>
      </c>
      <c r="AB166" s="88"/>
    </row>
    <row r="167" spans="1:28" s="2" customFormat="1" ht="88.5" customHeight="1">
      <c r="A167" s="644" t="s">
        <v>3656</v>
      </c>
      <c r="B167" s="650"/>
      <c r="C167" s="652" t="s">
        <v>3654</v>
      </c>
      <c r="D167" s="90" t="s">
        <v>1115</v>
      </c>
      <c r="E167" s="652" t="s">
        <v>220</v>
      </c>
      <c r="F167" s="652">
        <v>2</v>
      </c>
      <c r="G167" s="652" t="s">
        <v>1</v>
      </c>
      <c r="H167" s="652" t="s">
        <v>3655</v>
      </c>
      <c r="I167" s="652">
        <v>160</v>
      </c>
      <c r="J167" s="652"/>
      <c r="K167" s="655">
        <f t="shared" si="54"/>
        <v>11.744999999999999</v>
      </c>
      <c r="L167" s="658">
        <f t="shared" si="55"/>
        <v>9.57</v>
      </c>
      <c r="M167" s="663">
        <v>8.6999999999999993</v>
      </c>
      <c r="N167" s="113"/>
      <c r="O167" s="126">
        <f t="shared" si="42"/>
        <v>1</v>
      </c>
      <c r="P167" s="126">
        <f t="shared" si="47"/>
        <v>8.6999999999999993</v>
      </c>
      <c r="Q167" s="126">
        <f t="shared" si="45"/>
        <v>8.6999999999999993</v>
      </c>
      <c r="R167">
        <f t="shared" si="46"/>
        <v>8.6999999999999993</v>
      </c>
      <c r="S167" s="481">
        <f t="shared" si="48"/>
        <v>8.9610000000000003</v>
      </c>
      <c r="T167" s="481">
        <f t="shared" si="49"/>
        <v>9.9179999999999975</v>
      </c>
      <c r="U167" s="481">
        <f t="shared" si="50"/>
        <v>12.266999999999998</v>
      </c>
      <c r="V167" s="481">
        <f t="shared" si="51"/>
        <v>8.2649999999999988</v>
      </c>
      <c r="W167" s="481">
        <f t="shared" si="52"/>
        <v>9.1349999999999998</v>
      </c>
      <c r="X167" s="481">
        <f t="shared" si="53"/>
        <v>11.309999999999999</v>
      </c>
      <c r="AB167" s="88"/>
    </row>
    <row r="168" spans="1:28" s="2" customFormat="1" ht="88.5" customHeight="1">
      <c r="A168" s="646"/>
      <c r="B168" s="651"/>
      <c r="C168" s="654"/>
      <c r="D168" s="112" t="s">
        <v>3650</v>
      </c>
      <c r="E168" s="654"/>
      <c r="F168" s="654"/>
      <c r="G168" s="654"/>
      <c r="H168" s="654"/>
      <c r="I168" s="654"/>
      <c r="J168" s="654"/>
      <c r="K168" s="657"/>
      <c r="L168" s="659"/>
      <c r="M168" s="664"/>
      <c r="N168" s="113"/>
      <c r="O168" s="126">
        <f t="shared" si="42"/>
        <v>0</v>
      </c>
      <c r="P168" s="126">
        <f t="shared" si="47"/>
        <v>0</v>
      </c>
      <c r="Q168" s="126">
        <f t="shared" si="45"/>
        <v>0</v>
      </c>
      <c r="R168" t="str">
        <f t="shared" si="46"/>
        <v xml:space="preserve"> </v>
      </c>
      <c r="S168" s="481" t="str">
        <f t="shared" si="48"/>
        <v xml:space="preserve"> </v>
      </c>
      <c r="T168" s="481" t="str">
        <f t="shared" si="49"/>
        <v xml:space="preserve"> </v>
      </c>
      <c r="U168" s="481" t="str">
        <f t="shared" si="50"/>
        <v xml:space="preserve"> </v>
      </c>
      <c r="V168" s="481" t="str">
        <f t="shared" si="51"/>
        <v xml:space="preserve"> </v>
      </c>
      <c r="W168" s="481" t="str">
        <f t="shared" si="52"/>
        <v xml:space="preserve"> </v>
      </c>
      <c r="X168" s="481" t="str">
        <f t="shared" si="53"/>
        <v xml:space="preserve"> </v>
      </c>
      <c r="AB168" s="88"/>
    </row>
    <row r="169" spans="1:28" s="2" customFormat="1" ht="90.75" customHeight="1">
      <c r="A169" s="644" t="s">
        <v>1513</v>
      </c>
      <c r="B169" s="114"/>
      <c r="C169" s="652" t="s">
        <v>1123</v>
      </c>
      <c r="D169" s="90" t="s">
        <v>1115</v>
      </c>
      <c r="E169" s="652" t="s">
        <v>220</v>
      </c>
      <c r="F169" s="652">
        <v>3</v>
      </c>
      <c r="G169" s="652" t="s">
        <v>1</v>
      </c>
      <c r="H169" s="652" t="s">
        <v>274</v>
      </c>
      <c r="I169" s="652">
        <v>160</v>
      </c>
      <c r="J169" s="652" t="s">
        <v>283</v>
      </c>
      <c r="K169" s="655">
        <f>M169*1.35</f>
        <v>12.690000000000001</v>
      </c>
      <c r="L169" s="658">
        <f>M169*1.1</f>
        <v>10.340000000000002</v>
      </c>
      <c r="M169" s="663">
        <v>9.4</v>
      </c>
      <c r="N169" s="674" t="s">
        <v>124</v>
      </c>
      <c r="O169" s="126">
        <f t="shared" si="42"/>
        <v>1</v>
      </c>
      <c r="P169" s="126">
        <f t="shared" si="47"/>
        <v>9.4</v>
      </c>
      <c r="Q169" s="126">
        <f t="shared" si="45"/>
        <v>9.4</v>
      </c>
      <c r="R169">
        <f t="shared" si="46"/>
        <v>9.4</v>
      </c>
      <c r="S169" s="481">
        <f t="shared" si="48"/>
        <v>9.6820000000000004</v>
      </c>
      <c r="T169" s="481">
        <f t="shared" si="49"/>
        <v>10.715999999999999</v>
      </c>
      <c r="U169" s="481">
        <f t="shared" si="50"/>
        <v>13.254</v>
      </c>
      <c r="V169" s="481">
        <f t="shared" si="51"/>
        <v>8.93</v>
      </c>
      <c r="W169" s="481">
        <f t="shared" si="52"/>
        <v>9.870000000000001</v>
      </c>
      <c r="X169" s="481">
        <f t="shared" si="53"/>
        <v>12.22</v>
      </c>
      <c r="AB169" s="88"/>
    </row>
    <row r="170" spans="1:28" s="2" customFormat="1" ht="90.75" customHeight="1">
      <c r="A170" s="645"/>
      <c r="B170" s="676"/>
      <c r="C170" s="653"/>
      <c r="D170" s="112" t="s">
        <v>3650</v>
      </c>
      <c r="E170" s="653"/>
      <c r="F170" s="653"/>
      <c r="G170" s="653"/>
      <c r="H170" s="653"/>
      <c r="I170" s="653"/>
      <c r="J170" s="653"/>
      <c r="K170" s="656"/>
      <c r="L170" s="662"/>
      <c r="M170" s="675"/>
      <c r="N170" s="660"/>
      <c r="O170" s="126">
        <f t="shared" si="42"/>
        <v>0</v>
      </c>
      <c r="P170" s="126">
        <f t="shared" si="47"/>
        <v>0</v>
      </c>
      <c r="Q170" s="126">
        <f t="shared" si="45"/>
        <v>0</v>
      </c>
      <c r="R170" t="str">
        <f t="shared" si="46"/>
        <v xml:space="preserve"> </v>
      </c>
      <c r="S170" s="481" t="str">
        <f t="shared" si="48"/>
        <v xml:space="preserve"> </v>
      </c>
      <c r="T170" s="481" t="str">
        <f t="shared" si="49"/>
        <v xml:space="preserve"> </v>
      </c>
      <c r="U170" s="481" t="str">
        <f t="shared" si="50"/>
        <v xml:space="preserve"> </v>
      </c>
      <c r="V170" s="481" t="str">
        <f t="shared" si="51"/>
        <v xml:space="preserve"> </v>
      </c>
      <c r="W170" s="481" t="str">
        <f t="shared" si="52"/>
        <v xml:space="preserve"> </v>
      </c>
      <c r="X170" s="481" t="str">
        <f t="shared" si="53"/>
        <v xml:space="preserve"> </v>
      </c>
      <c r="AB170" s="88"/>
    </row>
    <row r="171" spans="1:28" s="2" customFormat="1" ht="90.75" customHeight="1">
      <c r="A171" s="646"/>
      <c r="B171" s="651"/>
      <c r="C171" s="654"/>
      <c r="D171" s="89" t="s">
        <v>1114</v>
      </c>
      <c r="E171" s="654"/>
      <c r="F171" s="654"/>
      <c r="G171" s="654"/>
      <c r="H171" s="654"/>
      <c r="I171" s="654"/>
      <c r="J171" s="654"/>
      <c r="K171" s="657"/>
      <c r="L171" s="659"/>
      <c r="M171" s="664"/>
      <c r="N171" s="661"/>
      <c r="O171" s="126">
        <f t="shared" si="42"/>
        <v>0</v>
      </c>
      <c r="P171" s="126">
        <f t="shared" si="47"/>
        <v>0</v>
      </c>
      <c r="Q171" s="126">
        <f t="shared" si="45"/>
        <v>0</v>
      </c>
      <c r="R171" t="str">
        <f t="shared" si="46"/>
        <v xml:space="preserve"> </v>
      </c>
      <c r="S171" s="481" t="str">
        <f t="shared" si="48"/>
        <v xml:space="preserve"> </v>
      </c>
      <c r="T171" s="481" t="str">
        <f t="shared" si="49"/>
        <v xml:space="preserve"> </v>
      </c>
      <c r="U171" s="481" t="str">
        <f t="shared" si="50"/>
        <v xml:space="preserve"> </v>
      </c>
      <c r="V171" s="481" t="str">
        <f t="shared" si="51"/>
        <v xml:space="preserve"> </v>
      </c>
      <c r="W171" s="481" t="str">
        <f t="shared" si="52"/>
        <v xml:space="preserve"> </v>
      </c>
      <c r="X171" s="481" t="str">
        <f t="shared" si="53"/>
        <v xml:space="preserve"> </v>
      </c>
      <c r="AB171" s="88"/>
    </row>
    <row r="172" spans="1:28" s="2" customFormat="1" ht="90.75" customHeight="1">
      <c r="A172" s="441" t="s">
        <v>3983</v>
      </c>
      <c r="B172" s="440"/>
      <c r="C172" s="438" t="s">
        <v>3984</v>
      </c>
      <c r="D172" s="98" t="s">
        <v>50</v>
      </c>
      <c r="E172" s="438" t="s">
        <v>2</v>
      </c>
      <c r="F172" s="438">
        <v>3</v>
      </c>
      <c r="G172" s="438" t="s">
        <v>1</v>
      </c>
      <c r="H172" s="438" t="s">
        <v>274</v>
      </c>
      <c r="I172" s="438">
        <v>140</v>
      </c>
      <c r="J172" s="438"/>
      <c r="K172" s="69">
        <f>M172*1.35</f>
        <v>33.75</v>
      </c>
      <c r="L172" s="70">
        <f>M172*1.13</f>
        <v>28.249999999999996</v>
      </c>
      <c r="M172" s="71">
        <v>25</v>
      </c>
      <c r="N172" s="439"/>
      <c r="O172" s="126">
        <f t="shared" si="42"/>
        <v>1</v>
      </c>
      <c r="P172" s="126">
        <f t="shared" si="47"/>
        <v>25</v>
      </c>
      <c r="Q172" s="126">
        <f t="shared" si="45"/>
        <v>25</v>
      </c>
      <c r="R172">
        <f t="shared" si="46"/>
        <v>25</v>
      </c>
      <c r="S172" s="481">
        <f t="shared" si="48"/>
        <v>25.75</v>
      </c>
      <c r="T172" s="481">
        <f t="shared" si="49"/>
        <v>28.499999999999996</v>
      </c>
      <c r="U172" s="481">
        <f t="shared" si="50"/>
        <v>35.25</v>
      </c>
      <c r="V172" s="481">
        <f t="shared" si="51"/>
        <v>23.75</v>
      </c>
      <c r="W172" s="481">
        <f t="shared" si="52"/>
        <v>26.25</v>
      </c>
      <c r="X172" s="481">
        <f t="shared" si="53"/>
        <v>32.5</v>
      </c>
      <c r="AB172" s="88"/>
    </row>
    <row r="173" spans="1:28" s="2" customFormat="1" ht="90.75" customHeight="1">
      <c r="A173" s="398" t="s">
        <v>3901</v>
      </c>
      <c r="B173" s="399"/>
      <c r="C173" s="396" t="s">
        <v>4494</v>
      </c>
      <c r="D173" s="98" t="s">
        <v>50</v>
      </c>
      <c r="E173" s="396" t="s">
        <v>214</v>
      </c>
      <c r="F173" s="396">
        <v>3</v>
      </c>
      <c r="G173" s="396" t="s">
        <v>1</v>
      </c>
      <c r="H173" s="396" t="s">
        <v>274</v>
      </c>
      <c r="I173" s="396">
        <v>140</v>
      </c>
      <c r="J173" s="396"/>
      <c r="K173" s="69">
        <f>M173*1.35</f>
        <v>33.75</v>
      </c>
      <c r="L173" s="70">
        <f>M173*1.13</f>
        <v>28.249999999999996</v>
      </c>
      <c r="M173" s="71">
        <v>25</v>
      </c>
      <c r="N173" s="397"/>
      <c r="O173" s="126">
        <f t="shared" si="42"/>
        <v>1</v>
      </c>
      <c r="P173" s="126">
        <f t="shared" si="47"/>
        <v>25</v>
      </c>
      <c r="Q173" s="126">
        <f t="shared" si="45"/>
        <v>25</v>
      </c>
      <c r="R173">
        <f t="shared" si="46"/>
        <v>25</v>
      </c>
      <c r="S173" s="481">
        <f t="shared" si="48"/>
        <v>25.75</v>
      </c>
      <c r="T173" s="481">
        <f t="shared" si="49"/>
        <v>28.499999999999996</v>
      </c>
      <c r="U173" s="481">
        <f t="shared" si="50"/>
        <v>35.25</v>
      </c>
      <c r="V173" s="481">
        <f t="shared" si="51"/>
        <v>23.75</v>
      </c>
      <c r="W173" s="481">
        <f t="shared" si="52"/>
        <v>26.25</v>
      </c>
      <c r="X173" s="481">
        <f t="shared" si="53"/>
        <v>32.5</v>
      </c>
      <c r="AB173" s="88"/>
    </row>
    <row r="174" spans="1:28" s="2" customFormat="1" ht="61.5" customHeight="1">
      <c r="A174" s="383" t="s">
        <v>3861</v>
      </c>
      <c r="B174" s="384"/>
      <c r="C174" s="380" t="s">
        <v>3862</v>
      </c>
      <c r="D174" s="400" t="s">
        <v>1115</v>
      </c>
      <c r="E174" s="380" t="s">
        <v>220</v>
      </c>
      <c r="F174" s="380">
        <v>3</v>
      </c>
      <c r="G174" s="380" t="s">
        <v>1</v>
      </c>
      <c r="H174" s="380" t="s">
        <v>280</v>
      </c>
      <c r="I174" s="380">
        <v>160</v>
      </c>
      <c r="J174" s="380"/>
      <c r="K174" s="69">
        <f>M174*1.35</f>
        <v>13.77</v>
      </c>
      <c r="L174" s="381">
        <f>M174*1.1</f>
        <v>11.22</v>
      </c>
      <c r="M174" s="382">
        <v>10.199999999999999</v>
      </c>
      <c r="N174" s="660" t="s">
        <v>124</v>
      </c>
      <c r="O174" s="126">
        <f t="shared" si="42"/>
        <v>1</v>
      </c>
      <c r="P174" s="126">
        <f t="shared" si="47"/>
        <v>10.199999999999999</v>
      </c>
      <c r="Q174" s="126">
        <f t="shared" si="45"/>
        <v>10.199999999999999</v>
      </c>
      <c r="R174">
        <f t="shared" si="46"/>
        <v>10.199999999999999</v>
      </c>
      <c r="S174" s="481">
        <f t="shared" si="48"/>
        <v>10.506</v>
      </c>
      <c r="T174" s="481">
        <f t="shared" si="49"/>
        <v>11.627999999999998</v>
      </c>
      <c r="U174" s="481">
        <f t="shared" si="50"/>
        <v>14.381999999999998</v>
      </c>
      <c r="V174" s="481">
        <f t="shared" si="51"/>
        <v>9.69</v>
      </c>
      <c r="W174" s="481">
        <f t="shared" si="52"/>
        <v>10.709999999999999</v>
      </c>
      <c r="X174" s="481">
        <f t="shared" si="53"/>
        <v>13.26</v>
      </c>
      <c r="AB174" s="88"/>
    </row>
    <row r="175" spans="1:28" s="2" customFormat="1" ht="61.5" customHeight="1">
      <c r="A175" s="644" t="s">
        <v>1514</v>
      </c>
      <c r="B175" s="674"/>
      <c r="C175" s="679" t="s">
        <v>1124</v>
      </c>
      <c r="D175" s="90" t="s">
        <v>1115</v>
      </c>
      <c r="E175" s="652" t="s">
        <v>220</v>
      </c>
      <c r="F175" s="652">
        <v>3</v>
      </c>
      <c r="G175" s="644" t="s">
        <v>1</v>
      </c>
      <c r="H175" s="644" t="s">
        <v>275</v>
      </c>
      <c r="I175" s="652">
        <v>160</v>
      </c>
      <c r="J175" s="644"/>
      <c r="K175" s="655">
        <f>M175*1.35</f>
        <v>12.96</v>
      </c>
      <c r="L175" s="658">
        <f>M175*1.1</f>
        <v>10.56</v>
      </c>
      <c r="M175" s="663">
        <v>9.6</v>
      </c>
      <c r="N175" s="660"/>
      <c r="O175" s="126">
        <f t="shared" si="42"/>
        <v>1</v>
      </c>
      <c r="P175" s="126">
        <f t="shared" si="47"/>
        <v>9.6</v>
      </c>
      <c r="Q175" s="126">
        <f t="shared" si="45"/>
        <v>9.6</v>
      </c>
      <c r="R175">
        <f t="shared" si="46"/>
        <v>9.6</v>
      </c>
      <c r="S175" s="481">
        <f t="shared" si="48"/>
        <v>9.8879999999999999</v>
      </c>
      <c r="T175" s="481">
        <f t="shared" si="49"/>
        <v>10.943999999999999</v>
      </c>
      <c r="U175" s="481">
        <f t="shared" si="50"/>
        <v>13.536</v>
      </c>
      <c r="V175" s="481">
        <f t="shared" si="51"/>
        <v>9.1199999999999992</v>
      </c>
      <c r="W175" s="481">
        <f t="shared" si="52"/>
        <v>10.08</v>
      </c>
      <c r="X175" s="481">
        <f t="shared" si="53"/>
        <v>12.48</v>
      </c>
      <c r="AB175" s="88"/>
    </row>
    <row r="176" spans="1:28" s="2" customFormat="1" ht="61.5" customHeight="1">
      <c r="A176" s="646"/>
      <c r="B176" s="661"/>
      <c r="C176" s="680"/>
      <c r="D176" s="89" t="s">
        <v>1114</v>
      </c>
      <c r="E176" s="654"/>
      <c r="F176" s="654"/>
      <c r="G176" s="646"/>
      <c r="H176" s="646"/>
      <c r="I176" s="654"/>
      <c r="J176" s="646"/>
      <c r="K176" s="657"/>
      <c r="L176" s="659"/>
      <c r="M176" s="664"/>
      <c r="N176" s="661"/>
      <c r="O176" s="126">
        <f t="shared" si="42"/>
        <v>0</v>
      </c>
      <c r="P176" s="126">
        <f t="shared" si="47"/>
        <v>0</v>
      </c>
      <c r="Q176" s="126">
        <f t="shared" si="45"/>
        <v>0</v>
      </c>
      <c r="R176" t="str">
        <f t="shared" si="46"/>
        <v xml:space="preserve"> </v>
      </c>
      <c r="S176" s="481" t="str">
        <f t="shared" si="48"/>
        <v xml:space="preserve"> </v>
      </c>
      <c r="T176" s="481" t="str">
        <f t="shared" si="49"/>
        <v xml:space="preserve"> </v>
      </c>
      <c r="U176" s="481" t="str">
        <f t="shared" si="50"/>
        <v xml:space="preserve"> </v>
      </c>
      <c r="V176" s="481" t="str">
        <f t="shared" si="51"/>
        <v xml:space="preserve"> </v>
      </c>
      <c r="W176" s="481" t="str">
        <f t="shared" si="52"/>
        <v xml:space="preserve"> </v>
      </c>
      <c r="X176" s="481" t="str">
        <f t="shared" si="53"/>
        <v xml:space="preserve"> </v>
      </c>
      <c r="AB176" s="88"/>
    </row>
    <row r="177" spans="1:28" s="2" customFormat="1" ht="75.75" customHeight="1">
      <c r="A177" s="431" t="s">
        <v>3970</v>
      </c>
      <c r="B177" s="430"/>
      <c r="C177" s="428" t="s">
        <v>3971</v>
      </c>
      <c r="D177" s="112" t="s">
        <v>3650</v>
      </c>
      <c r="E177" s="428" t="s">
        <v>220</v>
      </c>
      <c r="F177" s="428">
        <v>3</v>
      </c>
      <c r="G177" s="428" t="s">
        <v>1</v>
      </c>
      <c r="H177" s="428" t="s">
        <v>274</v>
      </c>
      <c r="I177" s="428">
        <v>160</v>
      </c>
      <c r="J177" s="428"/>
      <c r="K177" s="69">
        <f>M177*1.35</f>
        <v>13.635</v>
      </c>
      <c r="L177" s="70">
        <f>M177*1.1</f>
        <v>11.110000000000001</v>
      </c>
      <c r="M177" s="71">
        <v>10.1</v>
      </c>
      <c r="N177" s="429"/>
      <c r="O177" s="126">
        <f t="shared" si="42"/>
        <v>1</v>
      </c>
      <c r="P177" s="126">
        <f t="shared" si="47"/>
        <v>10.1</v>
      </c>
      <c r="Q177" s="126">
        <f t="shared" si="45"/>
        <v>10.1</v>
      </c>
      <c r="R177">
        <f t="shared" si="46"/>
        <v>10.1</v>
      </c>
      <c r="S177" s="481">
        <f t="shared" si="48"/>
        <v>10.403</v>
      </c>
      <c r="T177" s="481">
        <f t="shared" si="49"/>
        <v>11.513999999999999</v>
      </c>
      <c r="U177" s="481">
        <f t="shared" si="50"/>
        <v>14.240999999999998</v>
      </c>
      <c r="V177" s="481">
        <f t="shared" si="51"/>
        <v>9.5949999999999989</v>
      </c>
      <c r="W177" s="481">
        <f t="shared" si="52"/>
        <v>10.605</v>
      </c>
      <c r="X177" s="481">
        <f t="shared" si="53"/>
        <v>13.13</v>
      </c>
      <c r="AB177" s="88"/>
    </row>
    <row r="178" spans="1:28" s="2" customFormat="1" ht="75.75" customHeight="1">
      <c r="A178" s="389" t="s">
        <v>3896</v>
      </c>
      <c r="B178" s="390"/>
      <c r="C178" s="391" t="s">
        <v>3897</v>
      </c>
      <c r="D178" s="432" t="s">
        <v>3650</v>
      </c>
      <c r="E178" s="391" t="s">
        <v>220</v>
      </c>
      <c r="F178" s="391">
        <v>3</v>
      </c>
      <c r="G178" s="391" t="s">
        <v>1</v>
      </c>
      <c r="H178" s="391" t="s">
        <v>274</v>
      </c>
      <c r="I178" s="391">
        <v>175</v>
      </c>
      <c r="J178" s="391"/>
      <c r="K178" s="393" t="e">
        <f>M178*1.35</f>
        <v>#VALUE!</v>
      </c>
      <c r="L178" s="394" t="e">
        <f>M178*1.1</f>
        <v>#VALUE!</v>
      </c>
      <c r="M178" s="395" t="s">
        <v>3972</v>
      </c>
      <c r="N178" s="392"/>
      <c r="O178" s="126">
        <f t="shared" si="42"/>
        <v>1</v>
      </c>
      <c r="P178" s="126" t="str">
        <f t="shared" si="47"/>
        <v>,</v>
      </c>
      <c r="Q178" s="126" t="str">
        <f t="shared" si="45"/>
        <v xml:space="preserve"> </v>
      </c>
      <c r="R178" t="str">
        <f t="shared" si="46"/>
        <v xml:space="preserve"> </v>
      </c>
      <c r="S178" s="481" t="str">
        <f t="shared" si="48"/>
        <v xml:space="preserve"> </v>
      </c>
      <c r="T178" s="481" t="str">
        <f t="shared" si="49"/>
        <v xml:space="preserve"> </v>
      </c>
      <c r="U178" s="481" t="str">
        <f t="shared" si="50"/>
        <v xml:space="preserve"> </v>
      </c>
      <c r="V178" s="481" t="str">
        <f t="shared" si="51"/>
        <v xml:space="preserve"> </v>
      </c>
      <c r="W178" s="481" t="str">
        <f t="shared" si="52"/>
        <v xml:space="preserve"> </v>
      </c>
      <c r="X178" s="481" t="str">
        <f t="shared" si="53"/>
        <v xml:space="preserve"> </v>
      </c>
      <c r="AB178" s="88"/>
    </row>
    <row r="179" spans="1:28" s="2" customFormat="1" ht="90.75" customHeight="1">
      <c r="A179" s="644" t="s">
        <v>3651</v>
      </c>
      <c r="B179" s="650"/>
      <c r="C179" s="652" t="s">
        <v>3652</v>
      </c>
      <c r="D179" s="90" t="s">
        <v>1115</v>
      </c>
      <c r="E179" s="652" t="s">
        <v>220</v>
      </c>
      <c r="F179" s="652">
        <v>3</v>
      </c>
      <c r="G179" s="652" t="s">
        <v>1</v>
      </c>
      <c r="H179" s="652" t="s">
        <v>275</v>
      </c>
      <c r="I179" s="652">
        <v>175</v>
      </c>
      <c r="J179" s="652" t="s">
        <v>283</v>
      </c>
      <c r="K179" s="115">
        <f t="shared" ref="K179:K186" si="56">M179*1.35</f>
        <v>12.487500000000001</v>
      </c>
      <c r="L179" s="116">
        <f t="shared" ref="L179:L186" si="57">M179*1.1</f>
        <v>10.175000000000001</v>
      </c>
      <c r="M179" s="117">
        <v>9.25</v>
      </c>
      <c r="N179" s="674" t="s">
        <v>124</v>
      </c>
      <c r="O179" s="126">
        <f t="shared" si="42"/>
        <v>1</v>
      </c>
      <c r="P179" s="126">
        <f t="shared" si="47"/>
        <v>9.25</v>
      </c>
      <c r="Q179" s="126">
        <f t="shared" si="45"/>
        <v>9.25</v>
      </c>
      <c r="R179">
        <f t="shared" si="46"/>
        <v>9.25</v>
      </c>
      <c r="S179" s="481">
        <f t="shared" si="48"/>
        <v>9.5274999999999999</v>
      </c>
      <c r="T179" s="481">
        <f t="shared" si="49"/>
        <v>10.545</v>
      </c>
      <c r="U179" s="481">
        <f t="shared" si="50"/>
        <v>13.042499999999999</v>
      </c>
      <c r="V179" s="481">
        <f t="shared" si="51"/>
        <v>8.7874999999999996</v>
      </c>
      <c r="W179" s="481">
        <f t="shared" si="52"/>
        <v>9.7125000000000004</v>
      </c>
      <c r="X179" s="481">
        <f t="shared" si="53"/>
        <v>12.025</v>
      </c>
      <c r="AB179" s="88"/>
    </row>
    <row r="180" spans="1:28" s="2" customFormat="1" ht="90.75" customHeight="1">
      <c r="A180" s="645"/>
      <c r="B180" s="676"/>
      <c r="C180" s="653"/>
      <c r="D180" s="112" t="s">
        <v>3650</v>
      </c>
      <c r="E180" s="653"/>
      <c r="F180" s="653"/>
      <c r="G180" s="653"/>
      <c r="H180" s="653"/>
      <c r="I180" s="653"/>
      <c r="J180" s="653"/>
      <c r="K180" s="115">
        <f t="shared" si="56"/>
        <v>12.487500000000001</v>
      </c>
      <c r="L180" s="116">
        <f t="shared" si="57"/>
        <v>10.175000000000001</v>
      </c>
      <c r="M180" s="117">
        <v>9.25</v>
      </c>
      <c r="N180" s="660"/>
      <c r="O180" s="126">
        <f t="shared" si="42"/>
        <v>1</v>
      </c>
      <c r="P180" s="126">
        <f t="shared" si="47"/>
        <v>9.25</v>
      </c>
      <c r="Q180" s="126">
        <f t="shared" si="45"/>
        <v>9.25</v>
      </c>
      <c r="R180">
        <f t="shared" si="46"/>
        <v>9.25</v>
      </c>
      <c r="S180" s="481">
        <f t="shared" si="48"/>
        <v>9.5274999999999999</v>
      </c>
      <c r="T180" s="481">
        <f t="shared" si="49"/>
        <v>10.545</v>
      </c>
      <c r="U180" s="481">
        <f t="shared" si="50"/>
        <v>13.042499999999999</v>
      </c>
      <c r="V180" s="481">
        <f t="shared" si="51"/>
        <v>8.7874999999999996</v>
      </c>
      <c r="W180" s="481">
        <f t="shared" si="52"/>
        <v>9.7125000000000004</v>
      </c>
      <c r="X180" s="481">
        <f t="shared" si="53"/>
        <v>12.025</v>
      </c>
      <c r="AB180" s="88"/>
    </row>
    <row r="181" spans="1:28" s="2" customFormat="1" ht="90.75" customHeight="1">
      <c r="A181" s="645"/>
      <c r="B181" s="676"/>
      <c r="C181" s="653"/>
      <c r="D181" s="118" t="s">
        <v>3653</v>
      </c>
      <c r="E181" s="653"/>
      <c r="F181" s="653"/>
      <c r="G181" s="653"/>
      <c r="H181" s="653"/>
      <c r="I181" s="653"/>
      <c r="J181" s="653"/>
      <c r="K181" s="115">
        <f t="shared" si="56"/>
        <v>17.55</v>
      </c>
      <c r="L181" s="116">
        <f t="shared" si="57"/>
        <v>14.3</v>
      </c>
      <c r="M181" s="117">
        <v>13</v>
      </c>
      <c r="N181" s="660"/>
      <c r="O181" s="126">
        <f t="shared" si="42"/>
        <v>1</v>
      </c>
      <c r="P181" s="126">
        <f t="shared" si="47"/>
        <v>13</v>
      </c>
      <c r="Q181" s="126">
        <f t="shared" si="45"/>
        <v>13</v>
      </c>
      <c r="R181">
        <f t="shared" si="46"/>
        <v>13</v>
      </c>
      <c r="S181" s="481">
        <f t="shared" si="48"/>
        <v>13.39</v>
      </c>
      <c r="T181" s="481">
        <f t="shared" si="49"/>
        <v>14.819999999999999</v>
      </c>
      <c r="U181" s="481">
        <f t="shared" si="50"/>
        <v>18.329999999999998</v>
      </c>
      <c r="V181" s="481">
        <f t="shared" si="51"/>
        <v>12.35</v>
      </c>
      <c r="W181" s="481">
        <f t="shared" si="52"/>
        <v>13.65</v>
      </c>
      <c r="X181" s="481">
        <f t="shared" si="53"/>
        <v>16.900000000000002</v>
      </c>
      <c r="AB181" s="88"/>
    </row>
    <row r="182" spans="1:28" s="2" customFormat="1" ht="90.75" customHeight="1">
      <c r="A182" s="645"/>
      <c r="B182" s="676"/>
      <c r="C182" s="653"/>
      <c r="D182" s="89" t="s">
        <v>1114</v>
      </c>
      <c r="E182" s="653"/>
      <c r="F182" s="653"/>
      <c r="G182" s="653"/>
      <c r="H182" s="653"/>
      <c r="I182" s="653"/>
      <c r="J182" s="653"/>
      <c r="K182" s="115">
        <f t="shared" si="56"/>
        <v>13.77</v>
      </c>
      <c r="L182" s="116">
        <f t="shared" si="57"/>
        <v>11.22</v>
      </c>
      <c r="M182" s="117">
        <v>10.199999999999999</v>
      </c>
      <c r="N182" s="661"/>
      <c r="O182" s="126">
        <f t="shared" si="42"/>
        <v>1</v>
      </c>
      <c r="P182" s="126">
        <f t="shared" si="47"/>
        <v>10.199999999999999</v>
      </c>
      <c r="Q182" s="126">
        <f t="shared" si="45"/>
        <v>10.199999999999999</v>
      </c>
      <c r="R182">
        <f t="shared" si="46"/>
        <v>10.199999999999999</v>
      </c>
      <c r="S182" s="481">
        <f t="shared" si="48"/>
        <v>10.506</v>
      </c>
      <c r="T182" s="481">
        <f t="shared" si="49"/>
        <v>11.627999999999998</v>
      </c>
      <c r="U182" s="481">
        <f t="shared" si="50"/>
        <v>14.381999999999998</v>
      </c>
      <c r="V182" s="481">
        <f t="shared" si="51"/>
        <v>9.69</v>
      </c>
      <c r="W182" s="481">
        <f t="shared" si="52"/>
        <v>10.709999999999999</v>
      </c>
      <c r="X182" s="481">
        <f t="shared" si="53"/>
        <v>13.26</v>
      </c>
      <c r="AB182" s="88"/>
    </row>
    <row r="183" spans="1:28" s="2" customFormat="1" ht="90.75" customHeight="1">
      <c r="A183" s="645"/>
      <c r="B183" s="676"/>
      <c r="C183" s="653"/>
      <c r="D183" s="92" t="s">
        <v>1116</v>
      </c>
      <c r="E183" s="653"/>
      <c r="F183" s="653"/>
      <c r="G183" s="653"/>
      <c r="H183" s="653"/>
      <c r="I183" s="653"/>
      <c r="J183" s="653"/>
      <c r="K183" s="115">
        <f t="shared" ref="K183" si="58">M183*1.35</f>
        <v>15.795</v>
      </c>
      <c r="L183" s="116">
        <f t="shared" ref="L183" si="59">M183*1.1</f>
        <v>12.870000000000001</v>
      </c>
      <c r="M183" s="117">
        <v>11.7</v>
      </c>
      <c r="N183" s="477"/>
      <c r="O183" s="126">
        <f t="shared" ref="O183" si="60">IF(M183&gt;1,1,0)</f>
        <v>1</v>
      </c>
      <c r="P183" s="126">
        <f t="shared" ref="P183" si="61">IF(O183=1,M183,0)</f>
        <v>11.7</v>
      </c>
      <c r="Q183" s="126">
        <f t="shared" ref="Q183" si="62">IFERROR(SUM(P183*1)," ")</f>
        <v>11.7</v>
      </c>
      <c r="R183">
        <f t="shared" ref="R183" si="63">IF(Q183=0," ",Q183)</f>
        <v>11.7</v>
      </c>
      <c r="S183" s="481">
        <f t="shared" si="48"/>
        <v>12.051</v>
      </c>
      <c r="T183" s="481">
        <f t="shared" si="49"/>
        <v>13.337999999999997</v>
      </c>
      <c r="U183" s="481">
        <f t="shared" si="50"/>
        <v>16.496999999999996</v>
      </c>
      <c r="V183" s="481">
        <f t="shared" si="51"/>
        <v>11.114999999999998</v>
      </c>
      <c r="W183" s="481">
        <f t="shared" si="52"/>
        <v>12.285</v>
      </c>
      <c r="X183" s="481">
        <f t="shared" si="53"/>
        <v>15.209999999999999</v>
      </c>
      <c r="AB183" s="88"/>
    </row>
    <row r="184" spans="1:28" s="2" customFormat="1" ht="90.75" customHeight="1">
      <c r="A184" s="645"/>
      <c r="B184" s="676"/>
      <c r="C184" s="653"/>
      <c r="D184" s="93" t="s">
        <v>1117</v>
      </c>
      <c r="E184" s="653"/>
      <c r="F184" s="653"/>
      <c r="G184" s="653"/>
      <c r="H184" s="653"/>
      <c r="I184" s="653"/>
      <c r="J184" s="653"/>
      <c r="K184" s="115">
        <f t="shared" si="56"/>
        <v>15.795</v>
      </c>
      <c r="L184" s="116">
        <f t="shared" si="57"/>
        <v>12.870000000000001</v>
      </c>
      <c r="M184" s="117">
        <v>11.7</v>
      </c>
      <c r="N184" s="420"/>
      <c r="O184" s="126">
        <f t="shared" si="42"/>
        <v>1</v>
      </c>
      <c r="P184" s="126">
        <f t="shared" si="47"/>
        <v>11.7</v>
      </c>
      <c r="Q184" s="126">
        <f t="shared" si="45"/>
        <v>11.7</v>
      </c>
      <c r="R184">
        <f t="shared" si="46"/>
        <v>11.7</v>
      </c>
      <c r="S184" s="481">
        <f t="shared" si="48"/>
        <v>12.051</v>
      </c>
      <c r="T184" s="481">
        <f t="shared" si="49"/>
        <v>13.337999999999997</v>
      </c>
      <c r="U184" s="481">
        <f t="shared" si="50"/>
        <v>16.496999999999996</v>
      </c>
      <c r="V184" s="481">
        <f t="shared" si="51"/>
        <v>11.114999999999998</v>
      </c>
      <c r="W184" s="481">
        <f t="shared" si="52"/>
        <v>12.285</v>
      </c>
      <c r="X184" s="481">
        <f t="shared" si="53"/>
        <v>15.209999999999999</v>
      </c>
      <c r="AB184" s="88"/>
    </row>
    <row r="185" spans="1:28" s="2" customFormat="1" ht="90.75" customHeight="1">
      <c r="A185" s="645"/>
      <c r="B185" s="676"/>
      <c r="C185" s="653"/>
      <c r="D185" s="94" t="s">
        <v>105</v>
      </c>
      <c r="E185" s="653"/>
      <c r="F185" s="653"/>
      <c r="G185" s="653"/>
      <c r="H185" s="653"/>
      <c r="I185" s="653"/>
      <c r="J185" s="653"/>
      <c r="K185" s="115">
        <f t="shared" si="56"/>
        <v>15.795</v>
      </c>
      <c r="L185" s="116">
        <f t="shared" si="57"/>
        <v>12.870000000000001</v>
      </c>
      <c r="M185" s="117">
        <v>11.7</v>
      </c>
      <c r="N185" s="420"/>
      <c r="O185" s="126">
        <f t="shared" si="42"/>
        <v>1</v>
      </c>
      <c r="P185" s="126">
        <f t="shared" si="47"/>
        <v>11.7</v>
      </c>
      <c r="Q185" s="126">
        <f t="shared" si="45"/>
        <v>11.7</v>
      </c>
      <c r="R185">
        <f t="shared" si="46"/>
        <v>11.7</v>
      </c>
      <c r="S185" s="481">
        <f t="shared" si="48"/>
        <v>12.051</v>
      </c>
      <c r="T185" s="481">
        <f t="shared" si="49"/>
        <v>13.337999999999997</v>
      </c>
      <c r="U185" s="481">
        <f t="shared" si="50"/>
        <v>16.496999999999996</v>
      </c>
      <c r="V185" s="481">
        <f t="shared" si="51"/>
        <v>11.114999999999998</v>
      </c>
      <c r="W185" s="481">
        <f t="shared" si="52"/>
        <v>12.285</v>
      </c>
      <c r="X185" s="481">
        <f t="shared" si="53"/>
        <v>15.209999999999999</v>
      </c>
      <c r="AB185" s="88"/>
    </row>
    <row r="186" spans="1:28" s="2" customFormat="1" ht="90.75" customHeight="1">
      <c r="A186" s="646"/>
      <c r="B186" s="651"/>
      <c r="C186" s="654"/>
      <c r="D186" s="95" t="s">
        <v>107</v>
      </c>
      <c r="E186" s="654"/>
      <c r="F186" s="654"/>
      <c r="G186" s="654"/>
      <c r="H186" s="654"/>
      <c r="I186" s="654"/>
      <c r="J186" s="654"/>
      <c r="K186" s="115">
        <f t="shared" si="56"/>
        <v>15.795</v>
      </c>
      <c r="L186" s="116">
        <f t="shared" si="57"/>
        <v>12.870000000000001</v>
      </c>
      <c r="M186" s="117">
        <v>11.7</v>
      </c>
      <c r="N186" s="420"/>
      <c r="O186" s="126">
        <f t="shared" si="42"/>
        <v>1</v>
      </c>
      <c r="P186" s="126">
        <f t="shared" si="47"/>
        <v>11.7</v>
      </c>
      <c r="Q186" s="126">
        <f t="shared" si="45"/>
        <v>11.7</v>
      </c>
      <c r="R186">
        <f t="shared" si="46"/>
        <v>11.7</v>
      </c>
      <c r="S186" s="481">
        <f t="shared" si="48"/>
        <v>12.051</v>
      </c>
      <c r="T186" s="481">
        <f t="shared" si="49"/>
        <v>13.337999999999997</v>
      </c>
      <c r="U186" s="481">
        <f t="shared" si="50"/>
        <v>16.496999999999996</v>
      </c>
      <c r="V186" s="481">
        <f t="shared" si="51"/>
        <v>11.114999999999998</v>
      </c>
      <c r="W186" s="481">
        <f t="shared" si="52"/>
        <v>12.285</v>
      </c>
      <c r="X186" s="481">
        <f t="shared" si="53"/>
        <v>15.209999999999999</v>
      </c>
      <c r="AB186" s="88"/>
    </row>
    <row r="187" spans="1:28" s="2" customFormat="1" ht="93.75" customHeight="1">
      <c r="A187" s="644" t="s">
        <v>1515</v>
      </c>
      <c r="B187" s="111"/>
      <c r="C187" s="648" t="s">
        <v>1125</v>
      </c>
      <c r="D187" s="90" t="s">
        <v>1115</v>
      </c>
      <c r="E187" s="649" t="s">
        <v>220</v>
      </c>
      <c r="F187" s="649">
        <v>3</v>
      </c>
      <c r="G187" s="649" t="s">
        <v>1</v>
      </c>
      <c r="H187" s="649" t="s">
        <v>274</v>
      </c>
      <c r="I187" s="649">
        <v>160</v>
      </c>
      <c r="J187" s="649" t="s">
        <v>283</v>
      </c>
      <c r="K187" s="69">
        <f t="shared" ref="K187:K205" si="64">M187*1.35</f>
        <v>17.55</v>
      </c>
      <c r="L187" s="70">
        <f t="shared" ref="L187:L205" si="65">M187*1.1</f>
        <v>14.3</v>
      </c>
      <c r="M187" s="71">
        <v>13</v>
      </c>
      <c r="N187" s="643" t="s">
        <v>124</v>
      </c>
      <c r="O187" s="126">
        <f t="shared" si="42"/>
        <v>1</v>
      </c>
      <c r="P187" s="126">
        <f t="shared" si="47"/>
        <v>13</v>
      </c>
      <c r="Q187" s="126">
        <f t="shared" si="45"/>
        <v>13</v>
      </c>
      <c r="R187">
        <f t="shared" si="46"/>
        <v>13</v>
      </c>
      <c r="S187" s="481">
        <f t="shared" si="48"/>
        <v>13.39</v>
      </c>
      <c r="T187" s="481">
        <f t="shared" si="49"/>
        <v>14.819999999999999</v>
      </c>
      <c r="U187" s="481">
        <f t="shared" si="50"/>
        <v>18.329999999999998</v>
      </c>
      <c r="V187" s="481">
        <f t="shared" si="51"/>
        <v>12.35</v>
      </c>
      <c r="W187" s="481">
        <f t="shared" si="52"/>
        <v>13.65</v>
      </c>
      <c r="X187" s="481">
        <f t="shared" si="53"/>
        <v>16.900000000000002</v>
      </c>
      <c r="AB187" s="88"/>
    </row>
    <row r="188" spans="1:28" s="2" customFormat="1" ht="90.75" customHeight="1">
      <c r="A188" s="645"/>
      <c r="B188" s="111"/>
      <c r="C188" s="648"/>
      <c r="D188" s="92" t="s">
        <v>1116</v>
      </c>
      <c r="E188" s="649"/>
      <c r="F188" s="649"/>
      <c r="G188" s="649"/>
      <c r="H188" s="649"/>
      <c r="I188" s="649"/>
      <c r="J188" s="649"/>
      <c r="K188" s="69">
        <f t="shared" si="64"/>
        <v>18.900000000000002</v>
      </c>
      <c r="L188" s="70">
        <f t="shared" si="65"/>
        <v>15.400000000000002</v>
      </c>
      <c r="M188" s="71">
        <v>14</v>
      </c>
      <c r="N188" s="643"/>
      <c r="O188" s="126">
        <f t="shared" si="42"/>
        <v>1</v>
      </c>
      <c r="P188" s="126">
        <f t="shared" si="47"/>
        <v>14</v>
      </c>
      <c r="Q188" s="126">
        <f t="shared" si="45"/>
        <v>14</v>
      </c>
      <c r="R188">
        <f t="shared" si="46"/>
        <v>14</v>
      </c>
      <c r="S188" s="481">
        <f t="shared" si="48"/>
        <v>14.42</v>
      </c>
      <c r="T188" s="481">
        <f t="shared" si="49"/>
        <v>15.959999999999999</v>
      </c>
      <c r="U188" s="481">
        <f t="shared" si="50"/>
        <v>19.739999999999998</v>
      </c>
      <c r="V188" s="481">
        <f t="shared" si="51"/>
        <v>13.3</v>
      </c>
      <c r="W188" s="481">
        <f t="shared" si="52"/>
        <v>14.700000000000001</v>
      </c>
      <c r="X188" s="481">
        <f t="shared" si="53"/>
        <v>18.2</v>
      </c>
      <c r="AB188" s="88"/>
    </row>
    <row r="189" spans="1:28" s="2" customFormat="1" ht="84.75" customHeight="1">
      <c r="A189" s="645"/>
      <c r="B189" s="111"/>
      <c r="C189" s="648"/>
      <c r="D189" s="93" t="s">
        <v>1117</v>
      </c>
      <c r="E189" s="649"/>
      <c r="F189" s="649"/>
      <c r="G189" s="649"/>
      <c r="H189" s="649"/>
      <c r="I189" s="649"/>
      <c r="J189" s="649"/>
      <c r="K189" s="69">
        <f t="shared" si="64"/>
        <v>18.900000000000002</v>
      </c>
      <c r="L189" s="70">
        <f t="shared" si="65"/>
        <v>15.400000000000002</v>
      </c>
      <c r="M189" s="71">
        <v>14</v>
      </c>
      <c r="N189" s="643"/>
      <c r="O189" s="126">
        <f t="shared" si="42"/>
        <v>1</v>
      </c>
      <c r="P189" s="126">
        <f t="shared" si="47"/>
        <v>14</v>
      </c>
      <c r="Q189" s="126">
        <f t="shared" si="45"/>
        <v>14</v>
      </c>
      <c r="R189">
        <f t="shared" si="46"/>
        <v>14</v>
      </c>
      <c r="S189" s="481">
        <f t="shared" si="48"/>
        <v>14.42</v>
      </c>
      <c r="T189" s="481">
        <f t="shared" si="49"/>
        <v>15.959999999999999</v>
      </c>
      <c r="U189" s="481">
        <f t="shared" si="50"/>
        <v>19.739999999999998</v>
      </c>
      <c r="V189" s="481">
        <f t="shared" si="51"/>
        <v>13.3</v>
      </c>
      <c r="W189" s="481">
        <f t="shared" si="52"/>
        <v>14.700000000000001</v>
      </c>
      <c r="X189" s="481">
        <f t="shared" si="53"/>
        <v>18.2</v>
      </c>
      <c r="AB189" s="88"/>
    </row>
    <row r="190" spans="1:28" s="2" customFormat="1" ht="88.5" customHeight="1">
      <c r="A190" s="645"/>
      <c r="B190" s="111"/>
      <c r="C190" s="648"/>
      <c r="D190" s="94" t="s">
        <v>105</v>
      </c>
      <c r="E190" s="649"/>
      <c r="F190" s="649"/>
      <c r="G190" s="649"/>
      <c r="H190" s="649"/>
      <c r="I190" s="649"/>
      <c r="J190" s="649"/>
      <c r="K190" s="69">
        <f t="shared" si="64"/>
        <v>18.900000000000002</v>
      </c>
      <c r="L190" s="70">
        <f t="shared" si="65"/>
        <v>15.400000000000002</v>
      </c>
      <c r="M190" s="71">
        <v>14</v>
      </c>
      <c r="N190" s="643"/>
      <c r="O190" s="126">
        <f t="shared" si="42"/>
        <v>1</v>
      </c>
      <c r="P190" s="126">
        <f t="shared" si="47"/>
        <v>14</v>
      </c>
      <c r="Q190" s="126">
        <f t="shared" si="45"/>
        <v>14</v>
      </c>
      <c r="R190">
        <f t="shared" si="46"/>
        <v>14</v>
      </c>
      <c r="S190" s="481">
        <f t="shared" si="48"/>
        <v>14.42</v>
      </c>
      <c r="T190" s="481">
        <f t="shared" si="49"/>
        <v>15.959999999999999</v>
      </c>
      <c r="U190" s="481">
        <f t="shared" si="50"/>
        <v>19.739999999999998</v>
      </c>
      <c r="V190" s="481">
        <f t="shared" si="51"/>
        <v>13.3</v>
      </c>
      <c r="W190" s="481">
        <f t="shared" si="52"/>
        <v>14.700000000000001</v>
      </c>
      <c r="X190" s="481">
        <f t="shared" si="53"/>
        <v>18.2</v>
      </c>
      <c r="AB190" s="88"/>
    </row>
    <row r="191" spans="1:28" s="2" customFormat="1" ht="84" customHeight="1">
      <c r="A191" s="646"/>
      <c r="B191" s="111"/>
      <c r="C191" s="648"/>
      <c r="D191" s="95" t="s">
        <v>107</v>
      </c>
      <c r="E191" s="649"/>
      <c r="F191" s="649"/>
      <c r="G191" s="649"/>
      <c r="H191" s="649"/>
      <c r="I191" s="649"/>
      <c r="J191" s="649"/>
      <c r="K191" s="69">
        <f t="shared" si="64"/>
        <v>18.900000000000002</v>
      </c>
      <c r="L191" s="70">
        <f t="shared" si="65"/>
        <v>15.400000000000002</v>
      </c>
      <c r="M191" s="71">
        <v>14</v>
      </c>
      <c r="N191" s="643"/>
      <c r="O191" s="126">
        <f t="shared" si="42"/>
        <v>1</v>
      </c>
      <c r="P191" s="126">
        <f t="shared" si="47"/>
        <v>14</v>
      </c>
      <c r="Q191" s="126">
        <f t="shared" si="45"/>
        <v>14</v>
      </c>
      <c r="R191">
        <f t="shared" si="46"/>
        <v>14</v>
      </c>
      <c r="S191" s="481">
        <f t="shared" si="48"/>
        <v>14.42</v>
      </c>
      <c r="T191" s="481">
        <f t="shared" si="49"/>
        <v>15.959999999999999</v>
      </c>
      <c r="U191" s="481">
        <f t="shared" si="50"/>
        <v>19.739999999999998</v>
      </c>
      <c r="V191" s="481">
        <f t="shared" si="51"/>
        <v>13.3</v>
      </c>
      <c r="W191" s="481">
        <f t="shared" si="52"/>
        <v>14.700000000000001</v>
      </c>
      <c r="X191" s="481">
        <f t="shared" si="53"/>
        <v>18.2</v>
      </c>
      <c r="AB191" s="88"/>
    </row>
    <row r="192" spans="1:28" s="2" customFormat="1" ht="34.5" customHeight="1">
      <c r="A192" s="644" t="s">
        <v>1517</v>
      </c>
      <c r="B192" s="643"/>
      <c r="C192" s="648" t="s">
        <v>1516</v>
      </c>
      <c r="D192" s="89" t="s">
        <v>1114</v>
      </c>
      <c r="E192" s="665" t="s">
        <v>220</v>
      </c>
      <c r="F192" s="665">
        <v>3</v>
      </c>
      <c r="G192" s="665" t="s">
        <v>1</v>
      </c>
      <c r="H192" s="665" t="s">
        <v>274</v>
      </c>
      <c r="I192" s="665">
        <v>120</v>
      </c>
      <c r="J192" s="665" t="s">
        <v>248</v>
      </c>
      <c r="K192" s="69">
        <f t="shared" si="64"/>
        <v>8.5050000000000008</v>
      </c>
      <c r="L192" s="70">
        <f t="shared" si="65"/>
        <v>6.9300000000000006</v>
      </c>
      <c r="M192" s="71">
        <v>6.3</v>
      </c>
      <c r="N192" s="668" t="s">
        <v>124</v>
      </c>
      <c r="O192" s="126">
        <f t="shared" ref="O192:O221" si="66">IF(M192&gt;1,1,0)</f>
        <v>1</v>
      </c>
      <c r="P192" s="126">
        <f t="shared" si="47"/>
        <v>6.3</v>
      </c>
      <c r="Q192" s="126">
        <f t="shared" si="45"/>
        <v>6.3</v>
      </c>
      <c r="R192">
        <f t="shared" si="46"/>
        <v>6.3</v>
      </c>
      <c r="S192" s="481">
        <f t="shared" si="48"/>
        <v>6.4889999999999999</v>
      </c>
      <c r="T192" s="481">
        <f t="shared" si="49"/>
        <v>7.1819999999999995</v>
      </c>
      <c r="U192" s="481">
        <f t="shared" si="50"/>
        <v>8.8829999999999991</v>
      </c>
      <c r="V192" s="481">
        <f t="shared" si="51"/>
        <v>5.9849999999999994</v>
      </c>
      <c r="W192" s="481">
        <f t="shared" si="52"/>
        <v>6.6150000000000002</v>
      </c>
      <c r="X192" s="481">
        <f t="shared" si="53"/>
        <v>8.19</v>
      </c>
      <c r="AB192" s="88"/>
    </row>
    <row r="193" spans="1:248" s="2" customFormat="1" ht="57" customHeight="1">
      <c r="A193" s="646"/>
      <c r="B193" s="643"/>
      <c r="C193" s="648"/>
      <c r="D193" s="90" t="s">
        <v>1115</v>
      </c>
      <c r="E193" s="665"/>
      <c r="F193" s="665"/>
      <c r="G193" s="665"/>
      <c r="H193" s="665"/>
      <c r="I193" s="665"/>
      <c r="J193" s="665"/>
      <c r="K193" s="69">
        <f t="shared" si="64"/>
        <v>8.5050000000000008</v>
      </c>
      <c r="L193" s="70">
        <f t="shared" si="65"/>
        <v>6.9300000000000006</v>
      </c>
      <c r="M193" s="71">
        <v>6.3</v>
      </c>
      <c r="N193" s="668"/>
      <c r="O193" s="126">
        <f t="shared" si="66"/>
        <v>1</v>
      </c>
      <c r="P193" s="126">
        <f t="shared" si="47"/>
        <v>6.3</v>
      </c>
      <c r="Q193" s="126">
        <f t="shared" si="45"/>
        <v>6.3</v>
      </c>
      <c r="R193">
        <f t="shared" si="46"/>
        <v>6.3</v>
      </c>
      <c r="S193" s="481">
        <f t="shared" si="48"/>
        <v>6.4889999999999999</v>
      </c>
      <c r="T193" s="481">
        <f t="shared" si="49"/>
        <v>7.1819999999999995</v>
      </c>
      <c r="U193" s="481">
        <f t="shared" si="50"/>
        <v>8.8829999999999991</v>
      </c>
      <c r="V193" s="481">
        <f t="shared" si="51"/>
        <v>5.9849999999999994</v>
      </c>
      <c r="W193" s="481">
        <f t="shared" si="52"/>
        <v>6.6150000000000002</v>
      </c>
      <c r="X193" s="481">
        <f t="shared" si="53"/>
        <v>8.19</v>
      </c>
      <c r="AB193" s="88"/>
    </row>
    <row r="194" spans="1:248" s="2" customFormat="1" ht="96" customHeight="1">
      <c r="A194" s="119" t="s">
        <v>1519</v>
      </c>
      <c r="B194" s="102"/>
      <c r="C194" s="100" t="s">
        <v>1518</v>
      </c>
      <c r="D194" s="120" t="s">
        <v>1115</v>
      </c>
      <c r="E194" s="99" t="s">
        <v>220</v>
      </c>
      <c r="F194" s="99">
        <v>3</v>
      </c>
      <c r="G194" s="99" t="s">
        <v>1</v>
      </c>
      <c r="H194" s="99" t="s">
        <v>280</v>
      </c>
      <c r="I194" s="99">
        <v>170</v>
      </c>
      <c r="J194" s="99" t="s">
        <v>283</v>
      </c>
      <c r="K194" s="69">
        <f t="shared" si="64"/>
        <v>19.575000000000003</v>
      </c>
      <c r="L194" s="70">
        <f t="shared" si="65"/>
        <v>15.950000000000001</v>
      </c>
      <c r="M194" s="71">
        <v>14.5</v>
      </c>
      <c r="N194" s="96" t="s">
        <v>124</v>
      </c>
      <c r="O194" s="126">
        <f t="shared" si="66"/>
        <v>1</v>
      </c>
      <c r="P194" s="126">
        <f t="shared" si="47"/>
        <v>14.5</v>
      </c>
      <c r="Q194" s="126">
        <f t="shared" si="45"/>
        <v>14.5</v>
      </c>
      <c r="R194">
        <f t="shared" si="46"/>
        <v>14.5</v>
      </c>
      <c r="S194" s="481">
        <f t="shared" si="48"/>
        <v>14.935</v>
      </c>
      <c r="T194" s="481">
        <f t="shared" si="49"/>
        <v>16.529999999999998</v>
      </c>
      <c r="U194" s="481">
        <f t="shared" si="50"/>
        <v>20.445</v>
      </c>
      <c r="V194" s="481">
        <f t="shared" si="51"/>
        <v>13.775</v>
      </c>
      <c r="W194" s="481">
        <f t="shared" si="52"/>
        <v>15.225000000000001</v>
      </c>
      <c r="X194" s="481">
        <f t="shared" si="53"/>
        <v>18.850000000000001</v>
      </c>
      <c r="AB194" s="88"/>
    </row>
    <row r="195" spans="1:248" s="2" customFormat="1" ht="96" customHeight="1">
      <c r="A195" s="644" t="s">
        <v>3668</v>
      </c>
      <c r="B195" s="674"/>
      <c r="C195" s="652" t="s">
        <v>3669</v>
      </c>
      <c r="D195" s="546" t="s">
        <v>3670</v>
      </c>
      <c r="E195" s="547" t="s">
        <v>220</v>
      </c>
      <c r="F195" s="545">
        <v>4</v>
      </c>
      <c r="G195" s="547" t="s">
        <v>1</v>
      </c>
      <c r="H195" s="545" t="s">
        <v>3671</v>
      </c>
      <c r="I195" s="545">
        <v>160</v>
      </c>
      <c r="J195" s="545" t="s">
        <v>3672</v>
      </c>
      <c r="K195" s="69">
        <f t="shared" si="64"/>
        <v>25.110000000000003</v>
      </c>
      <c r="L195" s="70">
        <f t="shared" si="65"/>
        <v>20.460000000000004</v>
      </c>
      <c r="M195" s="71">
        <v>18.600000000000001</v>
      </c>
      <c r="N195" s="548" t="s">
        <v>124</v>
      </c>
      <c r="O195" s="126">
        <f t="shared" si="66"/>
        <v>1</v>
      </c>
      <c r="P195" s="126">
        <f t="shared" si="47"/>
        <v>18.600000000000001</v>
      </c>
      <c r="Q195" s="126">
        <f t="shared" si="45"/>
        <v>18.600000000000001</v>
      </c>
      <c r="R195">
        <f t="shared" si="46"/>
        <v>18.600000000000001</v>
      </c>
      <c r="S195" s="481">
        <f t="shared" si="48"/>
        <v>19.158000000000001</v>
      </c>
      <c r="T195" s="481">
        <f t="shared" si="49"/>
        <v>21.204000000000001</v>
      </c>
      <c r="U195" s="481">
        <f t="shared" si="50"/>
        <v>26.225999999999999</v>
      </c>
      <c r="V195" s="481">
        <f t="shared" si="51"/>
        <v>17.670000000000002</v>
      </c>
      <c r="W195" s="481">
        <f t="shared" si="52"/>
        <v>19.53</v>
      </c>
      <c r="X195" s="481">
        <f t="shared" si="53"/>
        <v>24.180000000000003</v>
      </c>
      <c r="AB195" s="88"/>
    </row>
    <row r="196" spans="1:248" s="2" customFormat="1" ht="96" customHeight="1">
      <c r="A196" s="645"/>
      <c r="B196" s="660"/>
      <c r="C196" s="653"/>
      <c r="D196" s="92" t="s">
        <v>1116</v>
      </c>
      <c r="E196" s="652" t="s">
        <v>220</v>
      </c>
      <c r="F196" s="652">
        <v>4</v>
      </c>
      <c r="G196" s="644" t="s">
        <v>1</v>
      </c>
      <c r="H196" s="644" t="s">
        <v>276</v>
      </c>
      <c r="I196" s="652">
        <v>160</v>
      </c>
      <c r="J196" s="644" t="s">
        <v>1126</v>
      </c>
      <c r="K196" s="69">
        <f t="shared" si="64"/>
        <v>25.92</v>
      </c>
      <c r="L196" s="70">
        <f t="shared" si="65"/>
        <v>21.12</v>
      </c>
      <c r="M196" s="71">
        <v>19.2</v>
      </c>
      <c r="N196" s="548"/>
      <c r="O196" s="126">
        <f t="shared" si="66"/>
        <v>1</v>
      </c>
      <c r="P196" s="126">
        <f t="shared" si="47"/>
        <v>19.2</v>
      </c>
      <c r="Q196" s="126">
        <f t="shared" si="45"/>
        <v>19.2</v>
      </c>
      <c r="R196">
        <f t="shared" si="46"/>
        <v>19.2</v>
      </c>
      <c r="S196" s="481">
        <f t="shared" si="48"/>
        <v>19.776</v>
      </c>
      <c r="T196" s="481">
        <f t="shared" si="49"/>
        <v>21.887999999999998</v>
      </c>
      <c r="U196" s="481">
        <f t="shared" si="50"/>
        <v>27.071999999999999</v>
      </c>
      <c r="V196" s="481">
        <f t="shared" si="51"/>
        <v>18.239999999999998</v>
      </c>
      <c r="W196" s="481">
        <f t="shared" si="52"/>
        <v>20.16</v>
      </c>
      <c r="X196" s="481">
        <f t="shared" si="53"/>
        <v>24.96</v>
      </c>
      <c r="AB196" s="88"/>
    </row>
    <row r="197" spans="1:248" s="2" customFormat="1" ht="86.25" customHeight="1">
      <c r="A197" s="645"/>
      <c r="B197" s="660"/>
      <c r="C197" s="653"/>
      <c r="D197" s="93" t="s">
        <v>1117</v>
      </c>
      <c r="E197" s="653"/>
      <c r="F197" s="653"/>
      <c r="G197" s="645"/>
      <c r="H197" s="645"/>
      <c r="I197" s="653"/>
      <c r="J197" s="645"/>
      <c r="K197" s="69">
        <f t="shared" si="64"/>
        <v>25.92</v>
      </c>
      <c r="L197" s="70">
        <f t="shared" si="65"/>
        <v>21.12</v>
      </c>
      <c r="M197" s="71">
        <v>19.2</v>
      </c>
      <c r="N197" s="668" t="s">
        <v>124</v>
      </c>
      <c r="O197" s="126">
        <f t="shared" si="66"/>
        <v>1</v>
      </c>
      <c r="P197" s="126">
        <f t="shared" si="47"/>
        <v>19.2</v>
      </c>
      <c r="Q197" s="126">
        <f t="shared" si="45"/>
        <v>19.2</v>
      </c>
      <c r="R197">
        <f t="shared" si="46"/>
        <v>19.2</v>
      </c>
      <c r="S197" s="481">
        <f t="shared" si="48"/>
        <v>19.776</v>
      </c>
      <c r="T197" s="481">
        <f t="shared" si="49"/>
        <v>21.887999999999998</v>
      </c>
      <c r="U197" s="481">
        <f t="shared" si="50"/>
        <v>27.071999999999999</v>
      </c>
      <c r="V197" s="481">
        <f t="shared" si="51"/>
        <v>18.239999999999998</v>
      </c>
      <c r="W197" s="481">
        <f t="shared" si="52"/>
        <v>20.16</v>
      </c>
      <c r="X197" s="481">
        <f t="shared" si="53"/>
        <v>24.96</v>
      </c>
      <c r="AB197" s="88"/>
    </row>
    <row r="198" spans="1:248" s="2" customFormat="1" ht="83.25" customHeight="1">
      <c r="A198" s="645"/>
      <c r="B198" s="660"/>
      <c r="C198" s="653"/>
      <c r="D198" s="94" t="s">
        <v>105</v>
      </c>
      <c r="E198" s="653"/>
      <c r="F198" s="653"/>
      <c r="G198" s="645"/>
      <c r="H198" s="645"/>
      <c r="I198" s="653"/>
      <c r="J198" s="645"/>
      <c r="K198" s="69">
        <f t="shared" si="64"/>
        <v>25.92</v>
      </c>
      <c r="L198" s="70">
        <f t="shared" si="65"/>
        <v>21.12</v>
      </c>
      <c r="M198" s="71">
        <v>19.2</v>
      </c>
      <c r="N198" s="668"/>
      <c r="O198" s="126">
        <f t="shared" si="66"/>
        <v>1</v>
      </c>
      <c r="P198" s="126">
        <f t="shared" si="47"/>
        <v>19.2</v>
      </c>
      <c r="Q198" s="126">
        <f t="shared" si="45"/>
        <v>19.2</v>
      </c>
      <c r="R198">
        <f t="shared" si="46"/>
        <v>19.2</v>
      </c>
      <c r="S198" s="481">
        <f t="shared" si="48"/>
        <v>19.776</v>
      </c>
      <c r="T198" s="481">
        <f t="shared" si="49"/>
        <v>21.887999999999998</v>
      </c>
      <c r="U198" s="481">
        <f t="shared" si="50"/>
        <v>27.071999999999999</v>
      </c>
      <c r="V198" s="481">
        <f t="shared" si="51"/>
        <v>18.239999999999998</v>
      </c>
      <c r="W198" s="481">
        <f t="shared" si="52"/>
        <v>20.16</v>
      </c>
      <c r="X198" s="481">
        <f t="shared" si="53"/>
        <v>24.96</v>
      </c>
      <c r="AB198" s="88"/>
    </row>
    <row r="199" spans="1:248" s="2" customFormat="1" ht="83.25" customHeight="1">
      <c r="A199" s="646"/>
      <c r="B199" s="661"/>
      <c r="C199" s="654"/>
      <c r="D199" s="95" t="s">
        <v>107</v>
      </c>
      <c r="E199" s="654"/>
      <c r="F199" s="654"/>
      <c r="G199" s="646"/>
      <c r="H199" s="646"/>
      <c r="I199" s="654"/>
      <c r="J199" s="646"/>
      <c r="K199" s="69">
        <f t="shared" si="64"/>
        <v>25.92</v>
      </c>
      <c r="L199" s="70">
        <f t="shared" si="65"/>
        <v>21.12</v>
      </c>
      <c r="M199" s="71">
        <v>19.2</v>
      </c>
      <c r="N199" s="668"/>
      <c r="O199" s="126">
        <f t="shared" si="66"/>
        <v>1</v>
      </c>
      <c r="P199" s="126">
        <f t="shared" si="47"/>
        <v>19.2</v>
      </c>
      <c r="Q199" s="126">
        <f t="shared" si="45"/>
        <v>19.2</v>
      </c>
      <c r="R199">
        <f t="shared" si="46"/>
        <v>19.2</v>
      </c>
      <c r="S199" s="481">
        <f t="shared" si="48"/>
        <v>19.776</v>
      </c>
      <c r="T199" s="481">
        <f t="shared" si="49"/>
        <v>21.887999999999998</v>
      </c>
      <c r="U199" s="481">
        <f t="shared" si="50"/>
        <v>27.071999999999999</v>
      </c>
      <c r="V199" s="481">
        <f t="shared" si="51"/>
        <v>18.239999999999998</v>
      </c>
      <c r="W199" s="481">
        <f t="shared" si="52"/>
        <v>20.16</v>
      </c>
      <c r="X199" s="481">
        <f t="shared" si="53"/>
        <v>24.96</v>
      </c>
      <c r="AB199" s="88"/>
    </row>
    <row r="200" spans="1:248" s="2" customFormat="1" ht="96" customHeight="1">
      <c r="A200" s="644" t="s">
        <v>1521</v>
      </c>
      <c r="B200" s="674"/>
      <c r="C200" s="652" t="s">
        <v>1520</v>
      </c>
      <c r="D200" s="90" t="s">
        <v>1115</v>
      </c>
      <c r="E200" s="652" t="s">
        <v>220</v>
      </c>
      <c r="F200" s="652">
        <v>4</v>
      </c>
      <c r="G200" s="644" t="s">
        <v>1</v>
      </c>
      <c r="H200" s="644" t="s">
        <v>276</v>
      </c>
      <c r="I200" s="652">
        <v>160</v>
      </c>
      <c r="J200" s="644" t="s">
        <v>1126</v>
      </c>
      <c r="K200" s="69">
        <f t="shared" si="64"/>
        <v>22.815000000000001</v>
      </c>
      <c r="L200" s="70">
        <f t="shared" si="65"/>
        <v>18.59</v>
      </c>
      <c r="M200" s="71">
        <v>16.899999999999999</v>
      </c>
      <c r="N200" s="96"/>
      <c r="O200" s="126">
        <f t="shared" si="66"/>
        <v>1</v>
      </c>
      <c r="P200" s="126">
        <f t="shared" si="47"/>
        <v>16.899999999999999</v>
      </c>
      <c r="Q200" s="126">
        <f t="shared" si="45"/>
        <v>16.899999999999999</v>
      </c>
      <c r="R200">
        <f t="shared" si="46"/>
        <v>16.899999999999999</v>
      </c>
      <c r="S200" s="481">
        <f t="shared" si="48"/>
        <v>17.407</v>
      </c>
      <c r="T200" s="481">
        <f t="shared" si="49"/>
        <v>19.265999999999998</v>
      </c>
      <c r="U200" s="481">
        <f t="shared" si="50"/>
        <v>23.828999999999997</v>
      </c>
      <c r="V200" s="481">
        <f t="shared" si="51"/>
        <v>16.055</v>
      </c>
      <c r="W200" s="481">
        <f t="shared" si="52"/>
        <v>17.745000000000001</v>
      </c>
      <c r="X200" s="481">
        <f t="shared" si="53"/>
        <v>21.97</v>
      </c>
      <c r="AB200" s="88"/>
    </row>
    <row r="201" spans="1:248" s="2" customFormat="1" ht="86.25" customHeight="1">
      <c r="A201" s="645"/>
      <c r="B201" s="661"/>
      <c r="C201" s="653"/>
      <c r="D201" s="89" t="s">
        <v>1114</v>
      </c>
      <c r="E201" s="653"/>
      <c r="F201" s="653"/>
      <c r="G201" s="645"/>
      <c r="H201" s="645"/>
      <c r="I201" s="653"/>
      <c r="J201" s="645"/>
      <c r="K201" s="69">
        <f t="shared" si="64"/>
        <v>23.625</v>
      </c>
      <c r="L201" s="70">
        <f t="shared" si="65"/>
        <v>19.25</v>
      </c>
      <c r="M201" s="71">
        <v>17.5</v>
      </c>
      <c r="N201" s="668" t="s">
        <v>124</v>
      </c>
      <c r="O201" s="126">
        <f t="shared" si="66"/>
        <v>1</v>
      </c>
      <c r="P201" s="126">
        <f t="shared" si="47"/>
        <v>17.5</v>
      </c>
      <c r="Q201" s="126">
        <f t="shared" si="45"/>
        <v>17.5</v>
      </c>
      <c r="R201">
        <f t="shared" si="46"/>
        <v>17.5</v>
      </c>
      <c r="S201" s="481">
        <f t="shared" si="48"/>
        <v>18.025000000000002</v>
      </c>
      <c r="T201" s="481">
        <f t="shared" si="49"/>
        <v>19.95</v>
      </c>
      <c r="U201" s="481">
        <f t="shared" si="50"/>
        <v>24.674999999999997</v>
      </c>
      <c r="V201" s="481">
        <f t="shared" si="51"/>
        <v>16.625</v>
      </c>
      <c r="W201" s="481">
        <f t="shared" si="52"/>
        <v>18.375</v>
      </c>
      <c r="X201" s="481">
        <f t="shared" si="53"/>
        <v>22.75</v>
      </c>
      <c r="AB201" s="88"/>
    </row>
    <row r="202" spans="1:248" s="2" customFormat="1" ht="83.25" customHeight="1">
      <c r="A202" s="645"/>
      <c r="B202" s="121"/>
      <c r="C202" s="653"/>
      <c r="D202" s="94" t="s">
        <v>105</v>
      </c>
      <c r="E202" s="653"/>
      <c r="F202" s="653"/>
      <c r="G202" s="645"/>
      <c r="H202" s="645"/>
      <c r="I202" s="653"/>
      <c r="J202" s="645"/>
      <c r="K202" s="69">
        <f t="shared" si="64"/>
        <v>24.975000000000001</v>
      </c>
      <c r="L202" s="70">
        <f t="shared" si="65"/>
        <v>20.350000000000001</v>
      </c>
      <c r="M202" s="71">
        <v>18.5</v>
      </c>
      <c r="N202" s="668"/>
      <c r="O202" s="126">
        <f t="shared" si="66"/>
        <v>1</v>
      </c>
      <c r="P202" s="126">
        <f t="shared" si="47"/>
        <v>18.5</v>
      </c>
      <c r="Q202" s="126">
        <f t="shared" si="45"/>
        <v>18.5</v>
      </c>
      <c r="R202">
        <f t="shared" si="46"/>
        <v>18.5</v>
      </c>
      <c r="S202" s="481">
        <f t="shared" si="48"/>
        <v>19.055</v>
      </c>
      <c r="T202" s="481">
        <f t="shared" si="49"/>
        <v>21.09</v>
      </c>
      <c r="U202" s="481">
        <f t="shared" si="50"/>
        <v>26.084999999999997</v>
      </c>
      <c r="V202" s="481">
        <f t="shared" si="51"/>
        <v>17.574999999999999</v>
      </c>
      <c r="W202" s="481">
        <f t="shared" si="52"/>
        <v>19.425000000000001</v>
      </c>
      <c r="X202" s="481">
        <f t="shared" si="53"/>
        <v>24.05</v>
      </c>
      <c r="AB202" s="88"/>
    </row>
    <row r="203" spans="1:248" s="2" customFormat="1" ht="83.25" customHeight="1">
      <c r="A203" s="646"/>
      <c r="B203" s="121"/>
      <c r="C203" s="654"/>
      <c r="D203" s="95" t="s">
        <v>107</v>
      </c>
      <c r="E203" s="654"/>
      <c r="F203" s="654"/>
      <c r="G203" s="646"/>
      <c r="H203" s="646"/>
      <c r="I203" s="654"/>
      <c r="J203" s="646"/>
      <c r="K203" s="69">
        <f t="shared" si="64"/>
        <v>24.975000000000001</v>
      </c>
      <c r="L203" s="70">
        <f t="shared" si="65"/>
        <v>20.350000000000001</v>
      </c>
      <c r="M203" s="71">
        <v>18.5</v>
      </c>
      <c r="N203" s="668"/>
      <c r="O203" s="126">
        <f t="shared" si="66"/>
        <v>1</v>
      </c>
      <c r="P203" s="126">
        <f t="shared" si="47"/>
        <v>18.5</v>
      </c>
      <c r="Q203" s="126">
        <f t="shared" si="45"/>
        <v>18.5</v>
      </c>
      <c r="R203">
        <f t="shared" si="46"/>
        <v>18.5</v>
      </c>
      <c r="S203" s="481">
        <f t="shared" si="48"/>
        <v>19.055</v>
      </c>
      <c r="T203" s="481">
        <f t="shared" si="49"/>
        <v>21.09</v>
      </c>
      <c r="U203" s="481">
        <f t="shared" si="50"/>
        <v>26.084999999999997</v>
      </c>
      <c r="V203" s="481">
        <f t="shared" si="51"/>
        <v>17.574999999999999</v>
      </c>
      <c r="W203" s="481">
        <f t="shared" si="52"/>
        <v>19.425000000000001</v>
      </c>
      <c r="X203" s="481">
        <f t="shared" si="53"/>
        <v>24.05</v>
      </c>
      <c r="AB203" s="88"/>
    </row>
    <row r="204" spans="1:248" s="2" customFormat="1" ht="84" customHeight="1">
      <c r="A204" s="99" t="s">
        <v>1523</v>
      </c>
      <c r="B204" s="121"/>
      <c r="C204" s="100" t="s">
        <v>1522</v>
      </c>
      <c r="D204" s="90" t="s">
        <v>1115</v>
      </c>
      <c r="E204" s="108" t="s">
        <v>220</v>
      </c>
      <c r="F204" s="108">
        <v>6</v>
      </c>
      <c r="G204" s="99" t="s">
        <v>1</v>
      </c>
      <c r="H204" s="99" t="s">
        <v>287</v>
      </c>
      <c r="I204" s="108">
        <v>160</v>
      </c>
      <c r="J204" s="122"/>
      <c r="K204" s="69">
        <f t="shared" si="64"/>
        <v>52.650000000000006</v>
      </c>
      <c r="L204" s="70">
        <f t="shared" si="65"/>
        <v>42.900000000000006</v>
      </c>
      <c r="M204" s="71">
        <v>39</v>
      </c>
      <c r="N204" s="96" t="s">
        <v>124</v>
      </c>
      <c r="O204" s="126">
        <f t="shared" si="66"/>
        <v>1</v>
      </c>
      <c r="P204" s="126">
        <f t="shared" si="47"/>
        <v>39</v>
      </c>
      <c r="Q204" s="126">
        <f t="shared" si="45"/>
        <v>39</v>
      </c>
      <c r="R204">
        <f t="shared" si="46"/>
        <v>39</v>
      </c>
      <c r="S204" s="481">
        <f t="shared" si="48"/>
        <v>40.17</v>
      </c>
      <c r="T204" s="481">
        <f t="shared" si="49"/>
        <v>44.459999999999994</v>
      </c>
      <c r="U204" s="481">
        <f t="shared" si="50"/>
        <v>54.989999999999995</v>
      </c>
      <c r="V204" s="481">
        <f t="shared" si="51"/>
        <v>37.049999999999997</v>
      </c>
      <c r="W204" s="481">
        <f t="shared" si="52"/>
        <v>40.950000000000003</v>
      </c>
      <c r="X204" s="481">
        <f t="shared" si="53"/>
        <v>50.7</v>
      </c>
      <c r="AB204" s="88"/>
    </row>
    <row r="205" spans="1:248" s="2" customFormat="1" ht="84" customHeight="1">
      <c r="A205" s="644" t="s">
        <v>1524</v>
      </c>
      <c r="B205" s="674"/>
      <c r="C205" s="652" t="s">
        <v>1127</v>
      </c>
      <c r="D205" s="90" t="s">
        <v>1115</v>
      </c>
      <c r="E205" s="652" t="s">
        <v>220</v>
      </c>
      <c r="F205" s="652">
        <v>3</v>
      </c>
      <c r="G205" s="644" t="s">
        <v>311</v>
      </c>
      <c r="H205" s="644" t="s">
        <v>422</v>
      </c>
      <c r="I205" s="652">
        <v>160</v>
      </c>
      <c r="J205" s="644">
        <v>230</v>
      </c>
      <c r="K205" s="655">
        <f t="shared" si="64"/>
        <v>66.150000000000006</v>
      </c>
      <c r="L205" s="658">
        <f t="shared" si="65"/>
        <v>53.900000000000006</v>
      </c>
      <c r="M205" s="663">
        <v>49</v>
      </c>
      <c r="N205" s="96"/>
      <c r="O205" s="126">
        <f t="shared" si="66"/>
        <v>1</v>
      </c>
      <c r="P205" s="126">
        <f t="shared" si="47"/>
        <v>49</v>
      </c>
      <c r="Q205" s="126">
        <f t="shared" si="45"/>
        <v>49</v>
      </c>
      <c r="R205">
        <f t="shared" si="46"/>
        <v>49</v>
      </c>
      <c r="S205" s="481">
        <f t="shared" si="48"/>
        <v>50.47</v>
      </c>
      <c r="T205" s="481">
        <f t="shared" si="49"/>
        <v>55.859999999999992</v>
      </c>
      <c r="U205" s="481">
        <f t="shared" si="50"/>
        <v>69.089999999999989</v>
      </c>
      <c r="V205" s="481">
        <f t="shared" si="51"/>
        <v>46.55</v>
      </c>
      <c r="W205" s="481">
        <f t="shared" si="52"/>
        <v>51.45</v>
      </c>
      <c r="X205" s="481">
        <f t="shared" si="53"/>
        <v>63.7</v>
      </c>
      <c r="AB205" s="88"/>
    </row>
    <row r="206" spans="1:248" s="2" customFormat="1" ht="90" customHeight="1">
      <c r="A206" s="646"/>
      <c r="B206" s="661"/>
      <c r="C206" s="654"/>
      <c r="D206" s="89" t="s">
        <v>1114</v>
      </c>
      <c r="E206" s="654"/>
      <c r="F206" s="654"/>
      <c r="G206" s="646"/>
      <c r="H206" s="646"/>
      <c r="I206" s="654"/>
      <c r="J206" s="646"/>
      <c r="K206" s="657"/>
      <c r="L206" s="659"/>
      <c r="M206" s="664"/>
      <c r="N206" s="96" t="s">
        <v>423</v>
      </c>
      <c r="O206" s="126">
        <f t="shared" si="66"/>
        <v>0</v>
      </c>
      <c r="P206" s="126">
        <f t="shared" si="47"/>
        <v>0</v>
      </c>
      <c r="Q206" s="126">
        <f t="shared" si="45"/>
        <v>0</v>
      </c>
      <c r="R206" t="str">
        <f t="shared" si="46"/>
        <v xml:space="preserve"> </v>
      </c>
      <c r="S206" s="481" t="str">
        <f t="shared" si="48"/>
        <v xml:space="preserve"> </v>
      </c>
      <c r="T206" s="481" t="str">
        <f t="shared" si="49"/>
        <v xml:space="preserve"> </v>
      </c>
      <c r="U206" s="481" t="str">
        <f t="shared" si="50"/>
        <v xml:space="preserve"> </v>
      </c>
      <c r="V206" s="481" t="str">
        <f t="shared" si="51"/>
        <v xml:space="preserve"> </v>
      </c>
      <c r="W206" s="481" t="str">
        <f t="shared" si="52"/>
        <v xml:space="preserve"> </v>
      </c>
      <c r="X206" s="481" t="str">
        <f t="shared" si="53"/>
        <v xml:space="preserve"> </v>
      </c>
      <c r="AB206" s="88"/>
    </row>
    <row r="207" spans="1:248" customFormat="1" ht="29.25" customHeight="1">
      <c r="A207" s="634" t="s">
        <v>424</v>
      </c>
      <c r="B207" s="634"/>
      <c r="C207" s="634"/>
      <c r="D207" s="634"/>
      <c r="E207" s="634"/>
      <c r="F207" s="634"/>
      <c r="G207" s="634"/>
      <c r="H207" s="634"/>
      <c r="I207" s="634"/>
      <c r="J207" s="634"/>
      <c r="K207" s="634"/>
      <c r="L207" s="634"/>
      <c r="M207" s="634"/>
      <c r="N207" s="634"/>
      <c r="O207" s="126">
        <f t="shared" si="66"/>
        <v>0</v>
      </c>
      <c r="P207" s="126">
        <f t="shared" si="47"/>
        <v>0</v>
      </c>
      <c r="Q207" s="126">
        <f t="shared" si="45"/>
        <v>0</v>
      </c>
      <c r="R207" t="str">
        <f t="shared" si="46"/>
        <v xml:space="preserve"> </v>
      </c>
      <c r="S207" s="481" t="str">
        <f t="shared" si="48"/>
        <v xml:space="preserve"> </v>
      </c>
      <c r="T207" s="481" t="str">
        <f t="shared" si="49"/>
        <v xml:space="preserve"> </v>
      </c>
      <c r="U207" s="481" t="str">
        <f t="shared" si="50"/>
        <v xml:space="preserve"> </v>
      </c>
      <c r="V207" s="481" t="str">
        <f t="shared" si="51"/>
        <v xml:space="preserve"> </v>
      </c>
      <c r="W207" s="481" t="str">
        <f t="shared" si="52"/>
        <v xml:space="preserve"> </v>
      </c>
      <c r="X207" s="481" t="str">
        <f t="shared" si="53"/>
        <v xml:space="preserve"> </v>
      </c>
      <c r="AB207" s="88"/>
    </row>
    <row r="208" spans="1:248" s="34" customFormat="1" ht="31.5">
      <c r="A208" s="64" t="s">
        <v>3</v>
      </c>
      <c r="B208" s="64" t="s">
        <v>163</v>
      </c>
      <c r="C208" s="64" t="s">
        <v>93</v>
      </c>
      <c r="D208" s="64" t="s">
        <v>4</v>
      </c>
      <c r="E208" s="64" t="s">
        <v>8</v>
      </c>
      <c r="F208" s="64" t="s">
        <v>9</v>
      </c>
      <c r="G208" s="64" t="s">
        <v>5</v>
      </c>
      <c r="H208" s="64" t="s">
        <v>6</v>
      </c>
      <c r="I208" s="64" t="s">
        <v>146</v>
      </c>
      <c r="J208" s="64" t="s">
        <v>7</v>
      </c>
      <c r="K208" s="64" t="s">
        <v>261</v>
      </c>
      <c r="L208" s="64" t="s">
        <v>3623</v>
      </c>
      <c r="M208" s="64" t="s">
        <v>263</v>
      </c>
      <c r="N208" s="64" t="s">
        <v>427</v>
      </c>
      <c r="O208" s="126">
        <f t="shared" si="66"/>
        <v>1</v>
      </c>
      <c r="P208" s="126" t="str">
        <f t="shared" si="47"/>
        <v>ОПТ 2</v>
      </c>
      <c r="Q208" s="126" t="str">
        <f t="shared" si="45"/>
        <v xml:space="preserve"> </v>
      </c>
      <c r="R208" t="str">
        <f t="shared" si="46"/>
        <v xml:space="preserve"> </v>
      </c>
      <c r="S208" s="481" t="str">
        <f t="shared" si="48"/>
        <v xml:space="preserve"> </v>
      </c>
      <c r="T208" s="481" t="str">
        <f t="shared" si="49"/>
        <v xml:space="preserve"> </v>
      </c>
      <c r="U208" s="481" t="str">
        <f t="shared" si="50"/>
        <v xml:space="preserve"> </v>
      </c>
      <c r="V208" s="481" t="str">
        <f t="shared" si="51"/>
        <v xml:space="preserve"> </v>
      </c>
      <c r="W208" s="481" t="str">
        <f t="shared" si="52"/>
        <v xml:space="preserve"> </v>
      </c>
      <c r="X208" s="481" t="str">
        <f t="shared" si="53"/>
        <v xml:space="preserve"> </v>
      </c>
      <c r="Y208" s="46"/>
      <c r="Z208" s="46"/>
      <c r="AA208" s="33"/>
      <c r="AB208" s="88"/>
      <c r="AC208" s="33"/>
      <c r="AD208" s="33"/>
      <c r="AE208" s="33"/>
      <c r="AF208" s="33"/>
      <c r="AG208" s="33"/>
      <c r="AH208" s="33"/>
      <c r="AI208" s="33"/>
      <c r="AJ208" s="33"/>
      <c r="AK208" s="33"/>
      <c r="AL208" s="33"/>
      <c r="AM208" s="33"/>
      <c r="AN208" s="33"/>
      <c r="AO208" s="33"/>
      <c r="AP208" s="33"/>
      <c r="AQ208" s="33"/>
      <c r="AR208" s="33"/>
      <c r="AS208" s="33"/>
      <c r="AT208" s="33"/>
      <c r="AU208" s="33"/>
      <c r="AV208" s="33"/>
      <c r="AW208" s="33"/>
      <c r="AX208" s="33"/>
      <c r="AY208" s="33"/>
      <c r="AZ208" s="33"/>
      <c r="BA208" s="33"/>
      <c r="BB208" s="33"/>
      <c r="BC208" s="33"/>
      <c r="BD208" s="33"/>
      <c r="BE208" s="33"/>
      <c r="BF208" s="33"/>
      <c r="BG208" s="33"/>
      <c r="BH208" s="33"/>
      <c r="BI208" s="33"/>
      <c r="BJ208" s="33"/>
      <c r="BK208" s="33"/>
      <c r="BL208" s="33"/>
      <c r="BM208" s="33"/>
      <c r="BN208" s="33"/>
      <c r="BO208" s="33"/>
      <c r="BP208" s="33"/>
      <c r="BQ208" s="33"/>
      <c r="BR208" s="33"/>
      <c r="BS208" s="33"/>
      <c r="BT208" s="33"/>
      <c r="BU208" s="33"/>
      <c r="BV208" s="33"/>
      <c r="BW208" s="33"/>
      <c r="BX208" s="33"/>
      <c r="BY208" s="33"/>
      <c r="BZ208" s="33"/>
      <c r="CA208" s="33"/>
      <c r="CB208" s="33"/>
      <c r="CC208" s="33"/>
      <c r="CD208" s="33"/>
      <c r="CE208" s="33"/>
      <c r="CF208" s="33"/>
      <c r="CG208" s="33"/>
      <c r="CH208" s="33"/>
      <c r="CI208" s="33"/>
      <c r="CJ208" s="33"/>
      <c r="CK208" s="33"/>
      <c r="CL208" s="33"/>
      <c r="CM208" s="33"/>
      <c r="CN208" s="33"/>
      <c r="CO208" s="33"/>
      <c r="CP208" s="33"/>
      <c r="CQ208" s="33"/>
      <c r="CR208" s="33"/>
      <c r="CS208" s="33"/>
      <c r="CT208" s="33"/>
      <c r="CU208" s="33"/>
      <c r="CV208" s="33"/>
      <c r="CW208" s="33"/>
      <c r="CX208" s="33"/>
      <c r="CY208" s="33"/>
      <c r="CZ208" s="33"/>
      <c r="DA208" s="33"/>
      <c r="DB208" s="33"/>
      <c r="DC208" s="33"/>
      <c r="DD208" s="33"/>
      <c r="DE208" s="33"/>
      <c r="DF208" s="33"/>
      <c r="DG208" s="33"/>
      <c r="DH208" s="33"/>
      <c r="DI208" s="33"/>
      <c r="DJ208" s="33"/>
      <c r="DK208" s="33"/>
      <c r="DL208" s="33"/>
      <c r="DM208" s="33"/>
      <c r="DN208" s="33"/>
      <c r="DO208" s="33"/>
      <c r="DP208" s="33"/>
      <c r="DQ208" s="33"/>
      <c r="DR208" s="33"/>
      <c r="DS208" s="33"/>
      <c r="DT208" s="33"/>
      <c r="DU208" s="33"/>
      <c r="DV208" s="33"/>
      <c r="DW208" s="33"/>
      <c r="DX208" s="33"/>
      <c r="DY208" s="33"/>
      <c r="DZ208" s="33"/>
      <c r="EA208" s="33"/>
      <c r="EB208" s="33"/>
      <c r="EC208" s="33"/>
      <c r="ED208" s="33"/>
      <c r="EE208" s="33"/>
      <c r="EF208" s="33"/>
      <c r="EG208" s="33"/>
      <c r="EH208" s="33"/>
      <c r="EI208" s="33"/>
      <c r="EJ208" s="33"/>
      <c r="EK208" s="33"/>
      <c r="EL208" s="33"/>
      <c r="EM208" s="33"/>
      <c r="EN208" s="33"/>
      <c r="EO208" s="33"/>
      <c r="EP208" s="33"/>
      <c r="EQ208" s="33"/>
      <c r="ER208" s="33"/>
      <c r="ES208" s="33"/>
      <c r="ET208" s="33"/>
      <c r="EU208" s="33"/>
      <c r="EV208" s="33"/>
      <c r="EW208" s="33"/>
      <c r="EX208" s="33"/>
      <c r="EY208" s="33"/>
      <c r="EZ208" s="33"/>
      <c r="FA208" s="33"/>
      <c r="FB208" s="33"/>
      <c r="FC208" s="33"/>
      <c r="FD208" s="33"/>
      <c r="FE208" s="33"/>
      <c r="FF208" s="33"/>
      <c r="FG208" s="33"/>
      <c r="FH208" s="33"/>
      <c r="FI208" s="33"/>
      <c r="FJ208" s="33"/>
      <c r="FK208" s="33"/>
      <c r="FL208" s="33"/>
      <c r="FM208" s="33"/>
      <c r="FN208" s="33"/>
      <c r="FO208" s="33"/>
      <c r="FP208" s="33"/>
      <c r="FQ208" s="33"/>
      <c r="FR208" s="33"/>
      <c r="FS208" s="33"/>
      <c r="FT208" s="33"/>
      <c r="FU208" s="33"/>
      <c r="FV208" s="33"/>
      <c r="FW208" s="33"/>
      <c r="FX208" s="33"/>
      <c r="FY208" s="33"/>
      <c r="FZ208" s="33"/>
      <c r="GA208" s="33"/>
      <c r="GB208" s="33"/>
      <c r="GC208" s="33"/>
      <c r="GD208" s="33"/>
      <c r="GE208" s="33"/>
      <c r="GF208" s="33"/>
      <c r="GG208" s="33"/>
      <c r="GH208" s="33"/>
      <c r="GI208" s="33"/>
      <c r="GJ208" s="33"/>
      <c r="GK208" s="33"/>
      <c r="GL208" s="33"/>
      <c r="GM208" s="33"/>
      <c r="GN208" s="33"/>
      <c r="GO208" s="33"/>
      <c r="GP208" s="33"/>
      <c r="GQ208" s="33"/>
      <c r="GR208" s="33"/>
      <c r="GS208" s="33"/>
      <c r="GT208" s="33"/>
      <c r="GU208" s="33"/>
      <c r="GV208" s="33"/>
      <c r="GW208" s="33"/>
      <c r="GX208" s="33"/>
      <c r="GY208" s="33"/>
      <c r="GZ208" s="33"/>
      <c r="HA208" s="33"/>
      <c r="HB208" s="33"/>
      <c r="HC208" s="33"/>
      <c r="HD208" s="33"/>
      <c r="HE208" s="33"/>
      <c r="HF208" s="33"/>
      <c r="HG208" s="33"/>
      <c r="HH208" s="33"/>
      <c r="HI208" s="33"/>
      <c r="HJ208" s="33"/>
      <c r="HK208" s="33"/>
      <c r="HL208" s="33"/>
      <c r="HM208" s="33"/>
      <c r="HN208" s="33"/>
      <c r="HO208" s="33"/>
      <c r="HP208" s="33"/>
      <c r="HQ208" s="33"/>
      <c r="HR208" s="33"/>
      <c r="HS208" s="33"/>
      <c r="HT208" s="33"/>
      <c r="HU208" s="33"/>
      <c r="HV208" s="33"/>
      <c r="HW208" s="33"/>
      <c r="HX208" s="33"/>
      <c r="HY208" s="33"/>
      <c r="HZ208" s="33"/>
      <c r="IA208" s="33"/>
      <c r="IB208" s="33"/>
      <c r="IC208" s="33"/>
      <c r="ID208" s="33"/>
      <c r="IE208" s="33"/>
      <c r="IF208" s="33"/>
      <c r="IG208" s="33"/>
      <c r="IH208" s="33"/>
      <c r="II208" s="33"/>
      <c r="IJ208" s="33"/>
      <c r="IK208" s="33"/>
      <c r="IL208" s="33"/>
      <c r="IM208" s="33"/>
      <c r="IN208" s="33"/>
    </row>
    <row r="209" spans="1:248" s="2" customFormat="1" ht="91.5" customHeight="1">
      <c r="A209" s="99" t="s">
        <v>1526</v>
      </c>
      <c r="B209" s="111"/>
      <c r="C209" s="100" t="s">
        <v>1525</v>
      </c>
      <c r="D209" s="90" t="s">
        <v>1115</v>
      </c>
      <c r="E209" s="108" t="s">
        <v>286</v>
      </c>
      <c r="F209" s="108">
        <v>1</v>
      </c>
      <c r="G209" s="108" t="s">
        <v>1</v>
      </c>
      <c r="H209" s="108" t="s">
        <v>280</v>
      </c>
      <c r="I209" s="108">
        <v>180</v>
      </c>
      <c r="J209" s="108" t="s">
        <v>283</v>
      </c>
      <c r="K209" s="69">
        <f>M209*1.35</f>
        <v>26.325000000000003</v>
      </c>
      <c r="L209" s="70">
        <f>M209*1.1</f>
        <v>21.450000000000003</v>
      </c>
      <c r="M209" s="71">
        <v>19.5</v>
      </c>
      <c r="N209" s="102" t="s">
        <v>124</v>
      </c>
      <c r="O209" s="126">
        <f t="shared" si="66"/>
        <v>1</v>
      </c>
      <c r="P209" s="126">
        <f t="shared" si="47"/>
        <v>19.5</v>
      </c>
      <c r="Q209" s="126">
        <f t="shared" si="45"/>
        <v>19.5</v>
      </c>
      <c r="R209">
        <f t="shared" si="46"/>
        <v>19.5</v>
      </c>
      <c r="S209" s="481">
        <f t="shared" si="48"/>
        <v>20.085000000000001</v>
      </c>
      <c r="T209" s="481">
        <f t="shared" si="49"/>
        <v>22.229999999999997</v>
      </c>
      <c r="U209" s="481">
        <f t="shared" si="50"/>
        <v>27.494999999999997</v>
      </c>
      <c r="V209" s="481">
        <f t="shared" si="51"/>
        <v>18.524999999999999</v>
      </c>
      <c r="W209" s="481">
        <f t="shared" si="52"/>
        <v>20.475000000000001</v>
      </c>
      <c r="X209" s="481">
        <f t="shared" si="53"/>
        <v>25.35</v>
      </c>
      <c r="AB209" s="88"/>
    </row>
    <row r="210" spans="1:248" s="2" customFormat="1" ht="72.75" customHeight="1">
      <c r="A210" s="644" t="s">
        <v>3745</v>
      </c>
      <c r="B210" s="650"/>
      <c r="C210" s="652" t="s">
        <v>3746</v>
      </c>
      <c r="D210" s="90" t="s">
        <v>1115</v>
      </c>
      <c r="E210" s="652" t="s">
        <v>286</v>
      </c>
      <c r="F210" s="652">
        <v>1</v>
      </c>
      <c r="G210" s="652" t="s">
        <v>1</v>
      </c>
      <c r="H210" s="652" t="s">
        <v>280</v>
      </c>
      <c r="I210" s="652" t="s">
        <v>215</v>
      </c>
      <c r="J210" s="652" t="s">
        <v>300</v>
      </c>
      <c r="K210" s="69">
        <f>M210*1.35</f>
        <v>24.975000000000001</v>
      </c>
      <c r="L210" s="70">
        <f>M210*1.1</f>
        <v>20.350000000000001</v>
      </c>
      <c r="M210" s="71">
        <v>18.5</v>
      </c>
      <c r="N210" s="102" t="s">
        <v>124</v>
      </c>
      <c r="O210" s="126">
        <f t="shared" si="66"/>
        <v>1</v>
      </c>
      <c r="P210" s="126">
        <f t="shared" si="47"/>
        <v>18.5</v>
      </c>
      <c r="Q210" s="126">
        <f t="shared" si="45"/>
        <v>18.5</v>
      </c>
      <c r="R210">
        <f t="shared" si="46"/>
        <v>18.5</v>
      </c>
      <c r="S210" s="481">
        <f t="shared" si="48"/>
        <v>19.055</v>
      </c>
      <c r="T210" s="481">
        <f t="shared" si="49"/>
        <v>21.09</v>
      </c>
      <c r="U210" s="481">
        <f t="shared" si="50"/>
        <v>26.084999999999997</v>
      </c>
      <c r="V210" s="481">
        <f t="shared" si="51"/>
        <v>17.574999999999999</v>
      </c>
      <c r="W210" s="481">
        <f t="shared" si="52"/>
        <v>19.425000000000001</v>
      </c>
      <c r="X210" s="481">
        <f t="shared" si="53"/>
        <v>24.05</v>
      </c>
      <c r="AB210" s="88"/>
    </row>
    <row r="211" spans="1:248" s="2" customFormat="1" ht="69.75" customHeight="1">
      <c r="A211" s="646"/>
      <c r="B211" s="651"/>
      <c r="C211" s="654"/>
      <c r="D211" s="326" t="s">
        <v>3650</v>
      </c>
      <c r="E211" s="654"/>
      <c r="F211" s="654"/>
      <c r="G211" s="654"/>
      <c r="H211" s="654"/>
      <c r="I211" s="654"/>
      <c r="J211" s="654"/>
      <c r="K211" s="69">
        <f>M211*1.35</f>
        <v>24.975000000000001</v>
      </c>
      <c r="L211" s="70">
        <f>M211*1.1</f>
        <v>20.350000000000001</v>
      </c>
      <c r="M211" s="71">
        <v>18.5</v>
      </c>
      <c r="N211" s="324" t="s">
        <v>124</v>
      </c>
      <c r="O211" s="126">
        <f t="shared" si="66"/>
        <v>1</v>
      </c>
      <c r="P211" s="126">
        <f t="shared" si="47"/>
        <v>18.5</v>
      </c>
      <c r="Q211" s="126">
        <f t="shared" si="45"/>
        <v>18.5</v>
      </c>
      <c r="R211">
        <f t="shared" si="46"/>
        <v>18.5</v>
      </c>
      <c r="S211" s="481">
        <f t="shared" si="48"/>
        <v>19.055</v>
      </c>
      <c r="T211" s="481">
        <f t="shared" si="49"/>
        <v>21.09</v>
      </c>
      <c r="U211" s="481">
        <f t="shared" si="50"/>
        <v>26.084999999999997</v>
      </c>
      <c r="V211" s="481">
        <f t="shared" si="51"/>
        <v>17.574999999999999</v>
      </c>
      <c r="W211" s="481">
        <f t="shared" si="52"/>
        <v>19.425000000000001</v>
      </c>
      <c r="X211" s="481">
        <f t="shared" si="53"/>
        <v>24.05</v>
      </c>
      <c r="AB211" s="88"/>
    </row>
    <row r="212" spans="1:248" s="2" customFormat="1" ht="91.5" customHeight="1">
      <c r="A212" s="644" t="s">
        <v>4407</v>
      </c>
      <c r="B212" s="650"/>
      <c r="C212" s="652" t="s">
        <v>4408</v>
      </c>
      <c r="D212" s="571" t="s">
        <v>1115</v>
      </c>
      <c r="E212" s="652" t="s">
        <v>286</v>
      </c>
      <c r="F212" s="652">
        <v>3</v>
      </c>
      <c r="G212" s="652" t="s">
        <v>1</v>
      </c>
      <c r="H212" s="652" t="s">
        <v>425</v>
      </c>
      <c r="I212" s="652" t="s">
        <v>215</v>
      </c>
      <c r="J212" s="652" t="s">
        <v>218</v>
      </c>
      <c r="K212" s="655">
        <f>M212*1.35</f>
        <v>31.725000000000001</v>
      </c>
      <c r="L212" s="658">
        <f>M212*1.1</f>
        <v>25.85</v>
      </c>
      <c r="M212" s="567">
        <v>23.5</v>
      </c>
      <c r="N212" s="569" t="s">
        <v>423</v>
      </c>
      <c r="O212" s="126">
        <f t="shared" si="66"/>
        <v>1</v>
      </c>
      <c r="P212" s="126">
        <f t="shared" si="47"/>
        <v>23.5</v>
      </c>
      <c r="Q212" s="126">
        <f t="shared" si="45"/>
        <v>23.5</v>
      </c>
      <c r="R212">
        <f t="shared" si="46"/>
        <v>23.5</v>
      </c>
      <c r="S212" s="481">
        <f t="shared" si="48"/>
        <v>24.205000000000002</v>
      </c>
      <c r="T212" s="481">
        <f t="shared" si="49"/>
        <v>26.79</v>
      </c>
      <c r="U212" s="481">
        <f t="shared" si="50"/>
        <v>33.134999999999998</v>
      </c>
      <c r="V212" s="481">
        <f t="shared" si="51"/>
        <v>22.324999999999999</v>
      </c>
      <c r="W212" s="481">
        <f t="shared" si="52"/>
        <v>24.675000000000001</v>
      </c>
      <c r="X212" s="481">
        <f t="shared" si="53"/>
        <v>30.55</v>
      </c>
      <c r="AB212" s="88"/>
    </row>
    <row r="213" spans="1:248" s="2" customFormat="1" ht="91.5" customHeight="1">
      <c r="A213" s="645"/>
      <c r="B213" s="676"/>
      <c r="C213" s="653"/>
      <c r="D213" s="112" t="s">
        <v>3650</v>
      </c>
      <c r="E213" s="653"/>
      <c r="F213" s="653"/>
      <c r="G213" s="653"/>
      <c r="H213" s="653"/>
      <c r="I213" s="653"/>
      <c r="J213" s="653"/>
      <c r="K213" s="656"/>
      <c r="L213" s="662"/>
      <c r="M213" s="567">
        <v>23.5</v>
      </c>
      <c r="N213" s="569" t="s">
        <v>423</v>
      </c>
      <c r="O213" s="126">
        <f t="shared" si="66"/>
        <v>1</v>
      </c>
      <c r="P213" s="126">
        <f t="shared" si="47"/>
        <v>23.5</v>
      </c>
      <c r="Q213" s="126">
        <f t="shared" si="45"/>
        <v>23.5</v>
      </c>
      <c r="R213">
        <f t="shared" si="46"/>
        <v>23.5</v>
      </c>
      <c r="S213" s="481">
        <f t="shared" si="48"/>
        <v>24.205000000000002</v>
      </c>
      <c r="T213" s="481">
        <f t="shared" si="49"/>
        <v>26.79</v>
      </c>
      <c r="U213" s="481">
        <f t="shared" si="50"/>
        <v>33.134999999999998</v>
      </c>
      <c r="V213" s="481">
        <f t="shared" si="51"/>
        <v>22.324999999999999</v>
      </c>
      <c r="W213" s="481">
        <f t="shared" si="52"/>
        <v>24.675000000000001</v>
      </c>
      <c r="X213" s="481">
        <f t="shared" si="53"/>
        <v>30.55</v>
      </c>
      <c r="AB213" s="88"/>
    </row>
    <row r="214" spans="1:248" s="2" customFormat="1" ht="91.5" customHeight="1">
      <c r="A214" s="646"/>
      <c r="B214" s="651"/>
      <c r="C214" s="654"/>
      <c r="D214" s="89" t="s">
        <v>1114</v>
      </c>
      <c r="E214" s="654"/>
      <c r="F214" s="654"/>
      <c r="G214" s="654"/>
      <c r="H214" s="654"/>
      <c r="I214" s="654"/>
      <c r="J214" s="654"/>
      <c r="K214" s="657"/>
      <c r="L214" s="659"/>
      <c r="M214" s="567">
        <v>23.5</v>
      </c>
      <c r="N214" s="569" t="s">
        <v>423</v>
      </c>
      <c r="O214" s="126">
        <f t="shared" si="66"/>
        <v>1</v>
      </c>
      <c r="P214" s="126">
        <f t="shared" si="47"/>
        <v>23.5</v>
      </c>
      <c r="Q214" s="126">
        <f t="shared" si="45"/>
        <v>23.5</v>
      </c>
      <c r="R214">
        <f t="shared" si="46"/>
        <v>23.5</v>
      </c>
      <c r="S214" s="481">
        <f t="shared" si="48"/>
        <v>24.205000000000002</v>
      </c>
      <c r="T214" s="481">
        <f t="shared" si="49"/>
        <v>26.79</v>
      </c>
      <c r="U214" s="481">
        <f t="shared" si="50"/>
        <v>33.134999999999998</v>
      </c>
      <c r="V214" s="481">
        <f t="shared" si="51"/>
        <v>22.324999999999999</v>
      </c>
      <c r="W214" s="481">
        <f t="shared" si="52"/>
        <v>24.675000000000001</v>
      </c>
      <c r="X214" s="481">
        <f t="shared" si="53"/>
        <v>30.55</v>
      </c>
      <c r="AB214" s="88"/>
    </row>
    <row r="215" spans="1:248" s="2" customFormat="1" ht="100.5" customHeight="1">
      <c r="A215" s="99" t="s">
        <v>1527</v>
      </c>
      <c r="B215" s="111"/>
      <c r="C215" s="100" t="s">
        <v>1128</v>
      </c>
      <c r="D215" s="90" t="s">
        <v>1115</v>
      </c>
      <c r="E215" s="108" t="s">
        <v>286</v>
      </c>
      <c r="F215" s="108">
        <v>3</v>
      </c>
      <c r="G215" s="108" t="s">
        <v>1</v>
      </c>
      <c r="H215" s="108" t="s">
        <v>425</v>
      </c>
      <c r="I215" s="108" t="s">
        <v>215</v>
      </c>
      <c r="J215" s="108" t="s">
        <v>218</v>
      </c>
      <c r="K215" s="69">
        <f>M215*1.35</f>
        <v>35.505000000000003</v>
      </c>
      <c r="L215" s="70">
        <f>M215*1.1</f>
        <v>28.930000000000003</v>
      </c>
      <c r="M215" s="71">
        <v>26.3</v>
      </c>
      <c r="N215" s="102" t="s">
        <v>423</v>
      </c>
      <c r="O215" s="126">
        <f t="shared" si="66"/>
        <v>1</v>
      </c>
      <c r="P215" s="126">
        <f t="shared" si="47"/>
        <v>26.3</v>
      </c>
      <c r="Q215" s="126">
        <f t="shared" si="45"/>
        <v>26.3</v>
      </c>
      <c r="R215">
        <f t="shared" si="46"/>
        <v>26.3</v>
      </c>
      <c r="S215" s="481">
        <f t="shared" si="48"/>
        <v>27.089000000000002</v>
      </c>
      <c r="T215" s="481">
        <f t="shared" si="49"/>
        <v>29.981999999999999</v>
      </c>
      <c r="U215" s="481">
        <f t="shared" si="50"/>
        <v>37.082999999999998</v>
      </c>
      <c r="V215" s="481">
        <f t="shared" si="51"/>
        <v>24.984999999999999</v>
      </c>
      <c r="W215" s="481">
        <f t="shared" si="52"/>
        <v>27.615000000000002</v>
      </c>
      <c r="X215" s="481">
        <f t="shared" si="53"/>
        <v>34.190000000000005</v>
      </c>
      <c r="AB215" s="88"/>
    </row>
    <row r="216" spans="1:248" customFormat="1" ht="29.25" customHeight="1">
      <c r="A216" s="634" t="s">
        <v>406</v>
      </c>
      <c r="B216" s="634"/>
      <c r="C216" s="634"/>
      <c r="D216" s="634"/>
      <c r="E216" s="634"/>
      <c r="F216" s="634"/>
      <c r="G216" s="634"/>
      <c r="H216" s="634"/>
      <c r="I216" s="634"/>
      <c r="J216" s="634"/>
      <c r="K216" s="634"/>
      <c r="L216" s="634"/>
      <c r="M216" s="634"/>
      <c r="N216" s="634"/>
      <c r="O216" s="126">
        <f t="shared" si="66"/>
        <v>0</v>
      </c>
      <c r="P216" s="126">
        <f t="shared" si="47"/>
        <v>0</v>
      </c>
      <c r="Q216" s="126">
        <f t="shared" si="45"/>
        <v>0</v>
      </c>
      <c r="R216" t="str">
        <f t="shared" si="46"/>
        <v xml:space="preserve"> </v>
      </c>
      <c r="S216" s="481" t="str">
        <f t="shared" si="48"/>
        <v xml:space="preserve"> </v>
      </c>
      <c r="T216" s="481" t="str">
        <f t="shared" si="49"/>
        <v xml:space="preserve"> </v>
      </c>
      <c r="U216" s="481" t="str">
        <f t="shared" si="50"/>
        <v xml:space="preserve"> </v>
      </c>
      <c r="V216" s="481" t="str">
        <f t="shared" si="51"/>
        <v xml:space="preserve"> </v>
      </c>
      <c r="W216" s="481" t="str">
        <f t="shared" si="52"/>
        <v xml:space="preserve"> </v>
      </c>
      <c r="X216" s="481" t="str">
        <f t="shared" si="53"/>
        <v xml:space="preserve"> </v>
      </c>
      <c r="AB216" s="88"/>
    </row>
    <row r="217" spans="1:248" s="34" customFormat="1" ht="31.5">
      <c r="A217" s="64" t="s">
        <v>3</v>
      </c>
      <c r="B217" s="64" t="s">
        <v>163</v>
      </c>
      <c r="C217" s="64" t="s">
        <v>93</v>
      </c>
      <c r="D217" s="64" t="s">
        <v>4</v>
      </c>
      <c r="E217" s="64" t="s">
        <v>8</v>
      </c>
      <c r="F217" s="64" t="s">
        <v>9</v>
      </c>
      <c r="G217" s="64" t="s">
        <v>5</v>
      </c>
      <c r="H217" s="64" t="s">
        <v>6</v>
      </c>
      <c r="I217" s="64" t="s">
        <v>146</v>
      </c>
      <c r="J217" s="64" t="s">
        <v>7</v>
      </c>
      <c r="K217" s="64" t="s">
        <v>261</v>
      </c>
      <c r="L217" s="64" t="s">
        <v>3623</v>
      </c>
      <c r="M217" s="64" t="s">
        <v>263</v>
      </c>
      <c r="N217" s="64" t="s">
        <v>427</v>
      </c>
      <c r="O217" s="126">
        <f t="shared" si="66"/>
        <v>1</v>
      </c>
      <c r="P217" s="126" t="str">
        <f t="shared" si="47"/>
        <v>ОПТ 2</v>
      </c>
      <c r="Q217" s="126" t="str">
        <f t="shared" si="45"/>
        <v xml:space="preserve"> </v>
      </c>
      <c r="R217" t="str">
        <f t="shared" si="46"/>
        <v xml:space="preserve"> </v>
      </c>
      <c r="S217" s="481" t="str">
        <f t="shared" si="48"/>
        <v xml:space="preserve"> </v>
      </c>
      <c r="T217" s="481" t="str">
        <f t="shared" si="49"/>
        <v xml:space="preserve"> </v>
      </c>
      <c r="U217" s="481" t="str">
        <f t="shared" si="50"/>
        <v xml:space="preserve"> </v>
      </c>
      <c r="V217" s="481" t="str">
        <f t="shared" si="51"/>
        <v xml:space="preserve"> </v>
      </c>
      <c r="W217" s="481" t="str">
        <f t="shared" si="52"/>
        <v xml:space="preserve"> </v>
      </c>
      <c r="X217" s="481" t="str">
        <f t="shared" si="53"/>
        <v xml:space="preserve"> </v>
      </c>
      <c r="Y217" s="46"/>
      <c r="Z217" s="46"/>
      <c r="AA217" s="33"/>
      <c r="AB217" s="88"/>
      <c r="AC217" s="33"/>
      <c r="AD217" s="33"/>
      <c r="AE217" s="33"/>
      <c r="AF217" s="33"/>
      <c r="AG217" s="33"/>
      <c r="AH217" s="33"/>
      <c r="AI217" s="33"/>
      <c r="AJ217" s="33"/>
      <c r="AK217" s="33"/>
      <c r="AL217" s="33"/>
      <c r="AM217" s="33"/>
      <c r="AN217" s="33"/>
      <c r="AO217" s="33"/>
      <c r="AP217" s="33"/>
      <c r="AQ217" s="33"/>
      <c r="AR217" s="33"/>
      <c r="AS217" s="33"/>
      <c r="AT217" s="33"/>
      <c r="AU217" s="33"/>
      <c r="AV217" s="33"/>
      <c r="AW217" s="33"/>
      <c r="AX217" s="33"/>
      <c r="AY217" s="33"/>
      <c r="AZ217" s="33"/>
      <c r="BA217" s="33"/>
      <c r="BB217" s="33"/>
      <c r="BC217" s="33"/>
      <c r="BD217" s="33"/>
      <c r="BE217" s="33"/>
      <c r="BF217" s="33"/>
      <c r="BG217" s="33"/>
      <c r="BH217" s="33"/>
      <c r="BI217" s="33"/>
      <c r="BJ217" s="33"/>
      <c r="BK217" s="33"/>
      <c r="BL217" s="33"/>
      <c r="BM217" s="33"/>
      <c r="BN217" s="33"/>
      <c r="BO217" s="33"/>
      <c r="BP217" s="33"/>
      <c r="BQ217" s="33"/>
      <c r="BR217" s="33"/>
      <c r="BS217" s="33"/>
      <c r="BT217" s="33"/>
      <c r="BU217" s="33"/>
      <c r="BV217" s="33"/>
      <c r="BW217" s="33"/>
      <c r="BX217" s="33"/>
      <c r="BY217" s="33"/>
      <c r="BZ217" s="33"/>
      <c r="CA217" s="33"/>
      <c r="CB217" s="33"/>
      <c r="CC217" s="33"/>
      <c r="CD217" s="33"/>
      <c r="CE217" s="33"/>
      <c r="CF217" s="33"/>
      <c r="CG217" s="33"/>
      <c r="CH217" s="33"/>
      <c r="CI217" s="33"/>
      <c r="CJ217" s="33"/>
      <c r="CK217" s="33"/>
      <c r="CL217" s="33"/>
      <c r="CM217" s="33"/>
      <c r="CN217" s="33"/>
      <c r="CO217" s="33"/>
      <c r="CP217" s="33"/>
      <c r="CQ217" s="33"/>
      <c r="CR217" s="33"/>
      <c r="CS217" s="33"/>
      <c r="CT217" s="33"/>
      <c r="CU217" s="33"/>
      <c r="CV217" s="33"/>
      <c r="CW217" s="33"/>
      <c r="CX217" s="33"/>
      <c r="CY217" s="33"/>
      <c r="CZ217" s="33"/>
      <c r="DA217" s="33"/>
      <c r="DB217" s="33"/>
      <c r="DC217" s="33"/>
      <c r="DD217" s="33"/>
      <c r="DE217" s="33"/>
      <c r="DF217" s="33"/>
      <c r="DG217" s="33"/>
      <c r="DH217" s="33"/>
      <c r="DI217" s="33"/>
      <c r="DJ217" s="33"/>
      <c r="DK217" s="33"/>
      <c r="DL217" s="33"/>
      <c r="DM217" s="33"/>
      <c r="DN217" s="33"/>
      <c r="DO217" s="33"/>
      <c r="DP217" s="33"/>
      <c r="DQ217" s="33"/>
      <c r="DR217" s="33"/>
      <c r="DS217" s="33"/>
      <c r="DT217" s="33"/>
      <c r="DU217" s="33"/>
      <c r="DV217" s="33"/>
      <c r="DW217" s="33"/>
      <c r="DX217" s="33"/>
      <c r="DY217" s="33"/>
      <c r="DZ217" s="33"/>
      <c r="EA217" s="33"/>
      <c r="EB217" s="33"/>
      <c r="EC217" s="33"/>
      <c r="ED217" s="33"/>
      <c r="EE217" s="33"/>
      <c r="EF217" s="33"/>
      <c r="EG217" s="33"/>
      <c r="EH217" s="33"/>
      <c r="EI217" s="33"/>
      <c r="EJ217" s="33"/>
      <c r="EK217" s="33"/>
      <c r="EL217" s="33"/>
      <c r="EM217" s="33"/>
      <c r="EN217" s="33"/>
      <c r="EO217" s="33"/>
      <c r="EP217" s="33"/>
      <c r="EQ217" s="33"/>
      <c r="ER217" s="33"/>
      <c r="ES217" s="33"/>
      <c r="ET217" s="33"/>
      <c r="EU217" s="33"/>
      <c r="EV217" s="33"/>
      <c r="EW217" s="33"/>
      <c r="EX217" s="33"/>
      <c r="EY217" s="33"/>
      <c r="EZ217" s="33"/>
      <c r="FA217" s="33"/>
      <c r="FB217" s="33"/>
      <c r="FC217" s="33"/>
      <c r="FD217" s="33"/>
      <c r="FE217" s="33"/>
      <c r="FF217" s="33"/>
      <c r="FG217" s="33"/>
      <c r="FH217" s="33"/>
      <c r="FI217" s="33"/>
      <c r="FJ217" s="33"/>
      <c r="FK217" s="33"/>
      <c r="FL217" s="33"/>
      <c r="FM217" s="33"/>
      <c r="FN217" s="33"/>
      <c r="FO217" s="33"/>
      <c r="FP217" s="33"/>
      <c r="FQ217" s="33"/>
      <c r="FR217" s="33"/>
      <c r="FS217" s="33"/>
      <c r="FT217" s="33"/>
      <c r="FU217" s="33"/>
      <c r="FV217" s="33"/>
      <c r="FW217" s="33"/>
      <c r="FX217" s="33"/>
      <c r="FY217" s="33"/>
      <c r="FZ217" s="33"/>
      <c r="GA217" s="33"/>
      <c r="GB217" s="33"/>
      <c r="GC217" s="33"/>
      <c r="GD217" s="33"/>
      <c r="GE217" s="33"/>
      <c r="GF217" s="33"/>
      <c r="GG217" s="33"/>
      <c r="GH217" s="33"/>
      <c r="GI217" s="33"/>
      <c r="GJ217" s="33"/>
      <c r="GK217" s="33"/>
      <c r="GL217" s="33"/>
      <c r="GM217" s="33"/>
      <c r="GN217" s="33"/>
      <c r="GO217" s="33"/>
      <c r="GP217" s="33"/>
      <c r="GQ217" s="33"/>
      <c r="GR217" s="33"/>
      <c r="GS217" s="33"/>
      <c r="GT217" s="33"/>
      <c r="GU217" s="33"/>
      <c r="GV217" s="33"/>
      <c r="GW217" s="33"/>
      <c r="GX217" s="33"/>
      <c r="GY217" s="33"/>
      <c r="GZ217" s="33"/>
      <c r="HA217" s="33"/>
      <c r="HB217" s="33"/>
      <c r="HC217" s="33"/>
      <c r="HD217" s="33"/>
      <c r="HE217" s="33"/>
      <c r="HF217" s="33"/>
      <c r="HG217" s="33"/>
      <c r="HH217" s="33"/>
      <c r="HI217" s="33"/>
      <c r="HJ217" s="33"/>
      <c r="HK217" s="33"/>
      <c r="HL217" s="33"/>
      <c r="HM217" s="33"/>
      <c r="HN217" s="33"/>
      <c r="HO217" s="33"/>
      <c r="HP217" s="33"/>
      <c r="HQ217" s="33"/>
      <c r="HR217" s="33"/>
      <c r="HS217" s="33"/>
      <c r="HT217" s="33"/>
      <c r="HU217" s="33"/>
      <c r="HV217" s="33"/>
      <c r="HW217" s="33"/>
      <c r="HX217" s="33"/>
      <c r="HY217" s="33"/>
      <c r="HZ217" s="33"/>
      <c r="IA217" s="33"/>
      <c r="IB217" s="33"/>
      <c r="IC217" s="33"/>
      <c r="ID217" s="33"/>
      <c r="IE217" s="33"/>
      <c r="IF217" s="33"/>
      <c r="IG217" s="33"/>
      <c r="IH217" s="33"/>
      <c r="II217" s="33"/>
      <c r="IJ217" s="33"/>
      <c r="IK217" s="33"/>
      <c r="IL217" s="33"/>
      <c r="IM217" s="33"/>
      <c r="IN217" s="33"/>
    </row>
    <row r="218" spans="1:248" s="2" customFormat="1" ht="104.25" customHeight="1">
      <c r="A218" s="99" t="s">
        <v>1529</v>
      </c>
      <c r="B218" s="111"/>
      <c r="C218" s="100" t="s">
        <v>1528</v>
      </c>
      <c r="D218" s="98" t="s">
        <v>50</v>
      </c>
      <c r="E218" s="108" t="s">
        <v>2</v>
      </c>
      <c r="F218" s="108">
        <v>3</v>
      </c>
      <c r="G218" s="108" t="s">
        <v>1</v>
      </c>
      <c r="H218" s="108" t="s">
        <v>404</v>
      </c>
      <c r="I218" s="108">
        <v>120</v>
      </c>
      <c r="J218" s="108" t="s">
        <v>1129</v>
      </c>
      <c r="K218" s="69">
        <f>M218*1.35</f>
        <v>62.775000000000006</v>
      </c>
      <c r="L218" s="70">
        <f>M218*1.1</f>
        <v>51.150000000000006</v>
      </c>
      <c r="M218" s="71">
        <v>46.5</v>
      </c>
      <c r="N218" s="102" t="s">
        <v>124</v>
      </c>
      <c r="O218" s="126">
        <f t="shared" si="66"/>
        <v>1</v>
      </c>
      <c r="P218" s="126">
        <f t="shared" si="47"/>
        <v>46.5</v>
      </c>
      <c r="Q218" s="126">
        <f t="shared" si="45"/>
        <v>46.5</v>
      </c>
      <c r="R218">
        <f t="shared" si="46"/>
        <v>46.5</v>
      </c>
      <c r="S218" s="481">
        <f t="shared" si="48"/>
        <v>47.895000000000003</v>
      </c>
      <c r="T218" s="481">
        <f t="shared" si="49"/>
        <v>53.01</v>
      </c>
      <c r="U218" s="481">
        <f t="shared" si="50"/>
        <v>65.564999999999998</v>
      </c>
      <c r="V218" s="481">
        <f t="shared" si="51"/>
        <v>44.174999999999997</v>
      </c>
      <c r="W218" s="481">
        <f t="shared" si="52"/>
        <v>48.825000000000003</v>
      </c>
      <c r="X218" s="481">
        <f t="shared" si="53"/>
        <v>60.45</v>
      </c>
      <c r="AB218" s="88"/>
    </row>
    <row r="219" spans="1:248" s="2" customFormat="1" ht="85.5" customHeight="1">
      <c r="A219" s="99" t="s">
        <v>1531</v>
      </c>
      <c r="B219" s="111"/>
      <c r="C219" s="100" t="s">
        <v>1530</v>
      </c>
      <c r="D219" s="90" t="s">
        <v>1115</v>
      </c>
      <c r="E219" s="108" t="s">
        <v>2</v>
      </c>
      <c r="F219" s="108">
        <v>3</v>
      </c>
      <c r="G219" s="108" t="s">
        <v>1</v>
      </c>
      <c r="H219" s="108" t="s">
        <v>274</v>
      </c>
      <c r="I219" s="108">
        <v>120</v>
      </c>
      <c r="J219" s="108"/>
      <c r="K219" s="69">
        <f>M219*1.35</f>
        <v>9.3150000000000013</v>
      </c>
      <c r="L219" s="70">
        <f>M219*1.1</f>
        <v>7.5900000000000007</v>
      </c>
      <c r="M219" s="71">
        <v>6.9</v>
      </c>
      <c r="N219" s="102" t="s">
        <v>124</v>
      </c>
      <c r="O219" s="126">
        <f t="shared" si="66"/>
        <v>1</v>
      </c>
      <c r="P219" s="126">
        <f t="shared" si="47"/>
        <v>6.9</v>
      </c>
      <c r="Q219" s="126">
        <f t="shared" si="45"/>
        <v>6.9</v>
      </c>
      <c r="R219">
        <f t="shared" si="46"/>
        <v>6.9</v>
      </c>
      <c r="S219" s="481">
        <f t="shared" si="48"/>
        <v>7.1070000000000002</v>
      </c>
      <c r="T219" s="481">
        <f t="shared" si="49"/>
        <v>7.8659999999999997</v>
      </c>
      <c r="U219" s="481">
        <f t="shared" si="50"/>
        <v>9.7289999999999992</v>
      </c>
      <c r="V219" s="481">
        <f t="shared" si="51"/>
        <v>6.5550000000000006</v>
      </c>
      <c r="W219" s="481">
        <f t="shared" si="52"/>
        <v>7.245000000000001</v>
      </c>
      <c r="X219" s="481">
        <f t="shared" si="53"/>
        <v>8.9700000000000006</v>
      </c>
      <c r="AB219" s="88"/>
    </row>
    <row r="220" spans="1:248" customFormat="1" ht="29.25" customHeight="1">
      <c r="A220" s="634" t="s">
        <v>407</v>
      </c>
      <c r="B220" s="634"/>
      <c r="C220" s="634"/>
      <c r="D220" s="634"/>
      <c r="E220" s="634"/>
      <c r="F220" s="634"/>
      <c r="G220" s="634"/>
      <c r="H220" s="634"/>
      <c r="I220" s="634"/>
      <c r="J220" s="634"/>
      <c r="K220" s="634"/>
      <c r="L220" s="634"/>
      <c r="M220" s="634"/>
      <c r="N220" s="634"/>
      <c r="O220" s="126">
        <f t="shared" si="66"/>
        <v>0</v>
      </c>
      <c r="P220" s="126">
        <f t="shared" si="47"/>
        <v>0</v>
      </c>
      <c r="Q220" s="126">
        <f t="shared" si="45"/>
        <v>0</v>
      </c>
      <c r="R220" t="str">
        <f t="shared" si="46"/>
        <v xml:space="preserve"> </v>
      </c>
      <c r="S220" s="481" t="str">
        <f t="shared" si="48"/>
        <v xml:space="preserve"> </v>
      </c>
      <c r="T220" s="481" t="str">
        <f t="shared" si="49"/>
        <v xml:space="preserve"> </v>
      </c>
      <c r="U220" s="481" t="str">
        <f t="shared" si="50"/>
        <v xml:space="preserve"> </v>
      </c>
      <c r="V220" s="481" t="str">
        <f t="shared" si="51"/>
        <v xml:space="preserve"> </v>
      </c>
      <c r="W220" s="481" t="str">
        <f t="shared" si="52"/>
        <v xml:space="preserve"> </v>
      </c>
      <c r="X220" s="481" t="str">
        <f t="shared" si="53"/>
        <v xml:space="preserve"> </v>
      </c>
      <c r="AB220" s="88"/>
    </row>
    <row r="221" spans="1:248" s="34" customFormat="1" ht="35.25" customHeight="1">
      <c r="A221" s="64" t="s">
        <v>3</v>
      </c>
      <c r="B221" s="64" t="s">
        <v>163</v>
      </c>
      <c r="C221" s="64" t="s">
        <v>93</v>
      </c>
      <c r="D221" s="64" t="s">
        <v>4</v>
      </c>
      <c r="E221" s="64" t="s">
        <v>8</v>
      </c>
      <c r="F221" s="64" t="s">
        <v>9</v>
      </c>
      <c r="G221" s="64" t="s">
        <v>5</v>
      </c>
      <c r="H221" s="64" t="s">
        <v>6</v>
      </c>
      <c r="I221" s="64" t="s">
        <v>146</v>
      </c>
      <c r="J221" s="64" t="s">
        <v>7</v>
      </c>
      <c r="K221" s="64" t="s">
        <v>261</v>
      </c>
      <c r="L221" s="64" t="s">
        <v>262</v>
      </c>
      <c r="M221" s="64" t="s">
        <v>263</v>
      </c>
      <c r="N221" s="64" t="s">
        <v>427</v>
      </c>
      <c r="O221" s="126">
        <f t="shared" si="66"/>
        <v>1</v>
      </c>
      <c r="P221" s="126" t="str">
        <f t="shared" si="47"/>
        <v>ОПТ 2</v>
      </c>
      <c r="Q221" s="126" t="str">
        <f t="shared" si="45"/>
        <v xml:space="preserve"> </v>
      </c>
      <c r="R221" t="str">
        <f t="shared" si="46"/>
        <v xml:space="preserve"> </v>
      </c>
      <c r="S221" s="481" t="str">
        <f t="shared" si="48"/>
        <v xml:space="preserve"> </v>
      </c>
      <c r="T221" s="481" t="str">
        <f t="shared" ref="T221:T267" si="67">IFERROR(SUM($R221*$Z$2)," ")</f>
        <v xml:space="preserve"> </v>
      </c>
      <c r="U221" s="481" t="str">
        <f t="shared" ref="U221:U267" si="68">IFERROR(SUM($R221*$AA$2)," ")</f>
        <v xml:space="preserve"> </v>
      </c>
      <c r="V221" s="481" t="str">
        <f t="shared" si="51"/>
        <v xml:space="preserve"> </v>
      </c>
      <c r="W221" s="481" t="str">
        <f t="shared" si="52"/>
        <v xml:space="preserve"> </v>
      </c>
      <c r="X221" s="481" t="str">
        <f t="shared" si="53"/>
        <v xml:space="preserve"> </v>
      </c>
      <c r="Y221" s="46"/>
      <c r="Z221" s="46"/>
      <c r="AA221" s="33"/>
      <c r="AB221" s="88"/>
      <c r="AC221" s="33"/>
      <c r="AD221" s="33"/>
      <c r="AE221" s="33"/>
      <c r="AF221" s="33"/>
      <c r="AG221" s="33"/>
      <c r="AH221" s="33"/>
      <c r="AI221" s="33"/>
      <c r="AJ221" s="33"/>
      <c r="AK221" s="33"/>
      <c r="AL221" s="33"/>
      <c r="AM221" s="33"/>
      <c r="AN221" s="33"/>
      <c r="AO221" s="33"/>
      <c r="AP221" s="33"/>
      <c r="AQ221" s="33"/>
      <c r="AR221" s="33"/>
      <c r="AS221" s="33"/>
      <c r="AT221" s="33"/>
      <c r="AU221" s="33"/>
      <c r="AV221" s="33"/>
      <c r="AW221" s="33"/>
      <c r="AX221" s="33"/>
      <c r="AY221" s="33"/>
      <c r="AZ221" s="33"/>
      <c r="BA221" s="33"/>
      <c r="BB221" s="33"/>
      <c r="BC221" s="33"/>
      <c r="BD221" s="33"/>
      <c r="BE221" s="33"/>
      <c r="BF221" s="33"/>
      <c r="BG221" s="33"/>
      <c r="BH221" s="33"/>
      <c r="BI221" s="33"/>
      <c r="BJ221" s="33"/>
      <c r="BK221" s="33"/>
      <c r="BL221" s="33"/>
      <c r="BM221" s="33"/>
      <c r="BN221" s="33"/>
      <c r="BO221" s="33"/>
      <c r="BP221" s="33"/>
      <c r="BQ221" s="33"/>
      <c r="BR221" s="33"/>
      <c r="BS221" s="33"/>
      <c r="BT221" s="33"/>
      <c r="BU221" s="33"/>
      <c r="BV221" s="33"/>
      <c r="BW221" s="33"/>
      <c r="BX221" s="33"/>
      <c r="BY221" s="33"/>
      <c r="BZ221" s="33"/>
      <c r="CA221" s="33"/>
      <c r="CB221" s="33"/>
      <c r="CC221" s="33"/>
      <c r="CD221" s="33"/>
      <c r="CE221" s="33"/>
      <c r="CF221" s="33"/>
      <c r="CG221" s="33"/>
      <c r="CH221" s="33"/>
      <c r="CI221" s="33"/>
      <c r="CJ221" s="33"/>
      <c r="CK221" s="33"/>
      <c r="CL221" s="33"/>
      <c r="CM221" s="33"/>
      <c r="CN221" s="33"/>
      <c r="CO221" s="33"/>
      <c r="CP221" s="33"/>
      <c r="CQ221" s="33"/>
      <c r="CR221" s="33"/>
      <c r="CS221" s="33"/>
      <c r="CT221" s="33"/>
      <c r="CU221" s="33"/>
      <c r="CV221" s="33"/>
      <c r="CW221" s="33"/>
      <c r="CX221" s="33"/>
      <c r="CY221" s="33"/>
      <c r="CZ221" s="33"/>
      <c r="DA221" s="33"/>
      <c r="DB221" s="33"/>
      <c r="DC221" s="33"/>
      <c r="DD221" s="33"/>
      <c r="DE221" s="33"/>
      <c r="DF221" s="33"/>
      <c r="DG221" s="33"/>
      <c r="DH221" s="33"/>
      <c r="DI221" s="33"/>
      <c r="DJ221" s="33"/>
      <c r="DK221" s="33"/>
      <c r="DL221" s="33"/>
      <c r="DM221" s="33"/>
      <c r="DN221" s="33"/>
      <c r="DO221" s="33"/>
      <c r="DP221" s="33"/>
      <c r="DQ221" s="33"/>
      <c r="DR221" s="33"/>
      <c r="DS221" s="33"/>
      <c r="DT221" s="33"/>
      <c r="DU221" s="33"/>
      <c r="DV221" s="33"/>
      <c r="DW221" s="33"/>
      <c r="DX221" s="33"/>
      <c r="DY221" s="33"/>
      <c r="DZ221" s="33"/>
      <c r="EA221" s="33"/>
      <c r="EB221" s="33"/>
      <c r="EC221" s="33"/>
      <c r="ED221" s="33"/>
      <c r="EE221" s="33"/>
      <c r="EF221" s="33"/>
      <c r="EG221" s="33"/>
      <c r="EH221" s="33"/>
      <c r="EI221" s="33"/>
      <c r="EJ221" s="33"/>
      <c r="EK221" s="33"/>
      <c r="EL221" s="33"/>
      <c r="EM221" s="33"/>
      <c r="EN221" s="33"/>
      <c r="EO221" s="33"/>
      <c r="EP221" s="33"/>
      <c r="EQ221" s="33"/>
      <c r="ER221" s="33"/>
      <c r="ES221" s="33"/>
      <c r="ET221" s="33"/>
      <c r="EU221" s="33"/>
      <c r="EV221" s="33"/>
      <c r="EW221" s="33"/>
      <c r="EX221" s="33"/>
      <c r="EY221" s="33"/>
      <c r="EZ221" s="33"/>
      <c r="FA221" s="33"/>
      <c r="FB221" s="33"/>
      <c r="FC221" s="33"/>
      <c r="FD221" s="33"/>
      <c r="FE221" s="33"/>
      <c r="FF221" s="33"/>
      <c r="FG221" s="33"/>
      <c r="FH221" s="33"/>
      <c r="FI221" s="33"/>
      <c r="FJ221" s="33"/>
      <c r="FK221" s="33"/>
      <c r="FL221" s="33"/>
      <c r="FM221" s="33"/>
      <c r="FN221" s="33"/>
      <c r="FO221" s="33"/>
      <c r="FP221" s="33"/>
      <c r="FQ221" s="33"/>
      <c r="FR221" s="33"/>
      <c r="FS221" s="33"/>
      <c r="FT221" s="33"/>
      <c r="FU221" s="33"/>
      <c r="FV221" s="33"/>
      <c r="FW221" s="33"/>
      <c r="FX221" s="33"/>
      <c r="FY221" s="33"/>
      <c r="FZ221" s="33"/>
      <c r="GA221" s="33"/>
      <c r="GB221" s="33"/>
      <c r="GC221" s="33"/>
      <c r="GD221" s="33"/>
      <c r="GE221" s="33"/>
      <c r="GF221" s="33"/>
      <c r="GG221" s="33"/>
      <c r="GH221" s="33"/>
      <c r="GI221" s="33"/>
      <c r="GJ221" s="33"/>
      <c r="GK221" s="33"/>
      <c r="GL221" s="33"/>
      <c r="GM221" s="33"/>
      <c r="GN221" s="33"/>
      <c r="GO221" s="33"/>
      <c r="GP221" s="33"/>
      <c r="GQ221" s="33"/>
      <c r="GR221" s="33"/>
      <c r="GS221" s="33"/>
      <c r="GT221" s="33"/>
      <c r="GU221" s="33"/>
      <c r="GV221" s="33"/>
      <c r="GW221" s="33"/>
      <c r="GX221" s="33"/>
      <c r="GY221" s="33"/>
      <c r="GZ221" s="33"/>
      <c r="HA221" s="33"/>
      <c r="HB221" s="33"/>
      <c r="HC221" s="33"/>
      <c r="HD221" s="33"/>
      <c r="HE221" s="33"/>
      <c r="HF221" s="33"/>
      <c r="HG221" s="33"/>
      <c r="HH221" s="33"/>
      <c r="HI221" s="33"/>
      <c r="HJ221" s="33"/>
      <c r="HK221" s="33"/>
      <c r="HL221" s="33"/>
      <c r="HM221" s="33"/>
      <c r="HN221" s="33"/>
      <c r="HO221" s="33"/>
      <c r="HP221" s="33"/>
      <c r="HQ221" s="33"/>
      <c r="HR221" s="33"/>
      <c r="HS221" s="33"/>
      <c r="HT221" s="33"/>
      <c r="HU221" s="33"/>
      <c r="HV221" s="33"/>
      <c r="HW221" s="33"/>
      <c r="HX221" s="33"/>
      <c r="HY221" s="33"/>
      <c r="HZ221" s="33"/>
      <c r="IA221" s="33"/>
      <c r="IB221" s="33"/>
      <c r="IC221" s="33"/>
      <c r="ID221" s="33"/>
      <c r="IE221" s="33"/>
      <c r="IF221" s="33"/>
      <c r="IG221" s="33"/>
      <c r="IH221" s="33"/>
      <c r="II221" s="33"/>
      <c r="IJ221" s="33"/>
      <c r="IK221" s="33"/>
      <c r="IL221" s="33"/>
      <c r="IM221" s="33"/>
      <c r="IN221" s="33"/>
    </row>
    <row r="222" spans="1:248" s="2" customFormat="1" ht="94.5" customHeight="1">
      <c r="A222" s="99" t="s">
        <v>1533</v>
      </c>
      <c r="B222" s="111"/>
      <c r="C222" s="100" t="s">
        <v>1532</v>
      </c>
      <c r="D222" s="90" t="s">
        <v>1115</v>
      </c>
      <c r="E222" s="108" t="s">
        <v>269</v>
      </c>
      <c r="F222" s="108">
        <v>3</v>
      </c>
      <c r="G222" s="108" t="s">
        <v>1</v>
      </c>
      <c r="H222" s="108" t="s">
        <v>280</v>
      </c>
      <c r="I222" s="108">
        <v>140</v>
      </c>
      <c r="J222" s="108"/>
      <c r="K222" s="69">
        <f>M222*1.35</f>
        <v>25.515000000000001</v>
      </c>
      <c r="L222" s="70">
        <f>M222*1.1</f>
        <v>20.79</v>
      </c>
      <c r="M222" s="71">
        <v>18.899999999999999</v>
      </c>
      <c r="N222" s="102" t="s">
        <v>223</v>
      </c>
      <c r="O222" s="126">
        <f>IF(M222&gt;1,1,0)</f>
        <v>1</v>
      </c>
      <c r="P222" s="126">
        <f t="shared" si="47"/>
        <v>18.899999999999999</v>
      </c>
      <c r="Q222" s="126">
        <f t="shared" si="45"/>
        <v>18.899999999999999</v>
      </c>
      <c r="R222">
        <f t="shared" si="46"/>
        <v>18.899999999999999</v>
      </c>
      <c r="S222" s="481">
        <f t="shared" si="48"/>
        <v>19.466999999999999</v>
      </c>
      <c r="T222" s="481">
        <f t="shared" si="67"/>
        <v>21.545999999999996</v>
      </c>
      <c r="U222" s="481">
        <f t="shared" si="68"/>
        <v>26.648999999999997</v>
      </c>
      <c r="V222" s="481">
        <f t="shared" si="51"/>
        <v>17.954999999999998</v>
      </c>
      <c r="W222" s="481">
        <f t="shared" si="52"/>
        <v>19.844999999999999</v>
      </c>
      <c r="X222" s="481">
        <f t="shared" si="53"/>
        <v>24.57</v>
      </c>
      <c r="AB222" s="88" t="s">
        <v>978</v>
      </c>
    </row>
    <row r="223" spans="1:248" customFormat="1" ht="24" customHeight="1">
      <c r="A223" s="634" t="s">
        <v>426</v>
      </c>
      <c r="B223" s="634"/>
      <c r="C223" s="634"/>
      <c r="D223" s="634"/>
      <c r="E223" s="634"/>
      <c r="F223" s="634"/>
      <c r="G223" s="634"/>
      <c r="H223" s="634"/>
      <c r="I223" s="634"/>
      <c r="J223" s="634"/>
      <c r="K223" s="634"/>
      <c r="L223" s="634"/>
      <c r="M223" s="634"/>
      <c r="N223" s="634"/>
      <c r="O223" s="126">
        <f>IF(M223&gt;1,1,0)</f>
        <v>0</v>
      </c>
      <c r="P223" s="126">
        <f t="shared" si="47"/>
        <v>0</v>
      </c>
      <c r="Q223" s="126">
        <f t="shared" si="45"/>
        <v>0</v>
      </c>
      <c r="R223" t="str">
        <f t="shared" si="46"/>
        <v xml:space="preserve"> </v>
      </c>
      <c r="S223" s="481" t="str">
        <f t="shared" si="48"/>
        <v xml:space="preserve"> </v>
      </c>
      <c r="T223" s="481" t="str">
        <f t="shared" si="67"/>
        <v xml:space="preserve"> </v>
      </c>
      <c r="U223" s="481" t="str">
        <f t="shared" si="68"/>
        <v xml:space="preserve"> </v>
      </c>
      <c r="V223" s="481" t="str">
        <f t="shared" si="51"/>
        <v xml:space="preserve"> </v>
      </c>
      <c r="W223" s="481" t="str">
        <f t="shared" si="52"/>
        <v xml:space="preserve"> </v>
      </c>
      <c r="X223" s="481" t="str">
        <f t="shared" si="53"/>
        <v xml:space="preserve"> </v>
      </c>
      <c r="AB223" s="88"/>
    </row>
    <row r="224" spans="1:248" s="34" customFormat="1" ht="31.5">
      <c r="A224" s="64" t="s">
        <v>3</v>
      </c>
      <c r="B224" s="64" t="s">
        <v>163</v>
      </c>
      <c r="C224" s="64" t="s">
        <v>93</v>
      </c>
      <c r="D224" s="64" t="s">
        <v>4</v>
      </c>
      <c r="E224" s="64" t="s">
        <v>8</v>
      </c>
      <c r="F224" s="64" t="s">
        <v>9</v>
      </c>
      <c r="G224" s="64" t="s">
        <v>5</v>
      </c>
      <c r="H224" s="64" t="s">
        <v>6</v>
      </c>
      <c r="I224" s="64" t="s">
        <v>146</v>
      </c>
      <c r="J224" s="64" t="s">
        <v>7</v>
      </c>
      <c r="K224" s="64" t="s">
        <v>261</v>
      </c>
      <c r="L224" s="64" t="s">
        <v>3623</v>
      </c>
      <c r="M224" s="64" t="s">
        <v>263</v>
      </c>
      <c r="N224" s="64" t="s">
        <v>427</v>
      </c>
      <c r="O224" s="126">
        <f>IF(M224&gt;1,1,0)</f>
        <v>1</v>
      </c>
      <c r="P224" s="126" t="str">
        <f t="shared" si="47"/>
        <v>ОПТ 2</v>
      </c>
      <c r="Q224" s="126" t="str">
        <f t="shared" si="45"/>
        <v xml:space="preserve"> </v>
      </c>
      <c r="R224" t="str">
        <f t="shared" si="46"/>
        <v xml:space="preserve"> </v>
      </c>
      <c r="S224" s="481" t="str">
        <f t="shared" si="48"/>
        <v xml:space="preserve"> </v>
      </c>
      <c r="T224" s="481" t="str">
        <f t="shared" si="67"/>
        <v xml:space="preserve"> </v>
      </c>
      <c r="U224" s="481" t="str">
        <f t="shared" si="68"/>
        <v xml:space="preserve"> </v>
      </c>
      <c r="V224" s="481" t="str">
        <f t="shared" si="51"/>
        <v xml:space="preserve"> </v>
      </c>
      <c r="W224" s="481" t="str">
        <f t="shared" si="52"/>
        <v xml:space="preserve"> </v>
      </c>
      <c r="X224" s="481" t="str">
        <f t="shared" si="53"/>
        <v xml:space="preserve"> </v>
      </c>
      <c r="Y224" s="46"/>
      <c r="Z224" s="46"/>
      <c r="AA224" s="33"/>
      <c r="AB224" s="88"/>
      <c r="AC224" s="33"/>
      <c r="AD224" s="33"/>
      <c r="AE224" s="33"/>
      <c r="AF224" s="33"/>
      <c r="AG224" s="33"/>
      <c r="AH224" s="33"/>
      <c r="AI224" s="33"/>
      <c r="AJ224" s="33"/>
      <c r="AK224" s="33"/>
      <c r="AL224" s="33"/>
      <c r="AM224" s="33"/>
      <c r="AN224" s="33"/>
      <c r="AO224" s="33"/>
      <c r="AP224" s="33"/>
      <c r="AQ224" s="33"/>
      <c r="AR224" s="33"/>
      <c r="AS224" s="33"/>
      <c r="AT224" s="33"/>
      <c r="AU224" s="33"/>
      <c r="AV224" s="33"/>
      <c r="AW224" s="33"/>
      <c r="AX224" s="33"/>
      <c r="AY224" s="33"/>
      <c r="AZ224" s="33"/>
      <c r="BA224" s="33"/>
      <c r="BB224" s="33"/>
      <c r="BC224" s="33"/>
      <c r="BD224" s="33"/>
      <c r="BE224" s="33"/>
      <c r="BF224" s="33"/>
      <c r="BG224" s="33"/>
      <c r="BH224" s="33"/>
      <c r="BI224" s="33"/>
      <c r="BJ224" s="33"/>
      <c r="BK224" s="33"/>
      <c r="BL224" s="33"/>
      <c r="BM224" s="33"/>
      <c r="BN224" s="33"/>
      <c r="BO224" s="33"/>
      <c r="BP224" s="33"/>
      <c r="BQ224" s="33"/>
      <c r="BR224" s="33"/>
      <c r="BS224" s="33"/>
      <c r="BT224" s="33"/>
      <c r="BU224" s="33"/>
      <c r="BV224" s="33"/>
      <c r="BW224" s="33"/>
      <c r="BX224" s="33"/>
      <c r="BY224" s="33"/>
      <c r="BZ224" s="33"/>
      <c r="CA224" s="33"/>
      <c r="CB224" s="33"/>
      <c r="CC224" s="33"/>
      <c r="CD224" s="33"/>
      <c r="CE224" s="33"/>
      <c r="CF224" s="33"/>
      <c r="CG224" s="33"/>
      <c r="CH224" s="33"/>
      <c r="CI224" s="33"/>
      <c r="CJ224" s="33"/>
      <c r="CK224" s="33"/>
      <c r="CL224" s="33"/>
      <c r="CM224" s="33"/>
      <c r="CN224" s="33"/>
      <c r="CO224" s="33"/>
      <c r="CP224" s="33"/>
      <c r="CQ224" s="33"/>
      <c r="CR224" s="33"/>
      <c r="CS224" s="33"/>
      <c r="CT224" s="33"/>
      <c r="CU224" s="33"/>
      <c r="CV224" s="33"/>
      <c r="CW224" s="33"/>
      <c r="CX224" s="33"/>
      <c r="CY224" s="33"/>
      <c r="CZ224" s="33"/>
      <c r="DA224" s="33"/>
      <c r="DB224" s="33"/>
      <c r="DC224" s="33"/>
      <c r="DD224" s="33"/>
      <c r="DE224" s="33"/>
      <c r="DF224" s="33"/>
      <c r="DG224" s="33"/>
      <c r="DH224" s="33"/>
      <c r="DI224" s="33"/>
      <c r="DJ224" s="33"/>
      <c r="DK224" s="33"/>
      <c r="DL224" s="33"/>
      <c r="DM224" s="33"/>
      <c r="DN224" s="33"/>
      <c r="DO224" s="33"/>
      <c r="DP224" s="33"/>
      <c r="DQ224" s="33"/>
      <c r="DR224" s="33"/>
      <c r="DS224" s="33"/>
      <c r="DT224" s="33"/>
      <c r="DU224" s="33"/>
      <c r="DV224" s="33"/>
      <c r="DW224" s="33"/>
      <c r="DX224" s="33"/>
      <c r="DY224" s="33"/>
      <c r="DZ224" s="33"/>
      <c r="EA224" s="33"/>
      <c r="EB224" s="33"/>
      <c r="EC224" s="33"/>
      <c r="ED224" s="33"/>
      <c r="EE224" s="33"/>
      <c r="EF224" s="33"/>
      <c r="EG224" s="33"/>
      <c r="EH224" s="33"/>
      <c r="EI224" s="33"/>
      <c r="EJ224" s="33"/>
      <c r="EK224" s="33"/>
      <c r="EL224" s="33"/>
      <c r="EM224" s="33"/>
      <c r="EN224" s="33"/>
      <c r="EO224" s="33"/>
      <c r="EP224" s="33"/>
      <c r="EQ224" s="33"/>
      <c r="ER224" s="33"/>
      <c r="ES224" s="33"/>
      <c r="ET224" s="33"/>
      <c r="EU224" s="33"/>
      <c r="EV224" s="33"/>
      <c r="EW224" s="33"/>
      <c r="EX224" s="33"/>
      <c r="EY224" s="33"/>
      <c r="EZ224" s="33"/>
      <c r="FA224" s="33"/>
      <c r="FB224" s="33"/>
      <c r="FC224" s="33"/>
      <c r="FD224" s="33"/>
      <c r="FE224" s="33"/>
      <c r="FF224" s="33"/>
      <c r="FG224" s="33"/>
      <c r="FH224" s="33"/>
      <c r="FI224" s="33"/>
      <c r="FJ224" s="33"/>
      <c r="FK224" s="33"/>
      <c r="FL224" s="33"/>
      <c r="FM224" s="33"/>
      <c r="FN224" s="33"/>
      <c r="FO224" s="33"/>
      <c r="FP224" s="33"/>
      <c r="FQ224" s="33"/>
      <c r="FR224" s="33"/>
      <c r="FS224" s="33"/>
      <c r="FT224" s="33"/>
      <c r="FU224" s="33"/>
      <c r="FV224" s="33"/>
      <c r="FW224" s="33"/>
      <c r="FX224" s="33"/>
      <c r="FY224" s="33"/>
      <c r="FZ224" s="33"/>
      <c r="GA224" s="33"/>
      <c r="GB224" s="33"/>
      <c r="GC224" s="33"/>
      <c r="GD224" s="33"/>
      <c r="GE224" s="33"/>
      <c r="GF224" s="33"/>
      <c r="GG224" s="33"/>
      <c r="GH224" s="33"/>
      <c r="GI224" s="33"/>
      <c r="GJ224" s="33"/>
      <c r="GK224" s="33"/>
      <c r="GL224" s="33"/>
      <c r="GM224" s="33"/>
      <c r="GN224" s="33"/>
      <c r="GO224" s="33"/>
      <c r="GP224" s="33"/>
      <c r="GQ224" s="33"/>
      <c r="GR224" s="33"/>
      <c r="GS224" s="33"/>
      <c r="GT224" s="33"/>
      <c r="GU224" s="33"/>
      <c r="GV224" s="33"/>
      <c r="GW224" s="33"/>
      <c r="GX224" s="33"/>
      <c r="GY224" s="33"/>
      <c r="GZ224" s="33"/>
      <c r="HA224" s="33"/>
      <c r="HB224" s="33"/>
      <c r="HC224" s="33"/>
      <c r="HD224" s="33"/>
      <c r="HE224" s="33"/>
      <c r="HF224" s="33"/>
      <c r="HG224" s="33"/>
      <c r="HH224" s="33"/>
      <c r="HI224" s="33"/>
      <c r="HJ224" s="33"/>
      <c r="HK224" s="33"/>
      <c r="HL224" s="33"/>
      <c r="HM224" s="33"/>
      <c r="HN224" s="33"/>
      <c r="HO224" s="33"/>
      <c r="HP224" s="33"/>
      <c r="HQ224" s="33"/>
      <c r="HR224" s="33"/>
      <c r="HS224" s="33"/>
      <c r="HT224" s="33"/>
      <c r="HU224" s="33"/>
      <c r="HV224" s="33"/>
      <c r="HW224" s="33"/>
      <c r="HX224" s="33"/>
      <c r="HY224" s="33"/>
      <c r="HZ224" s="33"/>
      <c r="IA224" s="33"/>
      <c r="IB224" s="33"/>
      <c r="IC224" s="33"/>
      <c r="ID224" s="33"/>
      <c r="IE224" s="33"/>
      <c r="IF224" s="33"/>
      <c r="IG224" s="33"/>
      <c r="IH224" s="33"/>
      <c r="II224" s="33"/>
      <c r="IJ224" s="33"/>
      <c r="IK224" s="33"/>
      <c r="IL224" s="33"/>
      <c r="IM224" s="33"/>
      <c r="IN224" s="33"/>
    </row>
    <row r="225" spans="1:248" s="2" customFormat="1" ht="40.5" customHeight="1">
      <c r="A225" s="644" t="s">
        <v>1535</v>
      </c>
      <c r="B225" s="647"/>
      <c r="C225" s="648" t="s">
        <v>1534</v>
      </c>
      <c r="D225" s="89" t="s">
        <v>1114</v>
      </c>
      <c r="E225" s="649" t="s">
        <v>288</v>
      </c>
      <c r="F225" s="649">
        <v>3</v>
      </c>
      <c r="G225" s="649" t="s">
        <v>1</v>
      </c>
      <c r="H225" s="649" t="s">
        <v>274</v>
      </c>
      <c r="I225" s="649">
        <v>120</v>
      </c>
      <c r="J225" s="649" t="s">
        <v>248</v>
      </c>
      <c r="K225" s="69">
        <f t="shared" ref="K225:K231" si="69">M225*1.35</f>
        <v>5.9400000000000013</v>
      </c>
      <c r="L225" s="70">
        <f t="shared" ref="L225:L231" si="70">M225*1.1</f>
        <v>4.8400000000000007</v>
      </c>
      <c r="M225" s="71">
        <v>4.4000000000000004</v>
      </c>
      <c r="N225" s="643" t="s">
        <v>124</v>
      </c>
      <c r="O225" s="126">
        <f>IF(M225&gt;1,1,0)</f>
        <v>1</v>
      </c>
      <c r="P225" s="126">
        <f t="shared" si="47"/>
        <v>4.4000000000000004</v>
      </c>
      <c r="Q225" s="126">
        <f t="shared" ref="Q225:Q267" si="71">IFERROR(SUM(P225*1)," ")</f>
        <v>4.4000000000000004</v>
      </c>
      <c r="R225">
        <f t="shared" ref="R225:R267" si="72">IF(Q225=0," ",Q225)</f>
        <v>4.4000000000000004</v>
      </c>
      <c r="S225" s="481">
        <f t="shared" si="48"/>
        <v>4.5320000000000009</v>
      </c>
      <c r="T225" s="481">
        <f t="shared" si="67"/>
        <v>5.016</v>
      </c>
      <c r="U225" s="481">
        <f t="shared" si="68"/>
        <v>6.2039999999999997</v>
      </c>
      <c r="V225" s="481">
        <f t="shared" ref="V225:V267" si="73">IFERROR(SUM($R225-$R225/100*$AB$2)," ")</f>
        <v>4.1800000000000006</v>
      </c>
      <c r="W225" s="481">
        <f t="shared" ref="W225:W267" si="74">IFERROR(SUM($R225*$AC$2)," ")</f>
        <v>4.620000000000001</v>
      </c>
      <c r="X225" s="481">
        <f t="shared" ref="X225:X267" si="75">IFERROR(SUM($R225*$AD$2)," ")</f>
        <v>5.7200000000000006</v>
      </c>
      <c r="AB225" s="88"/>
    </row>
    <row r="226" spans="1:248" s="2" customFormat="1" ht="40.5" customHeight="1">
      <c r="A226" s="646"/>
      <c r="B226" s="647"/>
      <c r="C226" s="648"/>
      <c r="D226" s="90" t="s">
        <v>1115</v>
      </c>
      <c r="E226" s="649"/>
      <c r="F226" s="649"/>
      <c r="G226" s="649"/>
      <c r="H226" s="649"/>
      <c r="I226" s="649"/>
      <c r="J226" s="649"/>
      <c r="K226" s="69">
        <f t="shared" si="69"/>
        <v>5.9400000000000013</v>
      </c>
      <c r="L226" s="70">
        <f t="shared" si="70"/>
        <v>4.8400000000000007</v>
      </c>
      <c r="M226" s="71">
        <v>4.4000000000000004</v>
      </c>
      <c r="N226" s="643"/>
      <c r="O226" s="126">
        <f t="shared" ref="O226:O267" si="76">IF(M226&gt;1,1,0)</f>
        <v>1</v>
      </c>
      <c r="P226" s="126">
        <f t="shared" ref="P226:P267" si="77">IF(O226=1,M226,0)</f>
        <v>4.4000000000000004</v>
      </c>
      <c r="Q226" s="126">
        <f t="shared" si="71"/>
        <v>4.4000000000000004</v>
      </c>
      <c r="R226">
        <f t="shared" si="72"/>
        <v>4.4000000000000004</v>
      </c>
      <c r="S226" s="481">
        <f t="shared" ref="S226:S267" si="78">IFERROR(SUM($R226*$Y$2)," ")</f>
        <v>4.5320000000000009</v>
      </c>
      <c r="T226" s="481">
        <f t="shared" si="67"/>
        <v>5.016</v>
      </c>
      <c r="U226" s="481">
        <f t="shared" si="68"/>
        <v>6.2039999999999997</v>
      </c>
      <c r="V226" s="481">
        <f t="shared" si="73"/>
        <v>4.1800000000000006</v>
      </c>
      <c r="W226" s="481">
        <f t="shared" si="74"/>
        <v>4.620000000000001</v>
      </c>
      <c r="X226" s="481">
        <f t="shared" si="75"/>
        <v>5.7200000000000006</v>
      </c>
      <c r="AB226" s="88"/>
    </row>
    <row r="227" spans="1:248" s="2" customFormat="1" ht="92.25" customHeight="1">
      <c r="A227" s="99" t="s">
        <v>1537</v>
      </c>
      <c r="B227" s="111"/>
      <c r="C227" s="100" t="s">
        <v>1536</v>
      </c>
      <c r="D227" s="90" t="s">
        <v>1115</v>
      </c>
      <c r="E227" s="108" t="s">
        <v>288</v>
      </c>
      <c r="F227" s="108">
        <v>3</v>
      </c>
      <c r="G227" s="108" t="s">
        <v>1</v>
      </c>
      <c r="H227" s="108" t="s">
        <v>280</v>
      </c>
      <c r="I227" s="108">
        <v>160</v>
      </c>
      <c r="J227" s="108" t="s">
        <v>248</v>
      </c>
      <c r="K227" s="69">
        <f t="shared" si="69"/>
        <v>24.705000000000002</v>
      </c>
      <c r="L227" s="70">
        <f t="shared" si="70"/>
        <v>20.130000000000003</v>
      </c>
      <c r="M227" s="71">
        <v>18.3</v>
      </c>
      <c r="N227" s="102" t="s">
        <v>124</v>
      </c>
      <c r="O227" s="126">
        <f t="shared" si="76"/>
        <v>1</v>
      </c>
      <c r="P227" s="126">
        <f t="shared" si="77"/>
        <v>18.3</v>
      </c>
      <c r="Q227" s="126">
        <f t="shared" si="71"/>
        <v>18.3</v>
      </c>
      <c r="R227">
        <f t="shared" si="72"/>
        <v>18.3</v>
      </c>
      <c r="S227" s="481">
        <f t="shared" si="78"/>
        <v>18.849</v>
      </c>
      <c r="T227" s="481">
        <f t="shared" si="67"/>
        <v>20.861999999999998</v>
      </c>
      <c r="U227" s="481">
        <f t="shared" si="68"/>
        <v>25.803000000000001</v>
      </c>
      <c r="V227" s="481">
        <f t="shared" si="73"/>
        <v>17.385000000000002</v>
      </c>
      <c r="W227" s="481">
        <f t="shared" si="74"/>
        <v>19.215</v>
      </c>
      <c r="X227" s="481">
        <f t="shared" si="75"/>
        <v>23.790000000000003</v>
      </c>
      <c r="AB227" s="88"/>
    </row>
    <row r="228" spans="1:248" s="2" customFormat="1" ht="92.25" customHeight="1">
      <c r="A228" s="99" t="s">
        <v>1539</v>
      </c>
      <c r="B228" s="111"/>
      <c r="C228" s="100" t="s">
        <v>1538</v>
      </c>
      <c r="D228" s="90" t="s">
        <v>1115</v>
      </c>
      <c r="E228" s="108" t="s">
        <v>288</v>
      </c>
      <c r="F228" s="108">
        <v>3</v>
      </c>
      <c r="G228" s="108" t="s">
        <v>1</v>
      </c>
      <c r="H228" s="108" t="s">
        <v>280</v>
      </c>
      <c r="I228" s="108">
        <v>160</v>
      </c>
      <c r="J228" s="108"/>
      <c r="K228" s="69">
        <f t="shared" si="69"/>
        <v>26.460000000000004</v>
      </c>
      <c r="L228" s="70">
        <f t="shared" si="70"/>
        <v>21.560000000000002</v>
      </c>
      <c r="M228" s="71">
        <v>19.600000000000001</v>
      </c>
      <c r="N228" s="102" t="s">
        <v>223</v>
      </c>
      <c r="O228" s="126">
        <f t="shared" si="76"/>
        <v>1</v>
      </c>
      <c r="P228" s="126">
        <f t="shared" si="77"/>
        <v>19.600000000000001</v>
      </c>
      <c r="Q228" s="126">
        <f t="shared" si="71"/>
        <v>19.600000000000001</v>
      </c>
      <c r="R228">
        <f t="shared" si="72"/>
        <v>19.600000000000001</v>
      </c>
      <c r="S228" s="481">
        <f t="shared" si="78"/>
        <v>20.188000000000002</v>
      </c>
      <c r="T228" s="481">
        <f t="shared" si="67"/>
        <v>22.344000000000001</v>
      </c>
      <c r="U228" s="481">
        <f t="shared" si="68"/>
        <v>27.635999999999999</v>
      </c>
      <c r="V228" s="481">
        <f t="shared" si="73"/>
        <v>18.62</v>
      </c>
      <c r="W228" s="481">
        <f t="shared" si="74"/>
        <v>20.580000000000002</v>
      </c>
      <c r="X228" s="481">
        <f t="shared" si="75"/>
        <v>25.480000000000004</v>
      </c>
      <c r="AB228" s="88"/>
    </row>
    <row r="229" spans="1:248" s="2" customFormat="1" ht="99" customHeight="1">
      <c r="A229" s="99" t="s">
        <v>1541</v>
      </c>
      <c r="B229" s="111"/>
      <c r="C229" s="100" t="s">
        <v>1540</v>
      </c>
      <c r="D229" s="90" t="s">
        <v>1115</v>
      </c>
      <c r="E229" s="108" t="s">
        <v>288</v>
      </c>
      <c r="F229" s="108">
        <v>3</v>
      </c>
      <c r="G229" s="108" t="s">
        <v>1</v>
      </c>
      <c r="H229" s="108" t="s">
        <v>280</v>
      </c>
      <c r="I229" s="108">
        <v>160</v>
      </c>
      <c r="J229" s="108" t="s">
        <v>248</v>
      </c>
      <c r="K229" s="69">
        <f t="shared" si="69"/>
        <v>17.415000000000003</v>
      </c>
      <c r="L229" s="70">
        <f t="shared" si="70"/>
        <v>14.190000000000001</v>
      </c>
      <c r="M229" s="71">
        <v>12.9</v>
      </c>
      <c r="N229" s="102" t="s">
        <v>124</v>
      </c>
      <c r="O229" s="126">
        <f t="shared" si="76"/>
        <v>1</v>
      </c>
      <c r="P229" s="126">
        <f t="shared" si="77"/>
        <v>12.9</v>
      </c>
      <c r="Q229" s="126">
        <f t="shared" si="71"/>
        <v>12.9</v>
      </c>
      <c r="R229">
        <f t="shared" si="72"/>
        <v>12.9</v>
      </c>
      <c r="S229" s="481">
        <f t="shared" si="78"/>
        <v>13.287000000000001</v>
      </c>
      <c r="T229" s="481">
        <f t="shared" si="67"/>
        <v>14.706</v>
      </c>
      <c r="U229" s="481">
        <f t="shared" si="68"/>
        <v>18.189</v>
      </c>
      <c r="V229" s="481">
        <f t="shared" si="73"/>
        <v>12.255000000000001</v>
      </c>
      <c r="W229" s="481">
        <f t="shared" si="74"/>
        <v>13.545000000000002</v>
      </c>
      <c r="X229" s="481">
        <f t="shared" si="75"/>
        <v>16.77</v>
      </c>
      <c r="AB229" s="88"/>
    </row>
    <row r="230" spans="1:248" s="2" customFormat="1" ht="98.25" customHeight="1">
      <c r="A230" s="99" t="s">
        <v>1543</v>
      </c>
      <c r="B230" s="111"/>
      <c r="C230" s="100" t="s">
        <v>1542</v>
      </c>
      <c r="D230" s="90" t="s">
        <v>1115</v>
      </c>
      <c r="E230" s="108" t="s">
        <v>288</v>
      </c>
      <c r="F230" s="108">
        <v>4</v>
      </c>
      <c r="G230" s="108" t="s">
        <v>1</v>
      </c>
      <c r="H230" s="108" t="s">
        <v>276</v>
      </c>
      <c r="I230" s="108">
        <v>160</v>
      </c>
      <c r="J230" s="108"/>
      <c r="K230" s="69">
        <f t="shared" si="69"/>
        <v>30.914999999999999</v>
      </c>
      <c r="L230" s="70">
        <f t="shared" si="70"/>
        <v>25.19</v>
      </c>
      <c r="M230" s="71">
        <v>22.9</v>
      </c>
      <c r="N230" s="102" t="s">
        <v>124</v>
      </c>
      <c r="O230" s="126">
        <f t="shared" si="76"/>
        <v>1</v>
      </c>
      <c r="P230" s="126">
        <f t="shared" si="77"/>
        <v>22.9</v>
      </c>
      <c r="Q230" s="126">
        <f t="shared" si="71"/>
        <v>22.9</v>
      </c>
      <c r="R230">
        <f t="shared" si="72"/>
        <v>22.9</v>
      </c>
      <c r="S230" s="481">
        <f t="shared" si="78"/>
        <v>23.587</v>
      </c>
      <c r="T230" s="481">
        <f t="shared" si="67"/>
        <v>26.105999999999995</v>
      </c>
      <c r="U230" s="481">
        <f t="shared" si="68"/>
        <v>32.288999999999994</v>
      </c>
      <c r="V230" s="481">
        <f t="shared" si="73"/>
        <v>21.754999999999999</v>
      </c>
      <c r="W230" s="481">
        <f t="shared" si="74"/>
        <v>24.044999999999998</v>
      </c>
      <c r="X230" s="481">
        <f t="shared" si="75"/>
        <v>29.77</v>
      </c>
      <c r="AB230" s="88"/>
    </row>
    <row r="231" spans="1:248" s="2" customFormat="1" ht="90" customHeight="1">
      <c r="A231" s="99" t="s">
        <v>1545</v>
      </c>
      <c r="B231" s="121"/>
      <c r="C231" s="100" t="s">
        <v>1544</v>
      </c>
      <c r="D231" s="90" t="s">
        <v>1115</v>
      </c>
      <c r="E231" s="108" t="s">
        <v>288</v>
      </c>
      <c r="F231" s="108">
        <v>6</v>
      </c>
      <c r="G231" s="99" t="s">
        <v>1</v>
      </c>
      <c r="H231" s="99" t="s">
        <v>277</v>
      </c>
      <c r="I231" s="108">
        <v>160</v>
      </c>
      <c r="J231" s="99" t="s">
        <v>248</v>
      </c>
      <c r="K231" s="69">
        <f t="shared" si="69"/>
        <v>41.715000000000003</v>
      </c>
      <c r="L231" s="70">
        <f t="shared" si="70"/>
        <v>33.99</v>
      </c>
      <c r="M231" s="71">
        <v>30.9</v>
      </c>
      <c r="N231" s="96" t="s">
        <v>423</v>
      </c>
      <c r="O231" s="126">
        <f t="shared" si="76"/>
        <v>1</v>
      </c>
      <c r="P231" s="126">
        <f t="shared" si="77"/>
        <v>30.9</v>
      </c>
      <c r="Q231" s="126">
        <f t="shared" si="71"/>
        <v>30.9</v>
      </c>
      <c r="R231">
        <f t="shared" si="72"/>
        <v>30.9</v>
      </c>
      <c r="S231" s="481">
        <f t="shared" si="78"/>
        <v>31.826999999999998</v>
      </c>
      <c r="T231" s="481">
        <f t="shared" si="67"/>
        <v>35.225999999999992</v>
      </c>
      <c r="U231" s="481">
        <f t="shared" si="68"/>
        <v>43.568999999999996</v>
      </c>
      <c r="V231" s="481">
        <f t="shared" si="73"/>
        <v>29.354999999999997</v>
      </c>
      <c r="W231" s="481">
        <f t="shared" si="74"/>
        <v>32.445</v>
      </c>
      <c r="X231" s="481">
        <f t="shared" si="75"/>
        <v>40.17</v>
      </c>
      <c r="AB231" s="88"/>
    </row>
    <row r="232" spans="1:248" customFormat="1" ht="29.25" customHeight="1">
      <c r="A232" s="633" t="s">
        <v>251</v>
      </c>
      <c r="B232" s="633"/>
      <c r="C232" s="633"/>
      <c r="D232" s="633"/>
      <c r="E232" s="633"/>
      <c r="F232" s="633"/>
      <c r="G232" s="633"/>
      <c r="H232" s="633"/>
      <c r="I232" s="633"/>
      <c r="J232" s="633"/>
      <c r="K232" s="633"/>
      <c r="L232" s="633"/>
      <c r="M232" s="633"/>
      <c r="N232" s="633"/>
      <c r="O232" s="126">
        <f t="shared" si="76"/>
        <v>0</v>
      </c>
      <c r="P232" s="126">
        <f t="shared" si="77"/>
        <v>0</v>
      </c>
      <c r="Q232" s="126">
        <f t="shared" si="71"/>
        <v>0</v>
      </c>
      <c r="R232" t="str">
        <f t="shared" si="72"/>
        <v xml:space="preserve"> </v>
      </c>
      <c r="S232" s="481" t="str">
        <f t="shared" si="78"/>
        <v xml:space="preserve"> </v>
      </c>
      <c r="T232" s="481" t="str">
        <f t="shared" si="67"/>
        <v xml:space="preserve"> </v>
      </c>
      <c r="U232" s="481" t="str">
        <f t="shared" si="68"/>
        <v xml:space="preserve"> </v>
      </c>
      <c r="V232" s="481" t="str">
        <f t="shared" si="73"/>
        <v xml:space="preserve"> </v>
      </c>
      <c r="W232" s="481" t="str">
        <f t="shared" si="74"/>
        <v xml:space="preserve"> </v>
      </c>
      <c r="X232" s="481" t="str">
        <f t="shared" si="75"/>
        <v xml:space="preserve"> </v>
      </c>
      <c r="AB232" s="88"/>
    </row>
    <row r="233" spans="1:248" customFormat="1" ht="29.25" customHeight="1">
      <c r="A233" s="634" t="s">
        <v>429</v>
      </c>
      <c r="B233" s="634"/>
      <c r="C233" s="634"/>
      <c r="D233" s="634"/>
      <c r="E233" s="634"/>
      <c r="F233" s="634"/>
      <c r="G233" s="634"/>
      <c r="H233" s="634"/>
      <c r="I233" s="634"/>
      <c r="J233" s="634"/>
      <c r="K233" s="634"/>
      <c r="L233" s="634"/>
      <c r="M233" s="634"/>
      <c r="N233" s="634"/>
      <c r="O233" s="126">
        <f t="shared" si="76"/>
        <v>0</v>
      </c>
      <c r="P233" s="126">
        <f t="shared" si="77"/>
        <v>0</v>
      </c>
      <c r="Q233" s="126">
        <f t="shared" si="71"/>
        <v>0</v>
      </c>
      <c r="R233" t="str">
        <f t="shared" si="72"/>
        <v xml:space="preserve"> </v>
      </c>
      <c r="S233" s="481" t="str">
        <f t="shared" si="78"/>
        <v xml:space="preserve"> </v>
      </c>
      <c r="T233" s="481" t="str">
        <f t="shared" si="67"/>
        <v xml:space="preserve"> </v>
      </c>
      <c r="U233" s="481" t="str">
        <f t="shared" si="68"/>
        <v xml:space="preserve"> </v>
      </c>
      <c r="V233" s="481" t="str">
        <f t="shared" si="73"/>
        <v xml:space="preserve"> </v>
      </c>
      <c r="W233" s="481" t="str">
        <f t="shared" si="74"/>
        <v xml:space="preserve"> </v>
      </c>
      <c r="X233" s="481" t="str">
        <f t="shared" si="75"/>
        <v xml:space="preserve"> </v>
      </c>
      <c r="AB233" s="88"/>
    </row>
    <row r="234" spans="1:248" s="34" customFormat="1" ht="31.5">
      <c r="A234" s="64" t="s">
        <v>3</v>
      </c>
      <c r="B234" s="64" t="s">
        <v>163</v>
      </c>
      <c r="C234" s="64" t="s">
        <v>93</v>
      </c>
      <c r="D234" s="64" t="s">
        <v>4</v>
      </c>
      <c r="E234" s="64" t="s">
        <v>8</v>
      </c>
      <c r="F234" s="64" t="s">
        <v>9</v>
      </c>
      <c r="G234" s="64" t="s">
        <v>5</v>
      </c>
      <c r="H234" s="64" t="s">
        <v>6</v>
      </c>
      <c r="I234" s="64" t="s">
        <v>146</v>
      </c>
      <c r="J234" s="64" t="s">
        <v>7</v>
      </c>
      <c r="K234" s="64" t="s">
        <v>261</v>
      </c>
      <c r="L234" s="64" t="s">
        <v>3623</v>
      </c>
      <c r="M234" s="64" t="s">
        <v>263</v>
      </c>
      <c r="N234" s="64" t="s">
        <v>427</v>
      </c>
      <c r="O234" s="126">
        <f t="shared" si="76"/>
        <v>1</v>
      </c>
      <c r="P234" s="126" t="str">
        <f t="shared" si="77"/>
        <v>ОПТ 2</v>
      </c>
      <c r="Q234" s="126" t="str">
        <f t="shared" si="71"/>
        <v xml:space="preserve"> </v>
      </c>
      <c r="R234" t="str">
        <f t="shared" si="72"/>
        <v xml:space="preserve"> </v>
      </c>
      <c r="S234" s="481" t="str">
        <f t="shared" si="78"/>
        <v xml:space="preserve"> </v>
      </c>
      <c r="T234" s="481" t="str">
        <f t="shared" si="67"/>
        <v xml:space="preserve"> </v>
      </c>
      <c r="U234" s="481" t="str">
        <f t="shared" si="68"/>
        <v xml:space="preserve"> </v>
      </c>
      <c r="V234" s="481" t="str">
        <f t="shared" si="73"/>
        <v xml:space="preserve"> </v>
      </c>
      <c r="W234" s="481" t="str">
        <f t="shared" si="74"/>
        <v xml:space="preserve"> </v>
      </c>
      <c r="X234" s="481" t="str">
        <f t="shared" si="75"/>
        <v xml:space="preserve"> </v>
      </c>
      <c r="Y234" s="46"/>
      <c r="Z234" s="46"/>
      <c r="AA234" s="33"/>
      <c r="AB234" s="88"/>
      <c r="AC234" s="33"/>
      <c r="AD234" s="33"/>
      <c r="AE234" s="33"/>
      <c r="AF234" s="33"/>
      <c r="AG234" s="33"/>
      <c r="AH234" s="33"/>
      <c r="AI234" s="33"/>
      <c r="AJ234" s="33"/>
      <c r="AK234" s="33"/>
      <c r="AL234" s="33"/>
      <c r="AM234" s="33"/>
      <c r="AN234" s="33"/>
      <c r="AO234" s="33"/>
      <c r="AP234" s="33"/>
      <c r="AQ234" s="33"/>
      <c r="AR234" s="33"/>
      <c r="AS234" s="33"/>
      <c r="AT234" s="33"/>
      <c r="AU234" s="33"/>
      <c r="AV234" s="33"/>
      <c r="AW234" s="33"/>
      <c r="AX234" s="33"/>
      <c r="AY234" s="33"/>
      <c r="AZ234" s="33"/>
      <c r="BA234" s="33"/>
      <c r="BB234" s="33"/>
      <c r="BC234" s="33"/>
      <c r="BD234" s="33"/>
      <c r="BE234" s="33"/>
      <c r="BF234" s="33"/>
      <c r="BG234" s="33"/>
      <c r="BH234" s="33"/>
      <c r="BI234" s="33"/>
      <c r="BJ234" s="33"/>
      <c r="BK234" s="33"/>
      <c r="BL234" s="33"/>
      <c r="BM234" s="33"/>
      <c r="BN234" s="33"/>
      <c r="BO234" s="33"/>
      <c r="BP234" s="33"/>
      <c r="BQ234" s="33"/>
      <c r="BR234" s="33"/>
      <c r="BS234" s="33"/>
      <c r="BT234" s="33"/>
      <c r="BU234" s="33"/>
      <c r="BV234" s="33"/>
      <c r="BW234" s="33"/>
      <c r="BX234" s="33"/>
      <c r="BY234" s="33"/>
      <c r="BZ234" s="33"/>
      <c r="CA234" s="33"/>
      <c r="CB234" s="33"/>
      <c r="CC234" s="33"/>
      <c r="CD234" s="33"/>
      <c r="CE234" s="33"/>
      <c r="CF234" s="33"/>
      <c r="CG234" s="33"/>
      <c r="CH234" s="33"/>
      <c r="CI234" s="33"/>
      <c r="CJ234" s="33"/>
      <c r="CK234" s="33"/>
      <c r="CL234" s="33"/>
      <c r="CM234" s="33"/>
      <c r="CN234" s="33"/>
      <c r="CO234" s="33"/>
      <c r="CP234" s="33"/>
      <c r="CQ234" s="33"/>
      <c r="CR234" s="33"/>
      <c r="CS234" s="33"/>
      <c r="CT234" s="33"/>
      <c r="CU234" s="33"/>
      <c r="CV234" s="33"/>
      <c r="CW234" s="33"/>
      <c r="CX234" s="33"/>
      <c r="CY234" s="33"/>
      <c r="CZ234" s="33"/>
      <c r="DA234" s="33"/>
      <c r="DB234" s="33"/>
      <c r="DC234" s="33"/>
      <c r="DD234" s="33"/>
      <c r="DE234" s="33"/>
      <c r="DF234" s="33"/>
      <c r="DG234" s="33"/>
      <c r="DH234" s="33"/>
      <c r="DI234" s="33"/>
      <c r="DJ234" s="33"/>
      <c r="DK234" s="33"/>
      <c r="DL234" s="33"/>
      <c r="DM234" s="33"/>
      <c r="DN234" s="33"/>
      <c r="DO234" s="33"/>
      <c r="DP234" s="33"/>
      <c r="DQ234" s="33"/>
      <c r="DR234" s="33"/>
      <c r="DS234" s="33"/>
      <c r="DT234" s="33"/>
      <c r="DU234" s="33"/>
      <c r="DV234" s="33"/>
      <c r="DW234" s="33"/>
      <c r="DX234" s="33"/>
      <c r="DY234" s="33"/>
      <c r="DZ234" s="33"/>
      <c r="EA234" s="33"/>
      <c r="EB234" s="33"/>
      <c r="EC234" s="33"/>
      <c r="ED234" s="33"/>
      <c r="EE234" s="33"/>
      <c r="EF234" s="33"/>
      <c r="EG234" s="33"/>
      <c r="EH234" s="33"/>
      <c r="EI234" s="33"/>
      <c r="EJ234" s="33"/>
      <c r="EK234" s="33"/>
      <c r="EL234" s="33"/>
      <c r="EM234" s="33"/>
      <c r="EN234" s="33"/>
      <c r="EO234" s="33"/>
      <c r="EP234" s="33"/>
      <c r="EQ234" s="33"/>
      <c r="ER234" s="33"/>
      <c r="ES234" s="33"/>
      <c r="ET234" s="33"/>
      <c r="EU234" s="33"/>
      <c r="EV234" s="33"/>
      <c r="EW234" s="33"/>
      <c r="EX234" s="33"/>
      <c r="EY234" s="33"/>
      <c r="EZ234" s="33"/>
      <c r="FA234" s="33"/>
      <c r="FB234" s="33"/>
      <c r="FC234" s="33"/>
      <c r="FD234" s="33"/>
      <c r="FE234" s="33"/>
      <c r="FF234" s="33"/>
      <c r="FG234" s="33"/>
      <c r="FH234" s="33"/>
      <c r="FI234" s="33"/>
      <c r="FJ234" s="33"/>
      <c r="FK234" s="33"/>
      <c r="FL234" s="33"/>
      <c r="FM234" s="33"/>
      <c r="FN234" s="33"/>
      <c r="FO234" s="33"/>
      <c r="FP234" s="33"/>
      <c r="FQ234" s="33"/>
      <c r="FR234" s="33"/>
      <c r="FS234" s="33"/>
      <c r="FT234" s="33"/>
      <c r="FU234" s="33"/>
      <c r="FV234" s="33"/>
      <c r="FW234" s="33"/>
      <c r="FX234" s="33"/>
      <c r="FY234" s="33"/>
      <c r="FZ234" s="33"/>
      <c r="GA234" s="33"/>
      <c r="GB234" s="33"/>
      <c r="GC234" s="33"/>
      <c r="GD234" s="33"/>
      <c r="GE234" s="33"/>
      <c r="GF234" s="33"/>
      <c r="GG234" s="33"/>
      <c r="GH234" s="33"/>
      <c r="GI234" s="33"/>
      <c r="GJ234" s="33"/>
      <c r="GK234" s="33"/>
      <c r="GL234" s="33"/>
      <c r="GM234" s="33"/>
      <c r="GN234" s="33"/>
      <c r="GO234" s="33"/>
      <c r="GP234" s="33"/>
      <c r="GQ234" s="33"/>
      <c r="GR234" s="33"/>
      <c r="GS234" s="33"/>
      <c r="GT234" s="33"/>
      <c r="GU234" s="33"/>
      <c r="GV234" s="33"/>
      <c r="GW234" s="33"/>
      <c r="GX234" s="33"/>
      <c r="GY234" s="33"/>
      <c r="GZ234" s="33"/>
      <c r="HA234" s="33"/>
      <c r="HB234" s="33"/>
      <c r="HC234" s="33"/>
      <c r="HD234" s="33"/>
      <c r="HE234" s="33"/>
      <c r="HF234" s="33"/>
      <c r="HG234" s="33"/>
      <c r="HH234" s="33"/>
      <c r="HI234" s="33"/>
      <c r="HJ234" s="33"/>
      <c r="HK234" s="33"/>
      <c r="HL234" s="33"/>
      <c r="HM234" s="33"/>
      <c r="HN234" s="33"/>
      <c r="HO234" s="33"/>
      <c r="HP234" s="33"/>
      <c r="HQ234" s="33"/>
      <c r="HR234" s="33"/>
      <c r="HS234" s="33"/>
      <c r="HT234" s="33"/>
      <c r="HU234" s="33"/>
      <c r="HV234" s="33"/>
      <c r="HW234" s="33"/>
      <c r="HX234" s="33"/>
      <c r="HY234" s="33"/>
      <c r="HZ234" s="33"/>
      <c r="IA234" s="33"/>
      <c r="IB234" s="33"/>
      <c r="IC234" s="33"/>
      <c r="ID234" s="33"/>
      <c r="IE234" s="33"/>
      <c r="IF234" s="33"/>
      <c r="IG234" s="33"/>
      <c r="IH234" s="33"/>
      <c r="II234" s="33"/>
      <c r="IJ234" s="33"/>
      <c r="IK234" s="33"/>
      <c r="IL234" s="33"/>
      <c r="IM234" s="33"/>
      <c r="IN234" s="33"/>
    </row>
    <row r="235" spans="1:248" s="2" customFormat="1" ht="33" customHeight="1">
      <c r="A235" s="644" t="s">
        <v>1548</v>
      </c>
      <c r="B235" s="665"/>
      <c r="C235" s="673" t="s">
        <v>1547</v>
      </c>
      <c r="D235" s="90" t="s">
        <v>1115</v>
      </c>
      <c r="E235" s="665"/>
      <c r="F235" s="665">
        <v>1</v>
      </c>
      <c r="G235" s="649" t="s">
        <v>30</v>
      </c>
      <c r="H235" s="665" t="s">
        <v>278</v>
      </c>
      <c r="I235" s="665">
        <v>180</v>
      </c>
      <c r="J235" s="665" t="s">
        <v>295</v>
      </c>
      <c r="K235" s="655">
        <f t="shared" ref="K235:K245" si="79">M235*1.35</f>
        <v>3.5100000000000002</v>
      </c>
      <c r="L235" s="658">
        <f t="shared" ref="L235:L245" si="80">M235*1.1</f>
        <v>2.8600000000000003</v>
      </c>
      <c r="M235" s="663">
        <v>2.6</v>
      </c>
      <c r="N235" s="643" t="s">
        <v>223</v>
      </c>
      <c r="O235" s="126">
        <f t="shared" si="76"/>
        <v>1</v>
      </c>
      <c r="P235" s="126">
        <f t="shared" si="77"/>
        <v>2.6</v>
      </c>
      <c r="Q235" s="126">
        <f t="shared" si="71"/>
        <v>2.6</v>
      </c>
      <c r="R235">
        <f t="shared" si="72"/>
        <v>2.6</v>
      </c>
      <c r="S235" s="481">
        <f t="shared" si="78"/>
        <v>2.6780000000000004</v>
      </c>
      <c r="T235" s="481">
        <f t="shared" si="67"/>
        <v>2.964</v>
      </c>
      <c r="U235" s="481">
        <f t="shared" si="68"/>
        <v>3.6659999999999999</v>
      </c>
      <c r="V235" s="481">
        <f t="shared" si="73"/>
        <v>2.4700000000000002</v>
      </c>
      <c r="W235" s="481">
        <f t="shared" si="74"/>
        <v>2.7300000000000004</v>
      </c>
      <c r="X235" s="481">
        <f t="shared" si="75"/>
        <v>3.3800000000000003</v>
      </c>
      <c r="AB235" s="88"/>
    </row>
    <row r="236" spans="1:248" s="2" customFormat="1" ht="19.5" customHeight="1">
      <c r="A236" s="645"/>
      <c r="B236" s="665"/>
      <c r="C236" s="673"/>
      <c r="D236" s="92" t="s">
        <v>1116</v>
      </c>
      <c r="E236" s="665"/>
      <c r="F236" s="665"/>
      <c r="G236" s="649"/>
      <c r="H236" s="665"/>
      <c r="I236" s="665"/>
      <c r="J236" s="665"/>
      <c r="K236" s="656"/>
      <c r="L236" s="662"/>
      <c r="M236" s="675"/>
      <c r="N236" s="643"/>
      <c r="O236" s="126">
        <f t="shared" si="76"/>
        <v>0</v>
      </c>
      <c r="P236" s="126">
        <f t="shared" si="77"/>
        <v>0</v>
      </c>
      <c r="Q236" s="126">
        <f t="shared" si="71"/>
        <v>0</v>
      </c>
      <c r="R236" t="str">
        <f t="shared" si="72"/>
        <v xml:space="preserve"> </v>
      </c>
      <c r="S236" s="481" t="str">
        <f t="shared" si="78"/>
        <v xml:space="preserve"> </v>
      </c>
      <c r="T236" s="481" t="str">
        <f t="shared" si="67"/>
        <v xml:space="preserve"> </v>
      </c>
      <c r="U236" s="481" t="str">
        <f t="shared" si="68"/>
        <v xml:space="preserve"> </v>
      </c>
      <c r="V236" s="481" t="str">
        <f t="shared" si="73"/>
        <v xml:space="preserve"> </v>
      </c>
      <c r="W236" s="481" t="str">
        <f t="shared" si="74"/>
        <v xml:space="preserve"> </v>
      </c>
      <c r="X236" s="481" t="str">
        <f t="shared" si="75"/>
        <v xml:space="preserve"> </v>
      </c>
      <c r="AB236" s="88"/>
    </row>
    <row r="237" spans="1:248" s="2" customFormat="1" ht="21" customHeight="1">
      <c r="A237" s="645"/>
      <c r="B237" s="665"/>
      <c r="C237" s="673"/>
      <c r="D237" s="93" t="s">
        <v>1117</v>
      </c>
      <c r="E237" s="665"/>
      <c r="F237" s="665"/>
      <c r="G237" s="649"/>
      <c r="H237" s="665"/>
      <c r="I237" s="665"/>
      <c r="J237" s="665"/>
      <c r="K237" s="656"/>
      <c r="L237" s="662"/>
      <c r="M237" s="675"/>
      <c r="N237" s="643"/>
      <c r="O237" s="126">
        <f t="shared" si="76"/>
        <v>0</v>
      </c>
      <c r="P237" s="126">
        <f t="shared" si="77"/>
        <v>0</v>
      </c>
      <c r="Q237" s="126">
        <f t="shared" si="71"/>
        <v>0</v>
      </c>
      <c r="R237" t="str">
        <f t="shared" si="72"/>
        <v xml:space="preserve"> </v>
      </c>
      <c r="S237" s="481" t="str">
        <f t="shared" si="78"/>
        <v xml:space="preserve"> </v>
      </c>
      <c r="T237" s="481" t="str">
        <f t="shared" si="67"/>
        <v xml:space="preserve"> </v>
      </c>
      <c r="U237" s="481" t="str">
        <f t="shared" si="68"/>
        <v xml:space="preserve"> </v>
      </c>
      <c r="V237" s="481" t="str">
        <f t="shared" si="73"/>
        <v xml:space="preserve"> </v>
      </c>
      <c r="W237" s="481" t="str">
        <f t="shared" si="74"/>
        <v xml:space="preserve"> </v>
      </c>
      <c r="X237" s="481" t="str">
        <f t="shared" si="75"/>
        <v xml:space="preserve"> </v>
      </c>
      <c r="AB237" s="88"/>
    </row>
    <row r="238" spans="1:248" s="2" customFormat="1" ht="20.25" customHeight="1">
      <c r="A238" s="645"/>
      <c r="B238" s="665"/>
      <c r="C238" s="673"/>
      <c r="D238" s="94" t="s">
        <v>105</v>
      </c>
      <c r="E238" s="665"/>
      <c r="F238" s="665"/>
      <c r="G238" s="649"/>
      <c r="H238" s="665"/>
      <c r="I238" s="665"/>
      <c r="J238" s="665"/>
      <c r="K238" s="656"/>
      <c r="L238" s="662"/>
      <c r="M238" s="675"/>
      <c r="N238" s="643"/>
      <c r="O238" s="126">
        <f t="shared" si="76"/>
        <v>0</v>
      </c>
      <c r="P238" s="126">
        <f t="shared" si="77"/>
        <v>0</v>
      </c>
      <c r="Q238" s="126">
        <f t="shared" si="71"/>
        <v>0</v>
      </c>
      <c r="R238" t="str">
        <f t="shared" si="72"/>
        <v xml:space="preserve"> </v>
      </c>
      <c r="S238" s="481" t="str">
        <f t="shared" si="78"/>
        <v xml:space="preserve"> </v>
      </c>
      <c r="T238" s="481" t="str">
        <f t="shared" si="67"/>
        <v xml:space="preserve"> </v>
      </c>
      <c r="U238" s="481" t="str">
        <f t="shared" si="68"/>
        <v xml:space="preserve"> </v>
      </c>
      <c r="V238" s="481" t="str">
        <f t="shared" si="73"/>
        <v xml:space="preserve"> </v>
      </c>
      <c r="W238" s="481" t="str">
        <f t="shared" si="74"/>
        <v xml:space="preserve"> </v>
      </c>
      <c r="X238" s="481" t="str">
        <f t="shared" si="75"/>
        <v xml:space="preserve"> </v>
      </c>
      <c r="AB238" s="88"/>
    </row>
    <row r="239" spans="1:248" s="2" customFormat="1" ht="18.75" customHeight="1">
      <c r="A239" s="646"/>
      <c r="B239" s="665"/>
      <c r="C239" s="673"/>
      <c r="D239" s="95" t="s">
        <v>107</v>
      </c>
      <c r="E239" s="665"/>
      <c r="F239" s="665"/>
      <c r="G239" s="649"/>
      <c r="H239" s="665"/>
      <c r="I239" s="665"/>
      <c r="J239" s="665"/>
      <c r="K239" s="657"/>
      <c r="L239" s="659"/>
      <c r="M239" s="664"/>
      <c r="N239" s="643"/>
      <c r="O239" s="126">
        <f t="shared" si="76"/>
        <v>0</v>
      </c>
      <c r="P239" s="126">
        <f t="shared" si="77"/>
        <v>0</v>
      </c>
      <c r="Q239" s="126">
        <f t="shared" si="71"/>
        <v>0</v>
      </c>
      <c r="R239" t="str">
        <f t="shared" si="72"/>
        <v xml:space="preserve"> </v>
      </c>
      <c r="S239" s="481" t="str">
        <f t="shared" si="78"/>
        <v xml:space="preserve"> </v>
      </c>
      <c r="T239" s="481" t="str">
        <f t="shared" si="67"/>
        <v xml:space="preserve"> </v>
      </c>
      <c r="U239" s="481" t="str">
        <f t="shared" si="68"/>
        <v xml:space="preserve"> </v>
      </c>
      <c r="V239" s="481" t="str">
        <f t="shared" si="73"/>
        <v xml:space="preserve"> </v>
      </c>
      <c r="W239" s="481" t="str">
        <f t="shared" si="74"/>
        <v xml:space="preserve"> </v>
      </c>
      <c r="X239" s="481" t="str">
        <f t="shared" si="75"/>
        <v xml:space="preserve"> </v>
      </c>
      <c r="AB239" s="88"/>
    </row>
    <row r="240" spans="1:248" s="2" customFormat="1" ht="31.5" customHeight="1">
      <c r="A240" s="644" t="s">
        <v>1550</v>
      </c>
      <c r="B240" s="665"/>
      <c r="C240" s="673" t="s">
        <v>1130</v>
      </c>
      <c r="D240" s="90" t="s">
        <v>1115</v>
      </c>
      <c r="E240" s="665"/>
      <c r="F240" s="665">
        <v>1</v>
      </c>
      <c r="G240" s="649" t="s">
        <v>11</v>
      </c>
      <c r="H240" s="665" t="s">
        <v>1549</v>
      </c>
      <c r="I240" s="665">
        <v>180</v>
      </c>
      <c r="J240" s="665" t="s">
        <v>295</v>
      </c>
      <c r="K240" s="69">
        <f t="shared" si="79"/>
        <v>4.4550000000000001</v>
      </c>
      <c r="L240" s="70">
        <f t="shared" si="80"/>
        <v>3.63</v>
      </c>
      <c r="M240" s="71">
        <v>3.3</v>
      </c>
      <c r="N240" s="643" t="s">
        <v>223</v>
      </c>
      <c r="O240" s="126">
        <f t="shared" si="76"/>
        <v>1</v>
      </c>
      <c r="P240" s="126">
        <f t="shared" si="77"/>
        <v>3.3</v>
      </c>
      <c r="Q240" s="126">
        <f t="shared" si="71"/>
        <v>3.3</v>
      </c>
      <c r="R240">
        <f t="shared" si="72"/>
        <v>3.3</v>
      </c>
      <c r="S240" s="481">
        <f t="shared" si="78"/>
        <v>3.399</v>
      </c>
      <c r="T240" s="481">
        <f t="shared" si="67"/>
        <v>3.7619999999999996</v>
      </c>
      <c r="U240" s="481">
        <f t="shared" si="68"/>
        <v>4.6529999999999996</v>
      </c>
      <c r="V240" s="481">
        <f t="shared" si="73"/>
        <v>3.1349999999999998</v>
      </c>
      <c r="W240" s="481">
        <f t="shared" si="74"/>
        <v>3.4649999999999999</v>
      </c>
      <c r="X240" s="481">
        <f t="shared" si="75"/>
        <v>4.29</v>
      </c>
      <c r="AB240" s="88"/>
    </row>
    <row r="241" spans="1:248" s="2" customFormat="1" ht="31.5" customHeight="1">
      <c r="A241" s="645"/>
      <c r="B241" s="665"/>
      <c r="C241" s="673"/>
      <c r="D241" s="89" t="s">
        <v>1114</v>
      </c>
      <c r="E241" s="665"/>
      <c r="F241" s="665"/>
      <c r="G241" s="649"/>
      <c r="H241" s="665"/>
      <c r="I241" s="665"/>
      <c r="J241" s="665"/>
      <c r="K241" s="69">
        <f t="shared" si="79"/>
        <v>4.995000000000001</v>
      </c>
      <c r="L241" s="70">
        <f t="shared" si="80"/>
        <v>4.07</v>
      </c>
      <c r="M241" s="71">
        <v>3.7</v>
      </c>
      <c r="N241" s="643"/>
      <c r="O241" s="126">
        <f t="shared" si="76"/>
        <v>1</v>
      </c>
      <c r="P241" s="126">
        <f t="shared" si="77"/>
        <v>3.7</v>
      </c>
      <c r="Q241" s="126">
        <f t="shared" si="71"/>
        <v>3.7</v>
      </c>
      <c r="R241">
        <f t="shared" si="72"/>
        <v>3.7</v>
      </c>
      <c r="S241" s="481">
        <f t="shared" si="78"/>
        <v>3.8110000000000004</v>
      </c>
      <c r="T241" s="481">
        <f t="shared" si="67"/>
        <v>4.218</v>
      </c>
      <c r="U241" s="481">
        <f t="shared" si="68"/>
        <v>5.2169999999999996</v>
      </c>
      <c r="V241" s="481">
        <f t="shared" si="73"/>
        <v>3.5150000000000001</v>
      </c>
      <c r="W241" s="481">
        <f t="shared" si="74"/>
        <v>3.8850000000000002</v>
      </c>
      <c r="X241" s="481">
        <f t="shared" si="75"/>
        <v>4.8100000000000005</v>
      </c>
      <c r="AB241" s="88"/>
    </row>
    <row r="242" spans="1:248" s="2" customFormat="1" ht="20.25" customHeight="1">
      <c r="A242" s="645"/>
      <c r="B242" s="665"/>
      <c r="C242" s="673"/>
      <c r="D242" s="92" t="s">
        <v>1116</v>
      </c>
      <c r="E242" s="665"/>
      <c r="F242" s="665"/>
      <c r="G242" s="649"/>
      <c r="H242" s="665"/>
      <c r="I242" s="665"/>
      <c r="J242" s="665"/>
      <c r="K242" s="69">
        <f t="shared" si="79"/>
        <v>4.4550000000000001</v>
      </c>
      <c r="L242" s="70">
        <f t="shared" si="80"/>
        <v>3.63</v>
      </c>
      <c r="M242" s="71">
        <v>3.3</v>
      </c>
      <c r="N242" s="643"/>
      <c r="O242" s="126">
        <f t="shared" si="76"/>
        <v>1</v>
      </c>
      <c r="P242" s="126">
        <f t="shared" si="77"/>
        <v>3.3</v>
      </c>
      <c r="Q242" s="126">
        <f t="shared" si="71"/>
        <v>3.3</v>
      </c>
      <c r="R242">
        <f t="shared" si="72"/>
        <v>3.3</v>
      </c>
      <c r="S242" s="481">
        <f t="shared" si="78"/>
        <v>3.399</v>
      </c>
      <c r="T242" s="481">
        <f t="shared" si="67"/>
        <v>3.7619999999999996</v>
      </c>
      <c r="U242" s="481">
        <f t="shared" si="68"/>
        <v>4.6529999999999996</v>
      </c>
      <c r="V242" s="481">
        <f t="shared" si="73"/>
        <v>3.1349999999999998</v>
      </c>
      <c r="W242" s="481">
        <f t="shared" si="74"/>
        <v>3.4649999999999999</v>
      </c>
      <c r="X242" s="481">
        <f t="shared" si="75"/>
        <v>4.29</v>
      </c>
      <c r="AB242" s="88"/>
    </row>
    <row r="243" spans="1:248" s="2" customFormat="1" ht="21" customHeight="1">
      <c r="A243" s="645"/>
      <c r="B243" s="665"/>
      <c r="C243" s="673"/>
      <c r="D243" s="93" t="s">
        <v>1117</v>
      </c>
      <c r="E243" s="665"/>
      <c r="F243" s="665"/>
      <c r="G243" s="649"/>
      <c r="H243" s="665"/>
      <c r="I243" s="665"/>
      <c r="J243" s="665"/>
      <c r="K243" s="69">
        <f t="shared" si="79"/>
        <v>4.4550000000000001</v>
      </c>
      <c r="L243" s="70">
        <f t="shared" si="80"/>
        <v>3.63</v>
      </c>
      <c r="M243" s="71">
        <v>3.3</v>
      </c>
      <c r="N243" s="643"/>
      <c r="O243" s="126">
        <f t="shared" si="76"/>
        <v>1</v>
      </c>
      <c r="P243" s="126">
        <f t="shared" si="77"/>
        <v>3.3</v>
      </c>
      <c r="Q243" s="126">
        <f t="shared" si="71"/>
        <v>3.3</v>
      </c>
      <c r="R243">
        <f t="shared" si="72"/>
        <v>3.3</v>
      </c>
      <c r="S243" s="481">
        <f t="shared" si="78"/>
        <v>3.399</v>
      </c>
      <c r="T243" s="481">
        <f t="shared" si="67"/>
        <v>3.7619999999999996</v>
      </c>
      <c r="U243" s="481">
        <f t="shared" si="68"/>
        <v>4.6529999999999996</v>
      </c>
      <c r="V243" s="481">
        <f t="shared" si="73"/>
        <v>3.1349999999999998</v>
      </c>
      <c r="W243" s="481">
        <f t="shared" si="74"/>
        <v>3.4649999999999999</v>
      </c>
      <c r="X243" s="481">
        <f t="shared" si="75"/>
        <v>4.29</v>
      </c>
      <c r="AB243" s="88"/>
    </row>
    <row r="244" spans="1:248" s="2" customFormat="1" ht="21" customHeight="1">
      <c r="A244" s="645"/>
      <c r="B244" s="665"/>
      <c r="C244" s="673"/>
      <c r="D244" s="94" t="s">
        <v>105</v>
      </c>
      <c r="E244" s="665"/>
      <c r="F244" s="665"/>
      <c r="G244" s="649"/>
      <c r="H244" s="665"/>
      <c r="I244" s="665"/>
      <c r="J244" s="665"/>
      <c r="K244" s="69">
        <f t="shared" si="79"/>
        <v>4.4550000000000001</v>
      </c>
      <c r="L244" s="70">
        <f t="shared" si="80"/>
        <v>3.63</v>
      </c>
      <c r="M244" s="71">
        <v>3.3</v>
      </c>
      <c r="N244" s="643"/>
      <c r="O244" s="126">
        <f t="shared" si="76"/>
        <v>1</v>
      </c>
      <c r="P244" s="126">
        <f t="shared" si="77"/>
        <v>3.3</v>
      </c>
      <c r="Q244" s="126">
        <f t="shared" si="71"/>
        <v>3.3</v>
      </c>
      <c r="R244">
        <f t="shared" si="72"/>
        <v>3.3</v>
      </c>
      <c r="S244" s="481">
        <f t="shared" si="78"/>
        <v>3.399</v>
      </c>
      <c r="T244" s="481">
        <f t="shared" si="67"/>
        <v>3.7619999999999996</v>
      </c>
      <c r="U244" s="481">
        <f t="shared" si="68"/>
        <v>4.6529999999999996</v>
      </c>
      <c r="V244" s="481">
        <f t="shared" si="73"/>
        <v>3.1349999999999998</v>
      </c>
      <c r="W244" s="481">
        <f t="shared" si="74"/>
        <v>3.4649999999999999</v>
      </c>
      <c r="X244" s="481">
        <f t="shared" si="75"/>
        <v>4.29</v>
      </c>
      <c r="AB244" s="88"/>
    </row>
    <row r="245" spans="1:248" s="2" customFormat="1" ht="21.75" customHeight="1">
      <c r="A245" s="646"/>
      <c r="B245" s="665"/>
      <c r="C245" s="673"/>
      <c r="D245" s="95" t="s">
        <v>107</v>
      </c>
      <c r="E245" s="665"/>
      <c r="F245" s="665"/>
      <c r="G245" s="649"/>
      <c r="H245" s="665"/>
      <c r="I245" s="665"/>
      <c r="J245" s="665"/>
      <c r="K245" s="69">
        <f t="shared" si="79"/>
        <v>4.4550000000000001</v>
      </c>
      <c r="L245" s="70">
        <f t="shared" si="80"/>
        <v>3.63</v>
      </c>
      <c r="M245" s="71">
        <v>3.3</v>
      </c>
      <c r="N245" s="643"/>
      <c r="O245" s="126">
        <f t="shared" si="76"/>
        <v>1</v>
      </c>
      <c r="P245" s="126">
        <f t="shared" si="77"/>
        <v>3.3</v>
      </c>
      <c r="Q245" s="126">
        <f t="shared" si="71"/>
        <v>3.3</v>
      </c>
      <c r="R245">
        <f t="shared" si="72"/>
        <v>3.3</v>
      </c>
      <c r="S245" s="481">
        <f t="shared" si="78"/>
        <v>3.399</v>
      </c>
      <c r="T245" s="481">
        <f t="shared" si="67"/>
        <v>3.7619999999999996</v>
      </c>
      <c r="U245" s="481">
        <f t="shared" si="68"/>
        <v>4.6529999999999996</v>
      </c>
      <c r="V245" s="481">
        <f t="shared" si="73"/>
        <v>3.1349999999999998</v>
      </c>
      <c r="W245" s="481">
        <f t="shared" si="74"/>
        <v>3.4649999999999999</v>
      </c>
      <c r="X245" s="481">
        <f t="shared" si="75"/>
        <v>4.29</v>
      </c>
      <c r="AB245" s="88"/>
    </row>
    <row r="246" spans="1:248" customFormat="1" ht="29.25" customHeight="1">
      <c r="A246" s="634" t="s">
        <v>430</v>
      </c>
      <c r="B246" s="634"/>
      <c r="C246" s="634"/>
      <c r="D246" s="634"/>
      <c r="E246" s="634"/>
      <c r="F246" s="634"/>
      <c r="G246" s="634"/>
      <c r="H246" s="634"/>
      <c r="I246" s="634"/>
      <c r="J246" s="634"/>
      <c r="K246" s="634"/>
      <c r="L246" s="634"/>
      <c r="M246" s="634"/>
      <c r="N246" s="634"/>
      <c r="O246" s="126">
        <f t="shared" si="76"/>
        <v>0</v>
      </c>
      <c r="P246" s="126">
        <f t="shared" si="77"/>
        <v>0</v>
      </c>
      <c r="Q246" s="126">
        <f t="shared" si="71"/>
        <v>0</v>
      </c>
      <c r="R246" t="str">
        <f t="shared" si="72"/>
        <v xml:space="preserve"> </v>
      </c>
      <c r="S246" s="481" t="str">
        <f t="shared" si="78"/>
        <v xml:space="preserve"> </v>
      </c>
      <c r="T246" s="481" t="str">
        <f t="shared" si="67"/>
        <v xml:space="preserve"> </v>
      </c>
      <c r="U246" s="481" t="str">
        <f t="shared" si="68"/>
        <v xml:space="preserve"> </v>
      </c>
      <c r="V246" s="481" t="str">
        <f t="shared" si="73"/>
        <v xml:space="preserve"> </v>
      </c>
      <c r="W246" s="481" t="str">
        <f t="shared" si="74"/>
        <v xml:space="preserve"> </v>
      </c>
      <c r="X246" s="481" t="str">
        <f t="shared" si="75"/>
        <v xml:space="preserve"> </v>
      </c>
      <c r="AB246" s="88"/>
    </row>
    <row r="247" spans="1:248" s="34" customFormat="1" ht="31.5">
      <c r="A247" s="64" t="s">
        <v>3</v>
      </c>
      <c r="B247" s="64" t="s">
        <v>163</v>
      </c>
      <c r="C247" s="64" t="s">
        <v>93</v>
      </c>
      <c r="D247" s="64" t="s">
        <v>4</v>
      </c>
      <c r="E247" s="64" t="s">
        <v>8</v>
      </c>
      <c r="F247" s="64" t="s">
        <v>9</v>
      </c>
      <c r="G247" s="64" t="s">
        <v>5</v>
      </c>
      <c r="H247" s="64" t="s">
        <v>6</v>
      </c>
      <c r="I247" s="64" t="s">
        <v>146</v>
      </c>
      <c r="J247" s="64" t="s">
        <v>7</v>
      </c>
      <c r="K247" s="64" t="s">
        <v>261</v>
      </c>
      <c r="L247" s="64" t="s">
        <v>3623</v>
      </c>
      <c r="M247" s="64" t="s">
        <v>263</v>
      </c>
      <c r="N247" s="64" t="s">
        <v>427</v>
      </c>
      <c r="O247" s="126">
        <f t="shared" si="76"/>
        <v>1</v>
      </c>
      <c r="P247" s="126" t="str">
        <f t="shared" si="77"/>
        <v>ОПТ 2</v>
      </c>
      <c r="Q247" s="126" t="str">
        <f t="shared" si="71"/>
        <v xml:space="preserve"> </v>
      </c>
      <c r="R247" t="str">
        <f t="shared" si="72"/>
        <v xml:space="preserve"> </v>
      </c>
      <c r="S247" s="481" t="str">
        <f t="shared" si="78"/>
        <v xml:space="preserve"> </v>
      </c>
      <c r="T247" s="481" t="str">
        <f t="shared" si="67"/>
        <v xml:space="preserve"> </v>
      </c>
      <c r="U247" s="481" t="str">
        <f t="shared" si="68"/>
        <v xml:space="preserve"> </v>
      </c>
      <c r="V247" s="481" t="str">
        <f t="shared" si="73"/>
        <v xml:space="preserve"> </v>
      </c>
      <c r="W247" s="481" t="str">
        <f t="shared" si="74"/>
        <v xml:space="preserve"> </v>
      </c>
      <c r="X247" s="481" t="str">
        <f t="shared" si="75"/>
        <v xml:space="preserve"> </v>
      </c>
      <c r="Y247" s="46"/>
      <c r="Z247" s="46"/>
      <c r="AA247" s="33"/>
      <c r="AB247" s="88"/>
      <c r="AC247" s="33"/>
      <c r="AD247" s="33"/>
      <c r="AE247" s="33"/>
      <c r="AF247" s="33"/>
      <c r="AG247" s="33"/>
      <c r="AH247" s="33"/>
      <c r="AI247" s="33"/>
      <c r="AJ247" s="33"/>
      <c r="AK247" s="33"/>
      <c r="AL247" s="33"/>
      <c r="AM247" s="33"/>
      <c r="AN247" s="33"/>
      <c r="AO247" s="33"/>
      <c r="AP247" s="33"/>
      <c r="AQ247" s="33"/>
      <c r="AR247" s="33"/>
      <c r="AS247" s="33"/>
      <c r="AT247" s="33"/>
      <c r="AU247" s="33"/>
      <c r="AV247" s="33"/>
      <c r="AW247" s="33"/>
      <c r="AX247" s="33"/>
      <c r="AY247" s="33"/>
      <c r="AZ247" s="33"/>
      <c r="BA247" s="33"/>
      <c r="BB247" s="33"/>
      <c r="BC247" s="33"/>
      <c r="BD247" s="33"/>
      <c r="BE247" s="33"/>
      <c r="BF247" s="33"/>
      <c r="BG247" s="33"/>
      <c r="BH247" s="33"/>
      <c r="BI247" s="33"/>
      <c r="BJ247" s="33"/>
      <c r="BK247" s="33"/>
      <c r="BL247" s="33"/>
      <c r="BM247" s="33"/>
      <c r="BN247" s="33"/>
      <c r="BO247" s="33"/>
      <c r="BP247" s="33"/>
      <c r="BQ247" s="33"/>
      <c r="BR247" s="33"/>
      <c r="BS247" s="33"/>
      <c r="BT247" s="33"/>
      <c r="BU247" s="33"/>
      <c r="BV247" s="33"/>
      <c r="BW247" s="33"/>
      <c r="BX247" s="33"/>
      <c r="BY247" s="33"/>
      <c r="BZ247" s="33"/>
      <c r="CA247" s="33"/>
      <c r="CB247" s="33"/>
      <c r="CC247" s="33"/>
      <c r="CD247" s="33"/>
      <c r="CE247" s="33"/>
      <c r="CF247" s="33"/>
      <c r="CG247" s="33"/>
      <c r="CH247" s="33"/>
      <c r="CI247" s="33"/>
      <c r="CJ247" s="33"/>
      <c r="CK247" s="33"/>
      <c r="CL247" s="33"/>
      <c r="CM247" s="33"/>
      <c r="CN247" s="33"/>
      <c r="CO247" s="33"/>
      <c r="CP247" s="33"/>
      <c r="CQ247" s="33"/>
      <c r="CR247" s="33"/>
      <c r="CS247" s="33"/>
      <c r="CT247" s="33"/>
      <c r="CU247" s="33"/>
      <c r="CV247" s="33"/>
      <c r="CW247" s="33"/>
      <c r="CX247" s="33"/>
      <c r="CY247" s="33"/>
      <c r="CZ247" s="33"/>
      <c r="DA247" s="33"/>
      <c r="DB247" s="33"/>
      <c r="DC247" s="33"/>
      <c r="DD247" s="33"/>
      <c r="DE247" s="33"/>
      <c r="DF247" s="33"/>
      <c r="DG247" s="33"/>
      <c r="DH247" s="33"/>
      <c r="DI247" s="33"/>
      <c r="DJ247" s="33"/>
      <c r="DK247" s="33"/>
      <c r="DL247" s="33"/>
      <c r="DM247" s="33"/>
      <c r="DN247" s="33"/>
      <c r="DO247" s="33"/>
      <c r="DP247" s="33"/>
      <c r="DQ247" s="33"/>
      <c r="DR247" s="33"/>
      <c r="DS247" s="33"/>
      <c r="DT247" s="33"/>
      <c r="DU247" s="33"/>
      <c r="DV247" s="33"/>
      <c r="DW247" s="33"/>
      <c r="DX247" s="33"/>
      <c r="DY247" s="33"/>
      <c r="DZ247" s="33"/>
      <c r="EA247" s="33"/>
      <c r="EB247" s="33"/>
      <c r="EC247" s="33"/>
      <c r="ED247" s="33"/>
      <c r="EE247" s="33"/>
      <c r="EF247" s="33"/>
      <c r="EG247" s="33"/>
      <c r="EH247" s="33"/>
      <c r="EI247" s="33"/>
      <c r="EJ247" s="33"/>
      <c r="EK247" s="33"/>
      <c r="EL247" s="33"/>
      <c r="EM247" s="33"/>
      <c r="EN247" s="33"/>
      <c r="EO247" s="33"/>
      <c r="EP247" s="33"/>
      <c r="EQ247" s="33"/>
      <c r="ER247" s="33"/>
      <c r="ES247" s="33"/>
      <c r="ET247" s="33"/>
      <c r="EU247" s="33"/>
      <c r="EV247" s="33"/>
      <c r="EW247" s="33"/>
      <c r="EX247" s="33"/>
      <c r="EY247" s="33"/>
      <c r="EZ247" s="33"/>
      <c r="FA247" s="33"/>
      <c r="FB247" s="33"/>
      <c r="FC247" s="33"/>
      <c r="FD247" s="33"/>
      <c r="FE247" s="33"/>
      <c r="FF247" s="33"/>
      <c r="FG247" s="33"/>
      <c r="FH247" s="33"/>
      <c r="FI247" s="33"/>
      <c r="FJ247" s="33"/>
      <c r="FK247" s="33"/>
      <c r="FL247" s="33"/>
      <c r="FM247" s="33"/>
      <c r="FN247" s="33"/>
      <c r="FO247" s="33"/>
      <c r="FP247" s="33"/>
      <c r="FQ247" s="33"/>
      <c r="FR247" s="33"/>
      <c r="FS247" s="33"/>
      <c r="FT247" s="33"/>
      <c r="FU247" s="33"/>
      <c r="FV247" s="33"/>
      <c r="FW247" s="33"/>
      <c r="FX247" s="33"/>
      <c r="FY247" s="33"/>
      <c r="FZ247" s="33"/>
      <c r="GA247" s="33"/>
      <c r="GB247" s="33"/>
      <c r="GC247" s="33"/>
      <c r="GD247" s="33"/>
      <c r="GE247" s="33"/>
      <c r="GF247" s="33"/>
      <c r="GG247" s="33"/>
      <c r="GH247" s="33"/>
      <c r="GI247" s="33"/>
      <c r="GJ247" s="33"/>
      <c r="GK247" s="33"/>
      <c r="GL247" s="33"/>
      <c r="GM247" s="33"/>
      <c r="GN247" s="33"/>
      <c r="GO247" s="33"/>
      <c r="GP247" s="33"/>
      <c r="GQ247" s="33"/>
      <c r="GR247" s="33"/>
      <c r="GS247" s="33"/>
      <c r="GT247" s="33"/>
      <c r="GU247" s="33"/>
      <c r="GV247" s="33"/>
      <c r="GW247" s="33"/>
      <c r="GX247" s="33"/>
      <c r="GY247" s="33"/>
      <c r="GZ247" s="33"/>
      <c r="HA247" s="33"/>
      <c r="HB247" s="33"/>
      <c r="HC247" s="33"/>
      <c r="HD247" s="33"/>
      <c r="HE247" s="33"/>
      <c r="HF247" s="33"/>
      <c r="HG247" s="33"/>
      <c r="HH247" s="33"/>
      <c r="HI247" s="33"/>
      <c r="HJ247" s="33"/>
      <c r="HK247" s="33"/>
      <c r="HL247" s="33"/>
      <c r="HM247" s="33"/>
      <c r="HN247" s="33"/>
      <c r="HO247" s="33"/>
      <c r="HP247" s="33"/>
      <c r="HQ247" s="33"/>
      <c r="HR247" s="33"/>
      <c r="HS247" s="33"/>
      <c r="HT247" s="33"/>
      <c r="HU247" s="33"/>
      <c r="HV247" s="33"/>
      <c r="HW247" s="33"/>
      <c r="HX247" s="33"/>
      <c r="HY247" s="33"/>
      <c r="HZ247" s="33"/>
      <c r="IA247" s="33"/>
      <c r="IB247" s="33"/>
      <c r="IC247" s="33"/>
      <c r="ID247" s="33"/>
      <c r="IE247" s="33"/>
      <c r="IF247" s="33"/>
      <c r="IG247" s="33"/>
      <c r="IH247" s="33"/>
      <c r="II247" s="33"/>
      <c r="IJ247" s="33"/>
      <c r="IK247" s="33"/>
      <c r="IL247" s="33"/>
      <c r="IM247" s="33"/>
      <c r="IN247" s="33"/>
    </row>
    <row r="248" spans="1:248" s="2" customFormat="1" ht="34.5" customHeight="1">
      <c r="A248" s="644" t="s">
        <v>1558</v>
      </c>
      <c r="B248" s="665"/>
      <c r="C248" s="673" t="s">
        <v>1557</v>
      </c>
      <c r="D248" s="90" t="s">
        <v>1115</v>
      </c>
      <c r="E248" s="665"/>
      <c r="F248" s="665">
        <v>1</v>
      </c>
      <c r="G248" s="665" t="s">
        <v>30</v>
      </c>
      <c r="H248" s="665" t="s">
        <v>279</v>
      </c>
      <c r="I248" s="665">
        <v>180</v>
      </c>
      <c r="J248" s="665" t="s">
        <v>148</v>
      </c>
      <c r="K248" s="69">
        <f t="shared" ref="K248:K256" si="81">M248*1.35</f>
        <v>9.4500000000000011</v>
      </c>
      <c r="L248" s="70">
        <f t="shared" ref="L248:L256" si="82">M248*1.1</f>
        <v>7.7000000000000011</v>
      </c>
      <c r="M248" s="71">
        <v>7</v>
      </c>
      <c r="N248" s="643" t="s">
        <v>223</v>
      </c>
      <c r="O248" s="126">
        <f t="shared" si="76"/>
        <v>1</v>
      </c>
      <c r="P248" s="126">
        <f t="shared" si="77"/>
        <v>7</v>
      </c>
      <c r="Q248" s="126">
        <f t="shared" si="71"/>
        <v>7</v>
      </c>
      <c r="R248">
        <f t="shared" si="72"/>
        <v>7</v>
      </c>
      <c r="S248" s="481">
        <f t="shared" si="78"/>
        <v>7.21</v>
      </c>
      <c r="T248" s="481">
        <f t="shared" si="67"/>
        <v>7.9799999999999995</v>
      </c>
      <c r="U248" s="481">
        <f t="shared" si="68"/>
        <v>9.8699999999999992</v>
      </c>
      <c r="V248" s="481">
        <f t="shared" si="73"/>
        <v>6.65</v>
      </c>
      <c r="W248" s="481">
        <f t="shared" si="74"/>
        <v>7.3500000000000005</v>
      </c>
      <c r="X248" s="481">
        <f t="shared" si="75"/>
        <v>9.1</v>
      </c>
      <c r="AB248" s="88"/>
    </row>
    <row r="249" spans="1:248" s="2" customFormat="1" ht="21" customHeight="1">
      <c r="A249" s="645"/>
      <c r="B249" s="665"/>
      <c r="C249" s="673"/>
      <c r="D249" s="93" t="s">
        <v>1117</v>
      </c>
      <c r="E249" s="665"/>
      <c r="F249" s="665"/>
      <c r="G249" s="665"/>
      <c r="H249" s="665"/>
      <c r="I249" s="665"/>
      <c r="J249" s="665"/>
      <c r="K249" s="69">
        <f t="shared" si="81"/>
        <v>9.4500000000000011</v>
      </c>
      <c r="L249" s="70">
        <f t="shared" si="82"/>
        <v>7.7000000000000011</v>
      </c>
      <c r="M249" s="71">
        <v>7</v>
      </c>
      <c r="N249" s="643"/>
      <c r="O249" s="126">
        <f t="shared" si="76"/>
        <v>1</v>
      </c>
      <c r="P249" s="126">
        <f t="shared" si="77"/>
        <v>7</v>
      </c>
      <c r="Q249" s="126">
        <f t="shared" si="71"/>
        <v>7</v>
      </c>
      <c r="R249">
        <f t="shared" si="72"/>
        <v>7</v>
      </c>
      <c r="S249" s="481">
        <f t="shared" si="78"/>
        <v>7.21</v>
      </c>
      <c r="T249" s="481">
        <f t="shared" si="67"/>
        <v>7.9799999999999995</v>
      </c>
      <c r="U249" s="481">
        <f t="shared" si="68"/>
        <v>9.8699999999999992</v>
      </c>
      <c r="V249" s="481">
        <f t="shared" si="73"/>
        <v>6.65</v>
      </c>
      <c r="W249" s="481">
        <f t="shared" si="74"/>
        <v>7.3500000000000005</v>
      </c>
      <c r="X249" s="481">
        <f t="shared" si="75"/>
        <v>9.1</v>
      </c>
      <c r="AB249" s="88"/>
    </row>
    <row r="250" spans="1:248" s="2" customFormat="1" ht="24.75" customHeight="1">
      <c r="A250" s="645"/>
      <c r="B250" s="665"/>
      <c r="C250" s="673"/>
      <c r="D250" s="94" t="s">
        <v>105</v>
      </c>
      <c r="E250" s="665"/>
      <c r="F250" s="665"/>
      <c r="G250" s="665"/>
      <c r="H250" s="665"/>
      <c r="I250" s="665"/>
      <c r="J250" s="665"/>
      <c r="K250" s="69">
        <f t="shared" si="81"/>
        <v>9.4500000000000011</v>
      </c>
      <c r="L250" s="70">
        <f t="shared" si="82"/>
        <v>7.7000000000000011</v>
      </c>
      <c r="M250" s="71">
        <v>7</v>
      </c>
      <c r="N250" s="643"/>
      <c r="O250" s="126">
        <f t="shared" si="76"/>
        <v>1</v>
      </c>
      <c r="P250" s="126">
        <f t="shared" si="77"/>
        <v>7</v>
      </c>
      <c r="Q250" s="126">
        <f t="shared" si="71"/>
        <v>7</v>
      </c>
      <c r="R250">
        <f t="shared" si="72"/>
        <v>7</v>
      </c>
      <c r="S250" s="481">
        <f t="shared" si="78"/>
        <v>7.21</v>
      </c>
      <c r="T250" s="481">
        <f t="shared" si="67"/>
        <v>7.9799999999999995</v>
      </c>
      <c r="U250" s="481">
        <f t="shared" si="68"/>
        <v>9.8699999999999992</v>
      </c>
      <c r="V250" s="481">
        <f t="shared" si="73"/>
        <v>6.65</v>
      </c>
      <c r="W250" s="481">
        <f t="shared" si="74"/>
        <v>7.3500000000000005</v>
      </c>
      <c r="X250" s="481">
        <f t="shared" si="75"/>
        <v>9.1</v>
      </c>
      <c r="AB250" s="88"/>
    </row>
    <row r="251" spans="1:248" s="2" customFormat="1" ht="22.5" customHeight="1">
      <c r="A251" s="645"/>
      <c r="B251" s="665"/>
      <c r="C251" s="673"/>
      <c r="D251" s="95" t="s">
        <v>107</v>
      </c>
      <c r="E251" s="665"/>
      <c r="F251" s="665"/>
      <c r="G251" s="665"/>
      <c r="H251" s="665"/>
      <c r="I251" s="665"/>
      <c r="J251" s="665"/>
      <c r="K251" s="69">
        <f t="shared" si="81"/>
        <v>9.4500000000000011</v>
      </c>
      <c r="L251" s="70">
        <f t="shared" si="82"/>
        <v>7.7000000000000011</v>
      </c>
      <c r="M251" s="71">
        <v>7</v>
      </c>
      <c r="N251" s="643"/>
      <c r="O251" s="126">
        <f t="shared" si="76"/>
        <v>1</v>
      </c>
      <c r="P251" s="126">
        <f t="shared" si="77"/>
        <v>7</v>
      </c>
      <c r="Q251" s="126">
        <f t="shared" si="71"/>
        <v>7</v>
      </c>
      <c r="R251">
        <f t="shared" si="72"/>
        <v>7</v>
      </c>
      <c r="S251" s="481">
        <f t="shared" si="78"/>
        <v>7.21</v>
      </c>
      <c r="T251" s="481">
        <f t="shared" si="67"/>
        <v>7.9799999999999995</v>
      </c>
      <c r="U251" s="481">
        <f t="shared" si="68"/>
        <v>9.8699999999999992</v>
      </c>
      <c r="V251" s="481">
        <f t="shared" si="73"/>
        <v>6.65</v>
      </c>
      <c r="W251" s="481">
        <f t="shared" si="74"/>
        <v>7.3500000000000005</v>
      </c>
      <c r="X251" s="481">
        <f t="shared" si="75"/>
        <v>9.1</v>
      </c>
      <c r="AB251" s="88"/>
    </row>
    <row r="252" spans="1:248" s="2" customFormat="1" ht="27" customHeight="1">
      <c r="A252" s="646"/>
      <c r="B252" s="665"/>
      <c r="C252" s="673"/>
      <c r="D252" s="98" t="s">
        <v>50</v>
      </c>
      <c r="E252" s="665"/>
      <c r="F252" s="665"/>
      <c r="G252" s="665"/>
      <c r="H252" s="665"/>
      <c r="I252" s="665"/>
      <c r="J252" s="665"/>
      <c r="K252" s="69">
        <f t="shared" si="81"/>
        <v>20.925000000000001</v>
      </c>
      <c r="L252" s="70">
        <f t="shared" si="82"/>
        <v>17.05</v>
      </c>
      <c r="M252" s="71">
        <v>15.5</v>
      </c>
      <c r="N252" s="643"/>
      <c r="O252" s="126">
        <f t="shared" si="76"/>
        <v>1</v>
      </c>
      <c r="P252" s="126">
        <f t="shared" si="77"/>
        <v>15.5</v>
      </c>
      <c r="Q252" s="126">
        <f t="shared" si="71"/>
        <v>15.5</v>
      </c>
      <c r="R252">
        <f t="shared" si="72"/>
        <v>15.5</v>
      </c>
      <c r="S252" s="481">
        <f t="shared" si="78"/>
        <v>15.965</v>
      </c>
      <c r="T252" s="481">
        <f t="shared" si="67"/>
        <v>17.669999999999998</v>
      </c>
      <c r="U252" s="481">
        <f t="shared" si="68"/>
        <v>21.855</v>
      </c>
      <c r="V252" s="481">
        <f t="shared" si="73"/>
        <v>14.725</v>
      </c>
      <c r="W252" s="481">
        <f t="shared" si="74"/>
        <v>16.275000000000002</v>
      </c>
      <c r="X252" s="481">
        <f t="shared" si="75"/>
        <v>20.150000000000002</v>
      </c>
      <c r="AB252" s="88"/>
    </row>
    <row r="253" spans="1:248" s="2" customFormat="1" ht="90.75" customHeight="1">
      <c r="A253" s="99" t="s">
        <v>1552</v>
      </c>
      <c r="B253" s="122"/>
      <c r="C253" s="123" t="s">
        <v>1551</v>
      </c>
      <c r="D253" s="98" t="s">
        <v>50</v>
      </c>
      <c r="E253" s="99"/>
      <c r="F253" s="99">
        <v>1</v>
      </c>
      <c r="G253" s="99" t="s">
        <v>30</v>
      </c>
      <c r="H253" s="99" t="s">
        <v>279</v>
      </c>
      <c r="I253" s="99">
        <v>140</v>
      </c>
      <c r="J253" s="99" t="s">
        <v>148</v>
      </c>
      <c r="K253" s="69">
        <f>M253*1.35</f>
        <v>38.475000000000001</v>
      </c>
      <c r="L253" s="70">
        <f t="shared" si="82"/>
        <v>31.35</v>
      </c>
      <c r="M253" s="71">
        <v>28.5</v>
      </c>
      <c r="N253" s="102" t="s">
        <v>223</v>
      </c>
      <c r="O253" s="126">
        <f t="shared" si="76"/>
        <v>1</v>
      </c>
      <c r="P253" s="126">
        <f t="shared" si="77"/>
        <v>28.5</v>
      </c>
      <c r="Q253" s="126">
        <f t="shared" si="71"/>
        <v>28.5</v>
      </c>
      <c r="R253">
        <f t="shared" si="72"/>
        <v>28.5</v>
      </c>
      <c r="S253" s="481">
        <f t="shared" si="78"/>
        <v>29.355</v>
      </c>
      <c r="T253" s="481">
        <f t="shared" si="67"/>
        <v>32.489999999999995</v>
      </c>
      <c r="U253" s="481">
        <f t="shared" si="68"/>
        <v>40.184999999999995</v>
      </c>
      <c r="V253" s="481">
        <f t="shared" si="73"/>
        <v>27.074999999999999</v>
      </c>
      <c r="W253" s="481">
        <f t="shared" si="74"/>
        <v>29.925000000000001</v>
      </c>
      <c r="X253" s="481">
        <f t="shared" si="75"/>
        <v>37.050000000000004</v>
      </c>
      <c r="AB253" s="88"/>
    </row>
    <row r="254" spans="1:248" s="2" customFormat="1" ht="90.75" customHeight="1">
      <c r="A254" s="99" t="s">
        <v>1554</v>
      </c>
      <c r="B254" s="122"/>
      <c r="C254" s="123" t="s">
        <v>1553</v>
      </c>
      <c r="D254" s="98" t="s">
        <v>50</v>
      </c>
      <c r="E254" s="99"/>
      <c r="F254" s="99">
        <v>1</v>
      </c>
      <c r="G254" s="99" t="s">
        <v>30</v>
      </c>
      <c r="H254" s="99" t="s">
        <v>279</v>
      </c>
      <c r="I254" s="99">
        <v>140</v>
      </c>
      <c r="J254" s="99" t="s">
        <v>148</v>
      </c>
      <c r="K254" s="69">
        <f t="shared" si="81"/>
        <v>38.475000000000001</v>
      </c>
      <c r="L254" s="70">
        <f t="shared" si="82"/>
        <v>31.35</v>
      </c>
      <c r="M254" s="71">
        <v>28.5</v>
      </c>
      <c r="N254" s="102" t="s">
        <v>223</v>
      </c>
      <c r="O254" s="126">
        <f t="shared" si="76"/>
        <v>1</v>
      </c>
      <c r="P254" s="126">
        <f t="shared" si="77"/>
        <v>28.5</v>
      </c>
      <c r="Q254" s="126">
        <f t="shared" si="71"/>
        <v>28.5</v>
      </c>
      <c r="R254">
        <f t="shared" si="72"/>
        <v>28.5</v>
      </c>
      <c r="S254" s="481">
        <f t="shared" si="78"/>
        <v>29.355</v>
      </c>
      <c r="T254" s="481">
        <f t="shared" si="67"/>
        <v>32.489999999999995</v>
      </c>
      <c r="U254" s="481">
        <f t="shared" si="68"/>
        <v>40.184999999999995</v>
      </c>
      <c r="V254" s="481">
        <f t="shared" si="73"/>
        <v>27.074999999999999</v>
      </c>
      <c r="W254" s="481">
        <f t="shared" si="74"/>
        <v>29.925000000000001</v>
      </c>
      <c r="X254" s="481">
        <f t="shared" si="75"/>
        <v>37.050000000000004</v>
      </c>
      <c r="AB254" s="88"/>
    </row>
    <row r="255" spans="1:248" s="2" customFormat="1" ht="96" customHeight="1">
      <c r="A255" s="99" t="s">
        <v>1556</v>
      </c>
      <c r="B255" s="122"/>
      <c r="C255" s="123" t="s">
        <v>1555</v>
      </c>
      <c r="D255" s="98" t="s">
        <v>50</v>
      </c>
      <c r="E255" s="99"/>
      <c r="F255" s="99">
        <v>1</v>
      </c>
      <c r="G255" s="99" t="s">
        <v>30</v>
      </c>
      <c r="H255" s="99" t="s">
        <v>279</v>
      </c>
      <c r="I255" s="99">
        <v>140</v>
      </c>
      <c r="J255" s="99" t="s">
        <v>148</v>
      </c>
      <c r="K255" s="69">
        <f>M255*1.35</f>
        <v>38.475000000000001</v>
      </c>
      <c r="L255" s="70">
        <f t="shared" si="82"/>
        <v>31.35</v>
      </c>
      <c r="M255" s="71">
        <v>28.5</v>
      </c>
      <c r="N255" s="102" t="s">
        <v>223</v>
      </c>
      <c r="O255" s="126">
        <f t="shared" si="76"/>
        <v>1</v>
      </c>
      <c r="P255" s="126">
        <f t="shared" si="77"/>
        <v>28.5</v>
      </c>
      <c r="Q255" s="126">
        <f t="shared" si="71"/>
        <v>28.5</v>
      </c>
      <c r="R255">
        <f t="shared" si="72"/>
        <v>28.5</v>
      </c>
      <c r="S255" s="481">
        <f t="shared" si="78"/>
        <v>29.355</v>
      </c>
      <c r="T255" s="481">
        <f t="shared" si="67"/>
        <v>32.489999999999995</v>
      </c>
      <c r="U255" s="481">
        <f t="shared" si="68"/>
        <v>40.184999999999995</v>
      </c>
      <c r="V255" s="481">
        <f t="shared" si="73"/>
        <v>27.074999999999999</v>
      </c>
      <c r="W255" s="481">
        <f t="shared" si="74"/>
        <v>29.925000000000001</v>
      </c>
      <c r="X255" s="481">
        <f t="shared" si="75"/>
        <v>37.050000000000004</v>
      </c>
      <c r="AB255" s="88"/>
    </row>
    <row r="256" spans="1:248" s="2" customFormat="1" ht="82.5" customHeight="1">
      <c r="A256" s="99" t="s">
        <v>1560</v>
      </c>
      <c r="B256" s="122"/>
      <c r="C256" s="123" t="s">
        <v>1559</v>
      </c>
      <c r="D256" s="98" t="s">
        <v>50</v>
      </c>
      <c r="E256" s="99"/>
      <c r="F256" s="99">
        <v>1</v>
      </c>
      <c r="G256" s="99" t="s">
        <v>30</v>
      </c>
      <c r="H256" s="99" t="s">
        <v>279</v>
      </c>
      <c r="I256" s="99">
        <v>140</v>
      </c>
      <c r="J256" s="99" t="s">
        <v>148</v>
      </c>
      <c r="K256" s="69">
        <f t="shared" si="81"/>
        <v>42.120000000000005</v>
      </c>
      <c r="L256" s="70">
        <f t="shared" si="82"/>
        <v>34.32</v>
      </c>
      <c r="M256" s="71">
        <v>31.2</v>
      </c>
      <c r="N256" s="102" t="s">
        <v>223</v>
      </c>
      <c r="O256" s="126">
        <f t="shared" si="76"/>
        <v>1</v>
      </c>
      <c r="P256" s="126">
        <f t="shared" si="77"/>
        <v>31.2</v>
      </c>
      <c r="Q256" s="126">
        <f t="shared" si="71"/>
        <v>31.2</v>
      </c>
      <c r="R256">
        <f t="shared" si="72"/>
        <v>31.2</v>
      </c>
      <c r="S256" s="481">
        <f t="shared" si="78"/>
        <v>32.136000000000003</v>
      </c>
      <c r="T256" s="481">
        <f t="shared" si="67"/>
        <v>35.567999999999998</v>
      </c>
      <c r="U256" s="481">
        <f t="shared" si="68"/>
        <v>43.991999999999997</v>
      </c>
      <c r="V256" s="481">
        <f t="shared" si="73"/>
        <v>29.64</v>
      </c>
      <c r="W256" s="481">
        <f t="shared" si="74"/>
        <v>32.76</v>
      </c>
      <c r="X256" s="481">
        <f t="shared" si="75"/>
        <v>40.56</v>
      </c>
      <c r="AB256" s="88"/>
    </row>
    <row r="257" spans="1:248" customFormat="1" ht="29.25" customHeight="1">
      <c r="A257" s="634" t="s">
        <v>431</v>
      </c>
      <c r="B257" s="634"/>
      <c r="C257" s="634"/>
      <c r="D257" s="634"/>
      <c r="E257" s="634"/>
      <c r="F257" s="634"/>
      <c r="G257" s="634"/>
      <c r="H257" s="634"/>
      <c r="I257" s="634"/>
      <c r="J257" s="634"/>
      <c r="K257" s="634"/>
      <c r="L257" s="634"/>
      <c r="M257" s="634"/>
      <c r="N257" s="634"/>
      <c r="O257" s="126">
        <f t="shared" si="76"/>
        <v>0</v>
      </c>
      <c r="P257" s="126">
        <f t="shared" si="77"/>
        <v>0</v>
      </c>
      <c r="Q257" s="126">
        <f t="shared" si="71"/>
        <v>0</v>
      </c>
      <c r="R257" t="str">
        <f t="shared" si="72"/>
        <v xml:space="preserve"> </v>
      </c>
      <c r="S257" s="481" t="str">
        <f t="shared" si="78"/>
        <v xml:space="preserve"> </v>
      </c>
      <c r="T257" s="481" t="str">
        <f t="shared" si="67"/>
        <v xml:space="preserve"> </v>
      </c>
      <c r="U257" s="481" t="str">
        <f t="shared" si="68"/>
        <v xml:space="preserve"> </v>
      </c>
      <c r="V257" s="481" t="str">
        <f t="shared" si="73"/>
        <v xml:space="preserve"> </v>
      </c>
      <c r="W257" s="481" t="str">
        <f t="shared" si="74"/>
        <v xml:space="preserve"> </v>
      </c>
      <c r="X257" s="481" t="str">
        <f t="shared" si="75"/>
        <v xml:space="preserve"> </v>
      </c>
      <c r="AB257" s="88"/>
    </row>
    <row r="258" spans="1:248" s="34" customFormat="1" ht="31.5">
      <c r="A258" s="64" t="s">
        <v>3</v>
      </c>
      <c r="B258" s="64" t="s">
        <v>163</v>
      </c>
      <c r="C258" s="64" t="s">
        <v>93</v>
      </c>
      <c r="D258" s="64" t="s">
        <v>4</v>
      </c>
      <c r="E258" s="64" t="s">
        <v>8</v>
      </c>
      <c r="F258" s="64" t="s">
        <v>9</v>
      </c>
      <c r="G258" s="64" t="s">
        <v>5</v>
      </c>
      <c r="H258" s="64" t="s">
        <v>6</v>
      </c>
      <c r="I258" s="64" t="s">
        <v>146</v>
      </c>
      <c r="J258" s="64" t="s">
        <v>7</v>
      </c>
      <c r="K258" s="64" t="s">
        <v>261</v>
      </c>
      <c r="L258" s="64" t="s">
        <v>3623</v>
      </c>
      <c r="M258" s="64" t="s">
        <v>263</v>
      </c>
      <c r="N258" s="64" t="s">
        <v>427</v>
      </c>
      <c r="O258" s="126">
        <f t="shared" si="76"/>
        <v>1</v>
      </c>
      <c r="P258" s="126" t="str">
        <f t="shared" si="77"/>
        <v>ОПТ 2</v>
      </c>
      <c r="Q258" s="126" t="str">
        <f t="shared" si="71"/>
        <v xml:space="preserve"> </v>
      </c>
      <c r="R258" t="str">
        <f t="shared" si="72"/>
        <v xml:space="preserve"> </v>
      </c>
      <c r="S258" s="481" t="str">
        <f t="shared" si="78"/>
        <v xml:space="preserve"> </v>
      </c>
      <c r="T258" s="481" t="str">
        <f t="shared" si="67"/>
        <v xml:space="preserve"> </v>
      </c>
      <c r="U258" s="481" t="str">
        <f t="shared" si="68"/>
        <v xml:space="preserve"> </v>
      </c>
      <c r="V258" s="481" t="str">
        <f t="shared" si="73"/>
        <v xml:space="preserve"> </v>
      </c>
      <c r="W258" s="481" t="str">
        <f t="shared" si="74"/>
        <v xml:space="preserve"> </v>
      </c>
      <c r="X258" s="481" t="str">
        <f t="shared" si="75"/>
        <v xml:space="preserve"> </v>
      </c>
      <c r="Y258" s="46"/>
      <c r="Z258" s="46"/>
      <c r="AA258" s="33"/>
      <c r="AB258" s="88"/>
      <c r="AC258" s="33"/>
      <c r="AD258" s="33"/>
      <c r="AE258" s="33"/>
      <c r="AF258" s="33"/>
      <c r="AG258" s="33"/>
      <c r="AH258" s="33"/>
      <c r="AI258" s="33"/>
      <c r="AJ258" s="33"/>
      <c r="AK258" s="33"/>
      <c r="AL258" s="33"/>
      <c r="AM258" s="33"/>
      <c r="AN258" s="33"/>
      <c r="AO258" s="33"/>
      <c r="AP258" s="33"/>
      <c r="AQ258" s="33"/>
      <c r="AR258" s="33"/>
      <c r="AS258" s="33"/>
      <c r="AT258" s="33"/>
      <c r="AU258" s="33"/>
      <c r="AV258" s="33"/>
      <c r="AW258" s="33"/>
      <c r="AX258" s="33"/>
      <c r="AY258" s="33"/>
      <c r="AZ258" s="33"/>
      <c r="BA258" s="33"/>
      <c r="BB258" s="33"/>
      <c r="BC258" s="33"/>
      <c r="BD258" s="33"/>
      <c r="BE258" s="33"/>
      <c r="BF258" s="33"/>
      <c r="BG258" s="33"/>
      <c r="BH258" s="33"/>
      <c r="BI258" s="33"/>
      <c r="BJ258" s="33"/>
      <c r="BK258" s="33"/>
      <c r="BL258" s="33"/>
      <c r="BM258" s="33"/>
      <c r="BN258" s="33"/>
      <c r="BO258" s="33"/>
      <c r="BP258" s="33"/>
      <c r="BQ258" s="33"/>
      <c r="BR258" s="33"/>
      <c r="BS258" s="33"/>
      <c r="BT258" s="33"/>
      <c r="BU258" s="33"/>
      <c r="BV258" s="33"/>
      <c r="BW258" s="33"/>
      <c r="BX258" s="33"/>
      <c r="BY258" s="33"/>
      <c r="BZ258" s="33"/>
      <c r="CA258" s="33"/>
      <c r="CB258" s="33"/>
      <c r="CC258" s="33"/>
      <c r="CD258" s="33"/>
      <c r="CE258" s="33"/>
      <c r="CF258" s="33"/>
      <c r="CG258" s="33"/>
      <c r="CH258" s="33"/>
      <c r="CI258" s="33"/>
      <c r="CJ258" s="33"/>
      <c r="CK258" s="33"/>
      <c r="CL258" s="33"/>
      <c r="CM258" s="33"/>
      <c r="CN258" s="33"/>
      <c r="CO258" s="33"/>
      <c r="CP258" s="33"/>
      <c r="CQ258" s="33"/>
      <c r="CR258" s="33"/>
      <c r="CS258" s="33"/>
      <c r="CT258" s="33"/>
      <c r="CU258" s="33"/>
      <c r="CV258" s="33"/>
      <c r="CW258" s="33"/>
      <c r="CX258" s="33"/>
      <c r="CY258" s="33"/>
      <c r="CZ258" s="33"/>
      <c r="DA258" s="33"/>
      <c r="DB258" s="33"/>
      <c r="DC258" s="33"/>
      <c r="DD258" s="33"/>
      <c r="DE258" s="33"/>
      <c r="DF258" s="33"/>
      <c r="DG258" s="33"/>
      <c r="DH258" s="33"/>
      <c r="DI258" s="33"/>
      <c r="DJ258" s="33"/>
      <c r="DK258" s="33"/>
      <c r="DL258" s="33"/>
      <c r="DM258" s="33"/>
      <c r="DN258" s="33"/>
      <c r="DO258" s="33"/>
      <c r="DP258" s="33"/>
      <c r="DQ258" s="33"/>
      <c r="DR258" s="33"/>
      <c r="DS258" s="33"/>
      <c r="DT258" s="33"/>
      <c r="DU258" s="33"/>
      <c r="DV258" s="33"/>
      <c r="DW258" s="33"/>
      <c r="DX258" s="33"/>
      <c r="DY258" s="33"/>
      <c r="DZ258" s="33"/>
      <c r="EA258" s="33"/>
      <c r="EB258" s="33"/>
      <c r="EC258" s="33"/>
      <c r="ED258" s="33"/>
      <c r="EE258" s="33"/>
      <c r="EF258" s="33"/>
      <c r="EG258" s="33"/>
      <c r="EH258" s="33"/>
      <c r="EI258" s="33"/>
      <c r="EJ258" s="33"/>
      <c r="EK258" s="33"/>
      <c r="EL258" s="33"/>
      <c r="EM258" s="33"/>
      <c r="EN258" s="33"/>
      <c r="EO258" s="33"/>
      <c r="EP258" s="33"/>
      <c r="EQ258" s="33"/>
      <c r="ER258" s="33"/>
      <c r="ES258" s="33"/>
      <c r="ET258" s="33"/>
      <c r="EU258" s="33"/>
      <c r="EV258" s="33"/>
      <c r="EW258" s="33"/>
      <c r="EX258" s="33"/>
      <c r="EY258" s="33"/>
      <c r="EZ258" s="33"/>
      <c r="FA258" s="33"/>
      <c r="FB258" s="33"/>
      <c r="FC258" s="33"/>
      <c r="FD258" s="33"/>
      <c r="FE258" s="33"/>
      <c r="FF258" s="33"/>
      <c r="FG258" s="33"/>
      <c r="FH258" s="33"/>
      <c r="FI258" s="33"/>
      <c r="FJ258" s="33"/>
      <c r="FK258" s="33"/>
      <c r="FL258" s="33"/>
      <c r="FM258" s="33"/>
      <c r="FN258" s="33"/>
      <c r="FO258" s="33"/>
      <c r="FP258" s="33"/>
      <c r="FQ258" s="33"/>
      <c r="FR258" s="33"/>
      <c r="FS258" s="33"/>
      <c r="FT258" s="33"/>
      <c r="FU258" s="33"/>
      <c r="FV258" s="33"/>
      <c r="FW258" s="33"/>
      <c r="FX258" s="33"/>
      <c r="FY258" s="33"/>
      <c r="FZ258" s="33"/>
      <c r="GA258" s="33"/>
      <c r="GB258" s="33"/>
      <c r="GC258" s="33"/>
      <c r="GD258" s="33"/>
      <c r="GE258" s="33"/>
      <c r="GF258" s="33"/>
      <c r="GG258" s="33"/>
      <c r="GH258" s="33"/>
      <c r="GI258" s="33"/>
      <c r="GJ258" s="33"/>
      <c r="GK258" s="33"/>
      <c r="GL258" s="33"/>
      <c r="GM258" s="33"/>
      <c r="GN258" s="33"/>
      <c r="GO258" s="33"/>
      <c r="GP258" s="33"/>
      <c r="GQ258" s="33"/>
      <c r="GR258" s="33"/>
      <c r="GS258" s="33"/>
      <c r="GT258" s="33"/>
      <c r="GU258" s="33"/>
      <c r="GV258" s="33"/>
      <c r="GW258" s="33"/>
      <c r="GX258" s="33"/>
      <c r="GY258" s="33"/>
      <c r="GZ258" s="33"/>
      <c r="HA258" s="33"/>
      <c r="HB258" s="33"/>
      <c r="HC258" s="33"/>
      <c r="HD258" s="33"/>
      <c r="HE258" s="33"/>
      <c r="HF258" s="33"/>
      <c r="HG258" s="33"/>
      <c r="HH258" s="33"/>
      <c r="HI258" s="33"/>
      <c r="HJ258" s="33"/>
      <c r="HK258" s="33"/>
      <c r="HL258" s="33"/>
      <c r="HM258" s="33"/>
      <c r="HN258" s="33"/>
      <c r="HO258" s="33"/>
      <c r="HP258" s="33"/>
      <c r="HQ258" s="33"/>
      <c r="HR258" s="33"/>
      <c r="HS258" s="33"/>
      <c r="HT258" s="33"/>
      <c r="HU258" s="33"/>
      <c r="HV258" s="33"/>
      <c r="HW258" s="33"/>
      <c r="HX258" s="33"/>
      <c r="HY258" s="33"/>
      <c r="HZ258" s="33"/>
      <c r="IA258" s="33"/>
      <c r="IB258" s="33"/>
      <c r="IC258" s="33"/>
      <c r="ID258" s="33"/>
      <c r="IE258" s="33"/>
      <c r="IF258" s="33"/>
      <c r="IG258" s="33"/>
      <c r="IH258" s="33"/>
      <c r="II258" s="33"/>
      <c r="IJ258" s="33"/>
      <c r="IK258" s="33"/>
      <c r="IL258" s="33"/>
      <c r="IM258" s="33"/>
      <c r="IN258" s="33"/>
    </row>
    <row r="259" spans="1:248" s="2" customFormat="1" ht="30" customHeight="1">
      <c r="A259" s="644" t="s">
        <v>1562</v>
      </c>
      <c r="B259" s="665"/>
      <c r="C259" s="673" t="s">
        <v>1561</v>
      </c>
      <c r="D259" s="90" t="s">
        <v>1115</v>
      </c>
      <c r="E259" s="665"/>
      <c r="F259" s="665">
        <v>2</v>
      </c>
      <c r="G259" s="665" t="s">
        <v>11</v>
      </c>
      <c r="H259" s="665" t="s">
        <v>270</v>
      </c>
      <c r="I259" s="665">
        <v>180</v>
      </c>
      <c r="J259" s="665" t="s">
        <v>250</v>
      </c>
      <c r="K259" s="69">
        <f t="shared" ref="K259:K267" si="83">M259*1.35</f>
        <v>18.495000000000001</v>
      </c>
      <c r="L259" s="70">
        <f t="shared" ref="L259:L267" si="84">M259*1.1</f>
        <v>15.07</v>
      </c>
      <c r="M259" s="71">
        <v>13.7</v>
      </c>
      <c r="N259" s="643" t="s">
        <v>223</v>
      </c>
      <c r="O259" s="126">
        <f t="shared" si="76"/>
        <v>1</v>
      </c>
      <c r="P259" s="126">
        <f t="shared" si="77"/>
        <v>13.7</v>
      </c>
      <c r="Q259" s="126">
        <f t="shared" si="71"/>
        <v>13.7</v>
      </c>
      <c r="R259">
        <f t="shared" si="72"/>
        <v>13.7</v>
      </c>
      <c r="S259" s="481">
        <f t="shared" si="78"/>
        <v>14.110999999999999</v>
      </c>
      <c r="T259" s="481">
        <f t="shared" si="67"/>
        <v>15.617999999999999</v>
      </c>
      <c r="U259" s="481">
        <f t="shared" si="68"/>
        <v>19.316999999999997</v>
      </c>
      <c r="V259" s="481">
        <f t="shared" si="73"/>
        <v>13.014999999999999</v>
      </c>
      <c r="W259" s="481">
        <f t="shared" si="74"/>
        <v>14.385</v>
      </c>
      <c r="X259" s="481">
        <f t="shared" si="75"/>
        <v>17.809999999999999</v>
      </c>
      <c r="AB259" s="88"/>
    </row>
    <row r="260" spans="1:248" s="2" customFormat="1" ht="20.25" customHeight="1">
      <c r="A260" s="645"/>
      <c r="B260" s="665"/>
      <c r="C260" s="673"/>
      <c r="D260" s="92" t="s">
        <v>1116</v>
      </c>
      <c r="E260" s="665"/>
      <c r="F260" s="665"/>
      <c r="G260" s="665"/>
      <c r="H260" s="665"/>
      <c r="I260" s="665"/>
      <c r="J260" s="665"/>
      <c r="K260" s="69">
        <f t="shared" si="83"/>
        <v>18.225000000000001</v>
      </c>
      <c r="L260" s="70">
        <f t="shared" si="84"/>
        <v>14.850000000000001</v>
      </c>
      <c r="M260" s="71">
        <v>13.5</v>
      </c>
      <c r="N260" s="643"/>
      <c r="O260" s="126">
        <f t="shared" si="76"/>
        <v>1</v>
      </c>
      <c r="P260" s="126">
        <f t="shared" si="77"/>
        <v>13.5</v>
      </c>
      <c r="Q260" s="126">
        <f t="shared" si="71"/>
        <v>13.5</v>
      </c>
      <c r="R260">
        <f t="shared" si="72"/>
        <v>13.5</v>
      </c>
      <c r="S260" s="481">
        <f t="shared" si="78"/>
        <v>13.905000000000001</v>
      </c>
      <c r="T260" s="481">
        <f t="shared" si="67"/>
        <v>15.389999999999999</v>
      </c>
      <c r="U260" s="481">
        <f t="shared" si="68"/>
        <v>19.035</v>
      </c>
      <c r="V260" s="481">
        <f t="shared" si="73"/>
        <v>12.824999999999999</v>
      </c>
      <c r="W260" s="481">
        <f t="shared" si="74"/>
        <v>14.175000000000001</v>
      </c>
      <c r="X260" s="481">
        <f t="shared" si="75"/>
        <v>17.55</v>
      </c>
      <c r="AB260" s="88"/>
    </row>
    <row r="261" spans="1:248" s="2" customFormat="1" ht="20.25" customHeight="1">
      <c r="A261" s="645"/>
      <c r="B261" s="665"/>
      <c r="C261" s="673"/>
      <c r="D261" s="93" t="s">
        <v>1117</v>
      </c>
      <c r="E261" s="665"/>
      <c r="F261" s="665"/>
      <c r="G261" s="665"/>
      <c r="H261" s="665"/>
      <c r="I261" s="665"/>
      <c r="J261" s="665"/>
      <c r="K261" s="69">
        <f t="shared" si="83"/>
        <v>18.225000000000001</v>
      </c>
      <c r="L261" s="70">
        <f t="shared" si="84"/>
        <v>14.850000000000001</v>
      </c>
      <c r="M261" s="71">
        <v>13.5</v>
      </c>
      <c r="N261" s="643"/>
      <c r="O261" s="126">
        <f t="shared" si="76"/>
        <v>1</v>
      </c>
      <c r="P261" s="126">
        <f t="shared" si="77"/>
        <v>13.5</v>
      </c>
      <c r="Q261" s="126">
        <f t="shared" si="71"/>
        <v>13.5</v>
      </c>
      <c r="R261">
        <f t="shared" si="72"/>
        <v>13.5</v>
      </c>
      <c r="S261" s="481">
        <f t="shared" si="78"/>
        <v>13.905000000000001</v>
      </c>
      <c r="T261" s="481">
        <f t="shared" si="67"/>
        <v>15.389999999999999</v>
      </c>
      <c r="U261" s="481">
        <f t="shared" si="68"/>
        <v>19.035</v>
      </c>
      <c r="V261" s="481">
        <f t="shared" si="73"/>
        <v>12.824999999999999</v>
      </c>
      <c r="W261" s="481">
        <f t="shared" si="74"/>
        <v>14.175000000000001</v>
      </c>
      <c r="X261" s="481">
        <f t="shared" si="75"/>
        <v>17.55</v>
      </c>
      <c r="AB261" s="88"/>
    </row>
    <row r="262" spans="1:248" s="2" customFormat="1" ht="21.75" customHeight="1">
      <c r="A262" s="645"/>
      <c r="B262" s="665"/>
      <c r="C262" s="673"/>
      <c r="D262" s="94" t="s">
        <v>105</v>
      </c>
      <c r="E262" s="665"/>
      <c r="F262" s="665"/>
      <c r="G262" s="665"/>
      <c r="H262" s="665"/>
      <c r="I262" s="665"/>
      <c r="J262" s="665"/>
      <c r="K262" s="69">
        <f t="shared" si="83"/>
        <v>18.225000000000001</v>
      </c>
      <c r="L262" s="70">
        <f t="shared" si="84"/>
        <v>14.850000000000001</v>
      </c>
      <c r="M262" s="71">
        <v>13.5</v>
      </c>
      <c r="N262" s="643"/>
      <c r="O262" s="126">
        <f t="shared" si="76"/>
        <v>1</v>
      </c>
      <c r="P262" s="126">
        <f t="shared" si="77"/>
        <v>13.5</v>
      </c>
      <c r="Q262" s="126">
        <f t="shared" si="71"/>
        <v>13.5</v>
      </c>
      <c r="R262">
        <f t="shared" si="72"/>
        <v>13.5</v>
      </c>
      <c r="S262" s="481">
        <f t="shared" si="78"/>
        <v>13.905000000000001</v>
      </c>
      <c r="T262" s="481">
        <f t="shared" si="67"/>
        <v>15.389999999999999</v>
      </c>
      <c r="U262" s="481">
        <f t="shared" si="68"/>
        <v>19.035</v>
      </c>
      <c r="V262" s="481">
        <f t="shared" si="73"/>
        <v>12.824999999999999</v>
      </c>
      <c r="W262" s="481">
        <f t="shared" si="74"/>
        <v>14.175000000000001</v>
      </c>
      <c r="X262" s="481">
        <f t="shared" si="75"/>
        <v>17.55</v>
      </c>
      <c r="AB262" s="88"/>
    </row>
    <row r="263" spans="1:248" s="2" customFormat="1" ht="21" customHeight="1">
      <c r="A263" s="646"/>
      <c r="B263" s="665"/>
      <c r="C263" s="673"/>
      <c r="D263" s="95" t="s">
        <v>107</v>
      </c>
      <c r="E263" s="665"/>
      <c r="F263" s="665"/>
      <c r="G263" s="665"/>
      <c r="H263" s="665"/>
      <c r="I263" s="665"/>
      <c r="J263" s="665"/>
      <c r="K263" s="69">
        <f t="shared" si="83"/>
        <v>18.225000000000001</v>
      </c>
      <c r="L263" s="70">
        <f t="shared" si="84"/>
        <v>14.850000000000001</v>
      </c>
      <c r="M263" s="71">
        <v>13.5</v>
      </c>
      <c r="N263" s="643"/>
      <c r="O263" s="126">
        <f t="shared" si="76"/>
        <v>1</v>
      </c>
      <c r="P263" s="126">
        <f t="shared" si="77"/>
        <v>13.5</v>
      </c>
      <c r="Q263" s="126">
        <f t="shared" si="71"/>
        <v>13.5</v>
      </c>
      <c r="R263">
        <f t="shared" si="72"/>
        <v>13.5</v>
      </c>
      <c r="S263" s="481">
        <f t="shared" si="78"/>
        <v>13.905000000000001</v>
      </c>
      <c r="T263" s="481">
        <f t="shared" si="67"/>
        <v>15.389999999999999</v>
      </c>
      <c r="U263" s="481">
        <f t="shared" si="68"/>
        <v>19.035</v>
      </c>
      <c r="V263" s="481">
        <f t="shared" si="73"/>
        <v>12.824999999999999</v>
      </c>
      <c r="W263" s="481">
        <f t="shared" si="74"/>
        <v>14.175000000000001</v>
      </c>
      <c r="X263" s="481">
        <f t="shared" si="75"/>
        <v>17.55</v>
      </c>
      <c r="AB263" s="88"/>
    </row>
    <row r="264" spans="1:248" s="2" customFormat="1" ht="29.25" customHeight="1">
      <c r="A264" s="644" t="s">
        <v>1564</v>
      </c>
      <c r="B264" s="665"/>
      <c r="C264" s="673" t="s">
        <v>1563</v>
      </c>
      <c r="D264" s="90" t="s">
        <v>1115</v>
      </c>
      <c r="E264" s="665"/>
      <c r="F264" s="665">
        <v>2</v>
      </c>
      <c r="G264" s="665" t="s">
        <v>11</v>
      </c>
      <c r="H264" s="665" t="s">
        <v>270</v>
      </c>
      <c r="I264" s="665">
        <v>180</v>
      </c>
      <c r="J264" s="665" t="s">
        <v>250</v>
      </c>
      <c r="K264" s="69">
        <f t="shared" si="83"/>
        <v>24.3</v>
      </c>
      <c r="L264" s="70">
        <f t="shared" si="84"/>
        <v>19.8</v>
      </c>
      <c r="M264" s="71">
        <v>18</v>
      </c>
      <c r="N264" s="643" t="s">
        <v>223</v>
      </c>
      <c r="O264" s="126">
        <f t="shared" si="76"/>
        <v>1</v>
      </c>
      <c r="P264" s="126">
        <f t="shared" si="77"/>
        <v>18</v>
      </c>
      <c r="Q264" s="126">
        <f t="shared" si="71"/>
        <v>18</v>
      </c>
      <c r="R264">
        <f t="shared" si="72"/>
        <v>18</v>
      </c>
      <c r="S264" s="481">
        <f t="shared" si="78"/>
        <v>18.54</v>
      </c>
      <c r="T264" s="481">
        <f t="shared" si="67"/>
        <v>20.52</v>
      </c>
      <c r="U264" s="481">
        <f t="shared" si="68"/>
        <v>25.38</v>
      </c>
      <c r="V264" s="481">
        <f t="shared" si="73"/>
        <v>17.100000000000001</v>
      </c>
      <c r="W264" s="481">
        <f t="shared" si="74"/>
        <v>18.900000000000002</v>
      </c>
      <c r="X264" s="481">
        <f t="shared" si="75"/>
        <v>23.400000000000002</v>
      </c>
      <c r="AB264" s="88"/>
    </row>
    <row r="265" spans="1:248" s="2" customFormat="1" ht="26.25" customHeight="1">
      <c r="A265" s="645"/>
      <c r="B265" s="665"/>
      <c r="C265" s="673"/>
      <c r="D265" s="94" t="s">
        <v>105</v>
      </c>
      <c r="E265" s="665"/>
      <c r="F265" s="665"/>
      <c r="G265" s="665"/>
      <c r="H265" s="665"/>
      <c r="I265" s="665"/>
      <c r="J265" s="665"/>
      <c r="K265" s="69">
        <f t="shared" si="83"/>
        <v>24.3</v>
      </c>
      <c r="L265" s="70">
        <f t="shared" si="84"/>
        <v>19.8</v>
      </c>
      <c r="M265" s="71">
        <v>18</v>
      </c>
      <c r="N265" s="643"/>
      <c r="O265" s="126">
        <f t="shared" si="76"/>
        <v>1</v>
      </c>
      <c r="P265" s="126">
        <f t="shared" si="77"/>
        <v>18</v>
      </c>
      <c r="Q265" s="126">
        <f t="shared" si="71"/>
        <v>18</v>
      </c>
      <c r="R265">
        <f t="shared" si="72"/>
        <v>18</v>
      </c>
      <c r="S265" s="481">
        <f t="shared" si="78"/>
        <v>18.54</v>
      </c>
      <c r="T265" s="481">
        <f t="shared" si="67"/>
        <v>20.52</v>
      </c>
      <c r="U265" s="481">
        <f t="shared" si="68"/>
        <v>25.38</v>
      </c>
      <c r="V265" s="481">
        <f t="shared" si="73"/>
        <v>17.100000000000001</v>
      </c>
      <c r="W265" s="481">
        <f t="shared" si="74"/>
        <v>18.900000000000002</v>
      </c>
      <c r="X265" s="481">
        <f t="shared" si="75"/>
        <v>23.400000000000002</v>
      </c>
      <c r="AB265" s="88"/>
    </row>
    <row r="266" spans="1:248" s="2" customFormat="1" ht="22.5" customHeight="1">
      <c r="A266" s="646"/>
      <c r="B266" s="665"/>
      <c r="C266" s="673"/>
      <c r="D266" s="95" t="s">
        <v>107</v>
      </c>
      <c r="E266" s="665"/>
      <c r="F266" s="665"/>
      <c r="G266" s="665"/>
      <c r="H266" s="665"/>
      <c r="I266" s="665"/>
      <c r="J266" s="665"/>
      <c r="K266" s="69">
        <f t="shared" si="83"/>
        <v>24.3</v>
      </c>
      <c r="L266" s="70">
        <f t="shared" si="84"/>
        <v>19.8</v>
      </c>
      <c r="M266" s="71">
        <v>18</v>
      </c>
      <c r="N266" s="643"/>
      <c r="O266" s="126">
        <f t="shared" si="76"/>
        <v>1</v>
      </c>
      <c r="P266" s="126">
        <f t="shared" si="77"/>
        <v>18</v>
      </c>
      <c r="Q266" s="126">
        <f t="shared" si="71"/>
        <v>18</v>
      </c>
      <c r="R266">
        <f t="shared" si="72"/>
        <v>18</v>
      </c>
      <c r="S266" s="481">
        <f t="shared" si="78"/>
        <v>18.54</v>
      </c>
      <c r="T266" s="481">
        <f t="shared" si="67"/>
        <v>20.52</v>
      </c>
      <c r="U266" s="481">
        <f t="shared" si="68"/>
        <v>25.38</v>
      </c>
      <c r="V266" s="481">
        <f t="shared" si="73"/>
        <v>17.100000000000001</v>
      </c>
      <c r="W266" s="481">
        <f t="shared" si="74"/>
        <v>18.900000000000002</v>
      </c>
      <c r="X266" s="481">
        <f t="shared" si="75"/>
        <v>23.400000000000002</v>
      </c>
      <c r="AB266" s="88"/>
    </row>
    <row r="267" spans="1:248" s="2" customFormat="1" ht="125.25" customHeight="1">
      <c r="A267" s="500" t="s">
        <v>4249</v>
      </c>
      <c r="B267" s="503"/>
      <c r="C267" s="502" t="s">
        <v>4250</v>
      </c>
      <c r="D267" s="98" t="s">
        <v>50</v>
      </c>
      <c r="E267" s="500"/>
      <c r="F267" s="500">
        <v>1</v>
      </c>
      <c r="G267" s="500" t="s">
        <v>15</v>
      </c>
      <c r="H267" s="500" t="s">
        <v>280</v>
      </c>
      <c r="I267" s="500">
        <v>120</v>
      </c>
      <c r="J267" s="500" t="s">
        <v>218</v>
      </c>
      <c r="K267" s="69">
        <f t="shared" si="83"/>
        <v>202.5</v>
      </c>
      <c r="L267" s="70">
        <f t="shared" si="84"/>
        <v>165</v>
      </c>
      <c r="M267" s="71">
        <v>150</v>
      </c>
      <c r="N267" s="501"/>
      <c r="O267" s="126">
        <f t="shared" si="76"/>
        <v>1</v>
      </c>
      <c r="P267" s="126">
        <f t="shared" si="77"/>
        <v>150</v>
      </c>
      <c r="Q267" s="126">
        <f t="shared" si="71"/>
        <v>150</v>
      </c>
      <c r="R267">
        <f t="shared" si="72"/>
        <v>150</v>
      </c>
      <c r="S267" s="481">
        <f t="shared" si="78"/>
        <v>154.5</v>
      </c>
      <c r="T267" s="481">
        <f t="shared" si="67"/>
        <v>170.99999999999997</v>
      </c>
      <c r="U267" s="481">
        <f t="shared" si="68"/>
        <v>211.5</v>
      </c>
      <c r="V267" s="481">
        <f t="shared" si="73"/>
        <v>142.5</v>
      </c>
      <c r="W267" s="481">
        <f t="shared" si="74"/>
        <v>157.5</v>
      </c>
      <c r="X267" s="481">
        <f t="shared" si="75"/>
        <v>195</v>
      </c>
      <c r="AB267" s="88"/>
    </row>
    <row r="268" spans="1:248" s="2" customFormat="1" ht="36.75" customHeight="1">
      <c r="D268" s="4"/>
      <c r="K268" s="32"/>
      <c r="L268" s="32"/>
      <c r="M268" s="32"/>
      <c r="O268" s="57"/>
      <c r="S268" s="483"/>
      <c r="T268" s="483"/>
      <c r="U268" s="483"/>
      <c r="V268" s="483"/>
      <c r="W268" s="483"/>
      <c r="X268" s="483"/>
      <c r="AB268" s="57"/>
    </row>
    <row r="269" spans="1:248" s="2" customFormat="1" ht="36.75" customHeight="1">
      <c r="D269" s="4"/>
      <c r="K269" s="32"/>
      <c r="L269" s="32"/>
      <c r="M269" s="32"/>
      <c r="O269" s="57"/>
      <c r="S269" s="483"/>
      <c r="T269" s="483"/>
      <c r="U269" s="483"/>
      <c r="V269" s="483"/>
      <c r="W269" s="483"/>
      <c r="X269" s="483"/>
      <c r="AB269" s="57"/>
    </row>
    <row r="270" spans="1:248" s="2" customFormat="1" ht="36.75" customHeight="1">
      <c r="D270" s="4"/>
      <c r="K270" s="32"/>
      <c r="L270" s="32"/>
      <c r="M270" s="32"/>
      <c r="O270" s="57"/>
      <c r="S270" s="483"/>
      <c r="T270" s="483"/>
      <c r="U270" s="483"/>
      <c r="V270" s="483"/>
      <c r="W270" s="483"/>
      <c r="X270" s="483"/>
      <c r="AB270" s="57"/>
    </row>
    <row r="271" spans="1:248" s="2" customFormat="1" ht="36.75" customHeight="1">
      <c r="D271" s="4"/>
      <c r="K271" s="32"/>
      <c r="L271" s="32"/>
      <c r="M271" s="32"/>
      <c r="O271" s="57"/>
      <c r="S271" s="483"/>
      <c r="T271" s="483"/>
      <c r="U271" s="483"/>
      <c r="V271" s="483"/>
      <c r="W271" s="483"/>
      <c r="X271" s="483"/>
      <c r="AB271" s="57"/>
    </row>
    <row r="272" spans="1:248" s="2" customFormat="1" ht="36.75" customHeight="1">
      <c r="D272" s="4"/>
      <c r="K272" s="32"/>
      <c r="L272" s="32"/>
      <c r="M272" s="32"/>
      <c r="O272" s="57"/>
      <c r="S272" s="483"/>
      <c r="T272" s="483"/>
      <c r="U272" s="483"/>
      <c r="V272" s="483"/>
      <c r="W272" s="483"/>
      <c r="X272" s="483"/>
      <c r="AB272" s="57"/>
    </row>
    <row r="273" spans="4:28" s="2" customFormat="1" ht="36.75" customHeight="1">
      <c r="D273" s="4"/>
      <c r="K273" s="32"/>
      <c r="L273" s="32"/>
      <c r="M273" s="32"/>
      <c r="O273" s="57"/>
      <c r="S273" s="483"/>
      <c r="T273" s="483"/>
      <c r="U273" s="483"/>
      <c r="V273" s="483"/>
      <c r="W273" s="483"/>
      <c r="X273" s="483"/>
      <c r="AB273" s="57"/>
    </row>
    <row r="274" spans="4:28" s="2" customFormat="1">
      <c r="D274" s="4"/>
      <c r="K274" s="32"/>
      <c r="L274" s="32"/>
      <c r="M274" s="32"/>
      <c r="O274" s="57"/>
      <c r="S274" s="483"/>
      <c r="T274" s="483"/>
      <c r="U274" s="483"/>
      <c r="V274" s="483"/>
      <c r="W274" s="483"/>
      <c r="X274" s="483"/>
      <c r="AB274" s="57"/>
    </row>
    <row r="275" spans="4:28" s="2" customFormat="1">
      <c r="D275" s="4"/>
      <c r="K275" s="32"/>
      <c r="L275" s="32"/>
      <c r="M275" s="32"/>
      <c r="O275" s="57"/>
      <c r="S275" s="483"/>
      <c r="T275" s="483"/>
      <c r="U275" s="483"/>
      <c r="V275" s="483"/>
      <c r="W275" s="483"/>
      <c r="X275" s="483"/>
      <c r="AB275" s="57"/>
    </row>
    <row r="276" spans="4:28" s="2" customFormat="1">
      <c r="D276" s="4"/>
      <c r="K276" s="32"/>
      <c r="L276" s="32"/>
      <c r="M276" s="32"/>
      <c r="O276" s="57"/>
      <c r="S276" s="483"/>
      <c r="T276" s="483"/>
      <c r="U276" s="483"/>
      <c r="V276" s="483"/>
      <c r="W276" s="483"/>
      <c r="X276" s="483"/>
      <c r="AB276" s="57"/>
    </row>
    <row r="277" spans="4:28" s="2" customFormat="1">
      <c r="D277" s="4"/>
      <c r="K277" s="32"/>
      <c r="L277" s="32"/>
      <c r="M277" s="32"/>
      <c r="O277" s="57"/>
      <c r="S277" s="483"/>
      <c r="T277" s="483"/>
      <c r="U277" s="483"/>
      <c r="V277" s="483"/>
      <c r="W277" s="483"/>
      <c r="X277" s="483"/>
      <c r="AB277" s="57"/>
    </row>
    <row r="278" spans="4:28" s="2" customFormat="1">
      <c r="D278" s="4"/>
      <c r="K278" s="32"/>
      <c r="L278" s="32"/>
      <c r="M278" s="32"/>
      <c r="O278" s="57"/>
      <c r="S278" s="483"/>
      <c r="T278" s="483"/>
      <c r="U278" s="483"/>
      <c r="V278" s="483"/>
      <c r="W278" s="483"/>
      <c r="X278" s="483"/>
      <c r="AB278" s="57"/>
    </row>
    <row r="279" spans="4:28" s="2" customFormat="1">
      <c r="D279" s="4"/>
      <c r="K279" s="32"/>
      <c r="L279" s="32"/>
      <c r="M279" s="32"/>
      <c r="O279" s="57"/>
      <c r="S279" s="483"/>
      <c r="T279" s="483"/>
      <c r="U279" s="483"/>
      <c r="V279" s="483"/>
      <c r="W279" s="483"/>
      <c r="X279" s="483"/>
      <c r="AB279" s="57"/>
    </row>
    <row r="280" spans="4:28" s="2" customFormat="1">
      <c r="D280" s="4"/>
      <c r="K280" s="32"/>
      <c r="L280" s="32"/>
      <c r="M280" s="32"/>
      <c r="O280" s="57"/>
      <c r="S280" s="483"/>
      <c r="T280" s="483"/>
      <c r="U280" s="483"/>
      <c r="V280" s="483"/>
      <c r="W280" s="483"/>
      <c r="X280" s="483"/>
      <c r="AB280" s="57"/>
    </row>
    <row r="281" spans="4:28" s="2" customFormat="1">
      <c r="D281" s="4"/>
      <c r="K281" s="32"/>
      <c r="L281" s="32"/>
      <c r="M281" s="32"/>
      <c r="O281" s="57"/>
      <c r="S281" s="483"/>
      <c r="T281" s="483"/>
      <c r="U281" s="483"/>
      <c r="V281" s="483"/>
      <c r="W281" s="483"/>
      <c r="X281" s="483"/>
      <c r="AB281" s="57"/>
    </row>
    <row r="282" spans="4:28" s="2" customFormat="1">
      <c r="D282" s="4"/>
      <c r="K282" s="32"/>
      <c r="L282" s="32"/>
      <c r="M282" s="32"/>
      <c r="O282" s="57"/>
      <c r="S282" s="483"/>
      <c r="T282" s="483"/>
      <c r="U282" s="483"/>
      <c r="V282" s="483"/>
      <c r="W282" s="483"/>
      <c r="X282" s="483"/>
      <c r="AB282" s="57"/>
    </row>
    <row r="283" spans="4:28" s="2" customFormat="1">
      <c r="D283" s="4"/>
      <c r="K283" s="32"/>
      <c r="L283" s="32"/>
      <c r="M283" s="32"/>
      <c r="O283" s="57"/>
      <c r="S283" s="483"/>
      <c r="T283" s="483"/>
      <c r="U283" s="483"/>
      <c r="V283" s="483"/>
      <c r="W283" s="483"/>
      <c r="X283" s="483"/>
      <c r="AB283" s="57"/>
    </row>
    <row r="284" spans="4:28" s="2" customFormat="1">
      <c r="D284" s="4"/>
      <c r="K284" s="32"/>
      <c r="L284" s="32"/>
      <c r="M284" s="32"/>
      <c r="O284" s="57"/>
      <c r="S284" s="483"/>
      <c r="T284" s="483"/>
      <c r="U284" s="483"/>
      <c r="V284" s="483"/>
      <c r="W284" s="483"/>
      <c r="X284" s="483"/>
      <c r="AB284" s="57"/>
    </row>
    <row r="285" spans="4:28" s="2" customFormat="1">
      <c r="D285" s="4"/>
      <c r="K285" s="32"/>
      <c r="L285" s="32"/>
      <c r="M285" s="32"/>
      <c r="O285" s="57"/>
      <c r="S285" s="483"/>
      <c r="T285" s="483"/>
      <c r="U285" s="483"/>
      <c r="V285" s="483"/>
      <c r="W285" s="483"/>
      <c r="X285" s="483"/>
      <c r="AB285" s="57"/>
    </row>
    <row r="286" spans="4:28" s="2" customFormat="1">
      <c r="D286" s="4"/>
      <c r="K286" s="32"/>
      <c r="L286" s="32"/>
      <c r="M286" s="32"/>
      <c r="O286" s="57"/>
      <c r="S286" s="483"/>
      <c r="T286" s="483"/>
      <c r="U286" s="483"/>
      <c r="V286" s="483"/>
      <c r="W286" s="483"/>
      <c r="X286" s="483"/>
      <c r="AB286" s="57"/>
    </row>
    <row r="287" spans="4:28" s="2" customFormat="1">
      <c r="D287" s="4"/>
      <c r="K287" s="32"/>
      <c r="L287" s="32"/>
      <c r="M287" s="32"/>
      <c r="O287" s="57"/>
      <c r="S287" s="483"/>
      <c r="T287" s="483"/>
      <c r="U287" s="483"/>
      <c r="V287" s="483"/>
      <c r="W287" s="483"/>
      <c r="X287" s="483"/>
      <c r="AB287" s="57"/>
    </row>
    <row r="288" spans="4:28" s="2" customFormat="1">
      <c r="D288" s="4"/>
      <c r="K288" s="32"/>
      <c r="L288" s="32"/>
      <c r="M288" s="32"/>
      <c r="O288" s="57"/>
      <c r="S288" s="483"/>
      <c r="T288" s="483"/>
      <c r="U288" s="483"/>
      <c r="V288" s="483"/>
      <c r="W288" s="483"/>
      <c r="X288" s="483"/>
      <c r="AB288" s="57"/>
    </row>
    <row r="289" spans="4:28" s="2" customFormat="1">
      <c r="D289" s="4"/>
      <c r="K289" s="32"/>
      <c r="L289" s="32"/>
      <c r="M289" s="32"/>
      <c r="O289" s="57"/>
      <c r="S289" s="483"/>
      <c r="T289" s="483"/>
      <c r="U289" s="483"/>
      <c r="V289" s="483"/>
      <c r="W289" s="483"/>
      <c r="X289" s="483"/>
      <c r="AB289" s="57"/>
    </row>
    <row r="290" spans="4:28" s="2" customFormat="1">
      <c r="D290" s="4"/>
      <c r="K290" s="32"/>
      <c r="L290" s="32"/>
      <c r="M290" s="32"/>
      <c r="O290" s="57"/>
      <c r="S290" s="483"/>
      <c r="T290" s="483"/>
      <c r="U290" s="483"/>
      <c r="V290" s="483"/>
      <c r="W290" s="483"/>
      <c r="X290" s="483"/>
      <c r="AB290" s="57"/>
    </row>
    <row r="291" spans="4:28" s="2" customFormat="1">
      <c r="D291" s="4"/>
      <c r="K291" s="32"/>
      <c r="L291" s="32"/>
      <c r="M291" s="32"/>
      <c r="O291" s="57"/>
      <c r="S291" s="483"/>
      <c r="T291" s="483"/>
      <c r="U291" s="483"/>
      <c r="V291" s="483"/>
      <c r="W291" s="483"/>
      <c r="X291" s="483"/>
      <c r="AB291" s="57"/>
    </row>
    <row r="292" spans="4:28" s="2" customFormat="1">
      <c r="D292" s="4"/>
      <c r="K292" s="32"/>
      <c r="L292" s="32"/>
      <c r="M292" s="32"/>
      <c r="O292" s="57"/>
      <c r="S292" s="483"/>
      <c r="T292" s="483"/>
      <c r="U292" s="483"/>
      <c r="V292" s="483"/>
      <c r="W292" s="483"/>
      <c r="X292" s="483"/>
      <c r="AB292" s="57"/>
    </row>
    <row r="293" spans="4:28" s="2" customFormat="1">
      <c r="D293" s="4"/>
      <c r="K293" s="32"/>
      <c r="L293" s="32"/>
      <c r="M293" s="32"/>
      <c r="O293" s="57"/>
      <c r="S293" s="483"/>
      <c r="T293" s="483"/>
      <c r="U293" s="483"/>
      <c r="V293" s="483"/>
      <c r="W293" s="483"/>
      <c r="X293" s="483"/>
      <c r="AB293" s="57"/>
    </row>
    <row r="294" spans="4:28" s="2" customFormat="1">
      <c r="D294" s="4"/>
      <c r="K294" s="32"/>
      <c r="L294" s="32"/>
      <c r="M294" s="32"/>
      <c r="O294" s="57"/>
      <c r="S294" s="483"/>
      <c r="T294" s="483"/>
      <c r="U294" s="483"/>
      <c r="V294" s="483"/>
      <c r="W294" s="483"/>
      <c r="X294" s="483"/>
      <c r="AB294" s="57"/>
    </row>
    <row r="295" spans="4:28" s="2" customFormat="1">
      <c r="D295" s="4"/>
      <c r="K295" s="32"/>
      <c r="L295" s="32"/>
      <c r="M295" s="32"/>
      <c r="O295" s="57"/>
      <c r="S295" s="483"/>
      <c r="T295" s="483"/>
      <c r="U295" s="483"/>
      <c r="V295" s="483"/>
      <c r="W295" s="483"/>
      <c r="X295" s="483"/>
      <c r="AB295" s="57"/>
    </row>
    <row r="296" spans="4:28" s="2" customFormat="1">
      <c r="D296" s="4"/>
      <c r="K296" s="32"/>
      <c r="L296" s="32"/>
      <c r="M296" s="32"/>
      <c r="O296" s="57"/>
      <c r="S296" s="483"/>
      <c r="T296" s="483"/>
      <c r="U296" s="483"/>
      <c r="V296" s="483"/>
      <c r="W296" s="483"/>
      <c r="X296" s="483"/>
      <c r="AB296" s="57"/>
    </row>
    <row r="297" spans="4:28" s="2" customFormat="1">
      <c r="D297" s="4"/>
      <c r="K297" s="32"/>
      <c r="L297" s="32"/>
      <c r="M297" s="32"/>
      <c r="O297" s="57"/>
      <c r="S297" s="483"/>
      <c r="T297" s="483"/>
      <c r="U297" s="483"/>
      <c r="V297" s="483"/>
      <c r="W297" s="483"/>
      <c r="X297" s="483"/>
      <c r="AB297" s="57"/>
    </row>
    <row r="298" spans="4:28" s="2" customFormat="1">
      <c r="D298" s="4"/>
      <c r="K298" s="32"/>
      <c r="L298" s="32"/>
      <c r="M298" s="32"/>
      <c r="O298" s="57"/>
      <c r="S298" s="483"/>
      <c r="T298" s="483"/>
      <c r="U298" s="483"/>
      <c r="V298" s="483"/>
      <c r="W298" s="483"/>
      <c r="X298" s="483"/>
      <c r="AB298" s="57"/>
    </row>
    <row r="299" spans="4:28" s="2" customFormat="1">
      <c r="D299" s="4"/>
      <c r="K299" s="3"/>
      <c r="L299" s="3"/>
      <c r="M299" s="3"/>
      <c r="O299" s="57"/>
      <c r="S299" s="483"/>
      <c r="T299" s="483"/>
      <c r="U299" s="483"/>
      <c r="V299" s="483"/>
      <c r="W299" s="483"/>
      <c r="X299" s="483"/>
      <c r="AB299" s="57"/>
    </row>
    <row r="300" spans="4:28" s="2" customFormat="1">
      <c r="D300" s="4"/>
      <c r="K300" s="3"/>
      <c r="L300" s="3"/>
      <c r="M300" s="3"/>
      <c r="O300" s="57"/>
      <c r="S300" s="483"/>
      <c r="T300" s="483"/>
      <c r="U300" s="483"/>
      <c r="V300" s="483"/>
      <c r="W300" s="483"/>
      <c r="X300" s="483"/>
      <c r="AB300" s="57"/>
    </row>
    <row r="301" spans="4:28" s="2" customFormat="1">
      <c r="D301" s="4"/>
      <c r="K301" s="3"/>
      <c r="L301" s="3"/>
      <c r="M301" s="3"/>
      <c r="O301" s="57"/>
      <c r="S301" s="483"/>
      <c r="T301" s="483"/>
      <c r="U301" s="483"/>
      <c r="V301" s="483"/>
      <c r="W301" s="483"/>
      <c r="X301" s="483"/>
      <c r="AB301" s="57"/>
    </row>
    <row r="302" spans="4:28" s="2" customFormat="1">
      <c r="D302" s="4"/>
      <c r="K302" s="3"/>
      <c r="L302" s="3"/>
      <c r="M302" s="3"/>
      <c r="O302" s="57"/>
      <c r="S302" s="483"/>
      <c r="T302" s="483"/>
      <c r="U302" s="483"/>
      <c r="V302" s="483"/>
      <c r="W302" s="483"/>
      <c r="X302" s="483"/>
      <c r="AB302" s="57"/>
    </row>
    <row r="303" spans="4:28" s="2" customFormat="1">
      <c r="D303" s="4"/>
      <c r="K303" s="3"/>
      <c r="L303" s="3"/>
      <c r="M303" s="3"/>
      <c r="O303" s="57"/>
      <c r="S303" s="483"/>
      <c r="T303" s="483"/>
      <c r="U303" s="483"/>
      <c r="V303" s="483"/>
      <c r="W303" s="483"/>
      <c r="X303" s="483"/>
      <c r="AB303" s="57"/>
    </row>
    <row r="304" spans="4:28" s="2" customFormat="1">
      <c r="D304" s="4"/>
      <c r="K304" s="3"/>
      <c r="L304" s="3"/>
      <c r="M304" s="3"/>
      <c r="O304" s="57"/>
      <c r="S304" s="483"/>
      <c r="T304" s="483"/>
      <c r="U304" s="483"/>
      <c r="V304" s="483"/>
      <c r="W304" s="483"/>
      <c r="X304" s="483"/>
      <c r="AB304" s="57"/>
    </row>
    <row r="305" spans="2:28" s="2" customFormat="1">
      <c r="D305" s="4"/>
      <c r="K305" s="3"/>
      <c r="L305" s="3"/>
      <c r="M305" s="3"/>
      <c r="O305" s="57"/>
      <c r="S305" s="483"/>
      <c r="T305" s="483"/>
      <c r="U305" s="483"/>
      <c r="V305" s="483"/>
      <c r="W305" s="483"/>
      <c r="X305" s="483"/>
      <c r="AB305" s="57"/>
    </row>
    <row r="306" spans="2:28" s="2" customFormat="1">
      <c r="D306" s="4"/>
      <c r="K306" s="3"/>
      <c r="L306" s="3"/>
      <c r="M306" s="3"/>
      <c r="O306" s="57"/>
      <c r="S306" s="483"/>
      <c r="T306" s="483"/>
      <c r="U306" s="483"/>
      <c r="V306" s="483"/>
      <c r="W306" s="483"/>
      <c r="X306" s="483"/>
      <c r="AB306" s="57"/>
    </row>
    <row r="307" spans="2:28" s="2" customFormat="1">
      <c r="D307" s="4"/>
      <c r="K307" s="3"/>
      <c r="L307" s="3"/>
      <c r="M307" s="3"/>
      <c r="O307" s="57"/>
      <c r="S307" s="483"/>
      <c r="T307" s="483"/>
      <c r="U307" s="483"/>
      <c r="V307" s="483"/>
      <c r="W307" s="483"/>
      <c r="X307" s="483"/>
      <c r="AB307" s="57"/>
    </row>
    <row r="308" spans="2:28" s="2" customFormat="1">
      <c r="D308" s="4"/>
      <c r="K308" s="3"/>
      <c r="L308" s="3"/>
      <c r="M308" s="3"/>
      <c r="O308" s="57"/>
      <c r="S308" s="483"/>
      <c r="T308" s="483"/>
      <c r="U308" s="483"/>
      <c r="V308" s="483"/>
      <c r="W308" s="483"/>
      <c r="X308" s="483"/>
      <c r="AB308" s="57"/>
    </row>
    <row r="309" spans="2:28" s="2" customFormat="1">
      <c r="D309" s="4"/>
      <c r="K309" s="3"/>
      <c r="L309" s="3"/>
      <c r="M309" s="3"/>
      <c r="O309" s="57"/>
      <c r="S309" s="483"/>
      <c r="T309" s="483"/>
      <c r="U309" s="483"/>
      <c r="V309" s="483"/>
      <c r="W309" s="483"/>
      <c r="X309" s="483"/>
      <c r="AB309" s="57"/>
    </row>
    <row r="310" spans="2:28">
      <c r="B310" s="2"/>
      <c r="C310" s="2"/>
      <c r="E310" s="2"/>
      <c r="F310" s="2"/>
      <c r="G310" s="2"/>
      <c r="H310" s="2"/>
      <c r="I310" s="2"/>
      <c r="J310" s="2"/>
      <c r="N310" s="2"/>
    </row>
  </sheetData>
  <sheetProtection algorithmName="SHA-512" hashValue="CuVQPAOSvGQujCPEIrKqk/SYGLviW1Lm/YcmjXA+916GnaUlDixWGsftlcISvui/ighu/u5YXRTpANvm8YvOsw==" saltValue="LFDUPXy4bSIWKr4JXNx2HA==" spinCount="100000" sheet="1" objects="1" scenarios="1"/>
  <mergeCells count="567">
    <mergeCell ref="F105:F106"/>
    <mergeCell ref="G105:G106"/>
    <mergeCell ref="E109:E110"/>
    <mergeCell ref="F109:F110"/>
    <mergeCell ref="G109:G110"/>
    <mergeCell ref="H109:H110"/>
    <mergeCell ref="N75:N76"/>
    <mergeCell ref="A75:A76"/>
    <mergeCell ref="B75:B76"/>
    <mergeCell ref="C75:C76"/>
    <mergeCell ref="E75:E76"/>
    <mergeCell ref="F75:F76"/>
    <mergeCell ref="G75:G76"/>
    <mergeCell ref="H75:H76"/>
    <mergeCell ref="I75:I76"/>
    <mergeCell ref="J75:J76"/>
    <mergeCell ref="N95:N101"/>
    <mergeCell ref="A95:A101"/>
    <mergeCell ref="B95:B101"/>
    <mergeCell ref="C95:C101"/>
    <mergeCell ref="E95:E101"/>
    <mergeCell ref="F95:F101"/>
    <mergeCell ref="G95:G101"/>
    <mergeCell ref="H95:H101"/>
    <mergeCell ref="A71:A72"/>
    <mergeCell ref="B71:B72"/>
    <mergeCell ref="C71:C72"/>
    <mergeCell ref="E71:E72"/>
    <mergeCell ref="F71:F72"/>
    <mergeCell ref="I71:I72"/>
    <mergeCell ref="J71:J72"/>
    <mergeCell ref="I109:I110"/>
    <mergeCell ref="J109:J110"/>
    <mergeCell ref="A107:A108"/>
    <mergeCell ref="B107:B108"/>
    <mergeCell ref="C107:C108"/>
    <mergeCell ref="E107:E108"/>
    <mergeCell ref="F107:F108"/>
    <mergeCell ref="G107:G108"/>
    <mergeCell ref="H107:H108"/>
    <mergeCell ref="A105:A106"/>
    <mergeCell ref="I107:I108"/>
    <mergeCell ref="H91:H92"/>
    <mergeCell ref="I91:I92"/>
    <mergeCell ref="J91:J92"/>
    <mergeCell ref="B105:B106"/>
    <mergeCell ref="C105:C106"/>
    <mergeCell ref="E105:E106"/>
    <mergeCell ref="I95:I101"/>
    <mergeCell ref="J95:J101"/>
    <mergeCell ref="C87:C88"/>
    <mergeCell ref="E87:E88"/>
    <mergeCell ref="F87:F88"/>
    <mergeCell ref="G87:G88"/>
    <mergeCell ref="H87:H88"/>
    <mergeCell ref="I87:I88"/>
    <mergeCell ref="J87:J88"/>
    <mergeCell ref="N87:N88"/>
    <mergeCell ref="A89:A90"/>
    <mergeCell ref="B89:B90"/>
    <mergeCell ref="C89:C90"/>
    <mergeCell ref="N89:N90"/>
    <mergeCell ref="A87:A88"/>
    <mergeCell ref="B87:B88"/>
    <mergeCell ref="N91:N92"/>
    <mergeCell ref="A93:A94"/>
    <mergeCell ref="B93:B94"/>
    <mergeCell ref="C93:C94"/>
    <mergeCell ref="E93:E94"/>
    <mergeCell ref="F93:F94"/>
    <mergeCell ref="G93:G94"/>
    <mergeCell ref="H93:H94"/>
    <mergeCell ref="I93:I94"/>
    <mergeCell ref="J93:J94"/>
    <mergeCell ref="N93:N94"/>
    <mergeCell ref="A91:A92"/>
    <mergeCell ref="B91:B92"/>
    <mergeCell ref="C91:C92"/>
    <mergeCell ref="E91:E92"/>
    <mergeCell ref="F91:F92"/>
    <mergeCell ref="G91:G92"/>
    <mergeCell ref="J119:J120"/>
    <mergeCell ref="N119:N120"/>
    <mergeCell ref="H119:H120"/>
    <mergeCell ref="A126:N126"/>
    <mergeCell ref="B119:B120"/>
    <mergeCell ref="A155:A160"/>
    <mergeCell ref="B155:B160"/>
    <mergeCell ref="C155:C160"/>
    <mergeCell ref="E155:E160"/>
    <mergeCell ref="F155:F160"/>
    <mergeCell ref="G155:G160"/>
    <mergeCell ref="H155:H160"/>
    <mergeCell ref="I155:I160"/>
    <mergeCell ref="J155:J160"/>
    <mergeCell ref="N149:N154"/>
    <mergeCell ref="A136:N136"/>
    <mergeCell ref="J149:J154"/>
    <mergeCell ref="E129:E130"/>
    <mergeCell ref="I129:I130"/>
    <mergeCell ref="N83:N84"/>
    <mergeCell ref="A112:N112"/>
    <mergeCell ref="A123:N123"/>
    <mergeCell ref="C139:C141"/>
    <mergeCell ref="E139:E141"/>
    <mergeCell ref="F139:F141"/>
    <mergeCell ref="G139:G141"/>
    <mergeCell ref="H139:H141"/>
    <mergeCell ref="I139:I141"/>
    <mergeCell ref="J139:J141"/>
    <mergeCell ref="K139:K141"/>
    <mergeCell ref="L139:L141"/>
    <mergeCell ref="M139:M141"/>
    <mergeCell ref="B85:B86"/>
    <mergeCell ref="C85:C86"/>
    <mergeCell ref="E85:E86"/>
    <mergeCell ref="F85:F86"/>
    <mergeCell ref="G85:G86"/>
    <mergeCell ref="H85:H86"/>
    <mergeCell ref="B83:B84"/>
    <mergeCell ref="C83:C84"/>
    <mergeCell ref="E83:E84"/>
    <mergeCell ref="N85:N86"/>
    <mergeCell ref="H131:H132"/>
    <mergeCell ref="B77:B78"/>
    <mergeCell ref="C77:C78"/>
    <mergeCell ref="F77:F78"/>
    <mergeCell ref="A57:N57"/>
    <mergeCell ref="J48:J52"/>
    <mergeCell ref="G71:G72"/>
    <mergeCell ref="I48:I52"/>
    <mergeCell ref="F48:F52"/>
    <mergeCell ref="I31:I32"/>
    <mergeCell ref="I33:I35"/>
    <mergeCell ref="G33:G35"/>
    <mergeCell ref="A33:A35"/>
    <mergeCell ref="A31:A32"/>
    <mergeCell ref="N71:N72"/>
    <mergeCell ref="A73:A74"/>
    <mergeCell ref="B73:B74"/>
    <mergeCell ref="C73:C74"/>
    <mergeCell ref="E73:E74"/>
    <mergeCell ref="F73:F74"/>
    <mergeCell ref="G73:G74"/>
    <mergeCell ref="H73:H74"/>
    <mergeCell ref="I73:I74"/>
    <mergeCell ref="J73:J74"/>
    <mergeCell ref="N73:N74"/>
    <mergeCell ref="G45:G47"/>
    <mergeCell ref="F39:F43"/>
    <mergeCell ref="C39:C43"/>
    <mergeCell ref="B39:B43"/>
    <mergeCell ref="B29:B35"/>
    <mergeCell ref="H39:H43"/>
    <mergeCell ref="H71:H72"/>
    <mergeCell ref="H48:H52"/>
    <mergeCell ref="H31:H32"/>
    <mergeCell ref="N79:N80"/>
    <mergeCell ref="G119:G120"/>
    <mergeCell ref="I79:I80"/>
    <mergeCell ref="N45:N47"/>
    <mergeCell ref="N33:N35"/>
    <mergeCell ref="H79:H80"/>
    <mergeCell ref="F79:F80"/>
    <mergeCell ref="A53:N53"/>
    <mergeCell ref="A111:N111"/>
    <mergeCell ref="G77:G78"/>
    <mergeCell ref="A45:A47"/>
    <mergeCell ref="A48:A52"/>
    <mergeCell ref="A119:A120"/>
    <mergeCell ref="A77:A78"/>
    <mergeCell ref="F83:F84"/>
    <mergeCell ref="G83:G84"/>
    <mergeCell ref="H83:H84"/>
    <mergeCell ref="C33:C35"/>
    <mergeCell ref="E33:E35"/>
    <mergeCell ref="A37:N37"/>
    <mergeCell ref="E77:E78"/>
    <mergeCell ref="I39:I43"/>
    <mergeCell ref="F33:F35"/>
    <mergeCell ref="H33:H35"/>
    <mergeCell ref="J33:J35"/>
    <mergeCell ref="B248:B252"/>
    <mergeCell ref="B235:B239"/>
    <mergeCell ref="C235:C239"/>
    <mergeCell ref="J45:J47"/>
    <mergeCell ref="C119:C120"/>
    <mergeCell ref="C129:C130"/>
    <mergeCell ref="J129:J130"/>
    <mergeCell ref="I119:I120"/>
    <mergeCell ref="G248:G252"/>
    <mergeCell ref="F235:F239"/>
    <mergeCell ref="F119:F120"/>
    <mergeCell ref="C45:C47"/>
    <mergeCell ref="E48:E52"/>
    <mergeCell ref="B45:B47"/>
    <mergeCell ref="E119:E120"/>
    <mergeCell ref="B48:B52"/>
    <mergeCell ref="H45:H47"/>
    <mergeCell ref="C81:C82"/>
    <mergeCell ref="E81:E82"/>
    <mergeCell ref="F81:F82"/>
    <mergeCell ref="H235:H239"/>
    <mergeCell ref="I81:I82"/>
    <mergeCell ref="H77:H78"/>
    <mergeCell ref="N248:N252"/>
    <mergeCell ref="C225:C226"/>
    <mergeCell ref="I225:I226"/>
    <mergeCell ref="E235:E239"/>
    <mergeCell ref="N235:N239"/>
    <mergeCell ref="C187:C191"/>
    <mergeCell ref="G192:G193"/>
    <mergeCell ref="H192:H193"/>
    <mergeCell ref="I192:I193"/>
    <mergeCell ref="E187:E191"/>
    <mergeCell ref="H187:H191"/>
    <mergeCell ref="I187:I191"/>
    <mergeCell ref="N225:N226"/>
    <mergeCell ref="J225:J226"/>
    <mergeCell ref="N201:N203"/>
    <mergeCell ref="C240:C245"/>
    <mergeCell ref="J235:J239"/>
    <mergeCell ref="F225:F226"/>
    <mergeCell ref="H248:H252"/>
    <mergeCell ref="H240:H245"/>
    <mergeCell ref="I248:I252"/>
    <mergeCell ref="J248:J252"/>
    <mergeCell ref="E240:E245"/>
    <mergeCell ref="G240:G245"/>
    <mergeCell ref="A161:A166"/>
    <mergeCell ref="N129:N130"/>
    <mergeCell ref="N161:N166"/>
    <mergeCell ref="F129:F130"/>
    <mergeCell ref="C161:C166"/>
    <mergeCell ref="I161:I166"/>
    <mergeCell ref="B131:B132"/>
    <mergeCell ref="N131:N132"/>
    <mergeCell ref="H129:H130"/>
    <mergeCell ref="N155:N160"/>
    <mergeCell ref="B149:B154"/>
    <mergeCell ref="B129:B130"/>
    <mergeCell ref="A133:N133"/>
    <mergeCell ref="G129:G130"/>
    <mergeCell ref="A142:A148"/>
    <mergeCell ref="B142:B148"/>
    <mergeCell ref="C142:C148"/>
    <mergeCell ref="E142:E148"/>
    <mergeCell ref="F142:F148"/>
    <mergeCell ref="G81:G82"/>
    <mergeCell ref="N240:N245"/>
    <mergeCell ref="B81:B82"/>
    <mergeCell ref="C79:C80"/>
    <mergeCell ref="C131:C132"/>
    <mergeCell ref="E79:E80"/>
    <mergeCell ref="J81:J82"/>
    <mergeCell ref="I83:I84"/>
    <mergeCell ref="J83:J84"/>
    <mergeCell ref="I85:I86"/>
    <mergeCell ref="J85:J86"/>
    <mergeCell ref="G89:G90"/>
    <mergeCell ref="H89:H90"/>
    <mergeCell ref="I89:I90"/>
    <mergeCell ref="J89:J90"/>
    <mergeCell ref="J107:J108"/>
    <mergeCell ref="J131:J132"/>
    <mergeCell ref="E89:E90"/>
    <mergeCell ref="F89:F90"/>
    <mergeCell ref="H105:H106"/>
    <mergeCell ref="I105:I106"/>
    <mergeCell ref="J105:J106"/>
    <mergeCell ref="A102:N102"/>
    <mergeCell ref="A103:N103"/>
    <mergeCell ref="A109:A110"/>
    <mergeCell ref="B109:B110"/>
    <mergeCell ref="C109:C110"/>
    <mergeCell ref="K235:K239"/>
    <mergeCell ref="I235:I239"/>
    <mergeCell ref="G205:G206"/>
    <mergeCell ref="H205:H206"/>
    <mergeCell ref="I205:I206"/>
    <mergeCell ref="J205:J206"/>
    <mergeCell ref="K205:K206"/>
    <mergeCell ref="A139:A141"/>
    <mergeCell ref="B139:B141"/>
    <mergeCell ref="A129:A130"/>
    <mergeCell ref="G196:G199"/>
    <mergeCell ref="H196:H199"/>
    <mergeCell ref="I196:I199"/>
    <mergeCell ref="J196:J199"/>
    <mergeCell ref="C175:C176"/>
    <mergeCell ref="A179:A186"/>
    <mergeCell ref="B179:B186"/>
    <mergeCell ref="E179:E186"/>
    <mergeCell ref="C179:C186"/>
    <mergeCell ref="A192:A193"/>
    <mergeCell ref="B192:B193"/>
    <mergeCell ref="B240:B245"/>
    <mergeCell ref="A232:N232"/>
    <mergeCell ref="A212:A214"/>
    <mergeCell ref="B212:B214"/>
    <mergeCell ref="C212:C214"/>
    <mergeCell ref="E212:E214"/>
    <mergeCell ref="J192:J193"/>
    <mergeCell ref="A216:N216"/>
    <mergeCell ref="A210:A211"/>
    <mergeCell ref="B210:B211"/>
    <mergeCell ref="C210:C211"/>
    <mergeCell ref="E210:E211"/>
    <mergeCell ref="F210:F211"/>
    <mergeCell ref="G210:G211"/>
    <mergeCell ref="H210:H211"/>
    <mergeCell ref="I210:I211"/>
    <mergeCell ref="A223:N223"/>
    <mergeCell ref="A233:N233"/>
    <mergeCell ref="A207:N207"/>
    <mergeCell ref="M235:M239"/>
    <mergeCell ref="L235:L239"/>
    <mergeCell ref="C195:C199"/>
    <mergeCell ref="E196:E199"/>
    <mergeCell ref="F196:F199"/>
    <mergeCell ref="J240:J245"/>
    <mergeCell ref="H225:H226"/>
    <mergeCell ref="G225:G226"/>
    <mergeCell ref="I240:I245"/>
    <mergeCell ref="E225:E226"/>
    <mergeCell ref="N197:N199"/>
    <mergeCell ref="C200:C203"/>
    <mergeCell ref="F212:F214"/>
    <mergeCell ref="G212:G214"/>
    <mergeCell ref="L205:L206"/>
    <mergeCell ref="M205:M206"/>
    <mergeCell ref="J210:J211"/>
    <mergeCell ref="G235:G239"/>
    <mergeCell ref="K212:K214"/>
    <mergeCell ref="L212:L214"/>
    <mergeCell ref="H212:H214"/>
    <mergeCell ref="I212:I214"/>
    <mergeCell ref="J212:J214"/>
    <mergeCell ref="C192:C193"/>
    <mergeCell ref="E192:E193"/>
    <mergeCell ref="A187:A191"/>
    <mergeCell ref="A175:A176"/>
    <mergeCell ref="N179:N182"/>
    <mergeCell ref="E200:E203"/>
    <mergeCell ref="F200:F203"/>
    <mergeCell ref="G200:G203"/>
    <mergeCell ref="H200:H203"/>
    <mergeCell ref="I200:I203"/>
    <mergeCell ref="J200:J203"/>
    <mergeCell ref="A195:A199"/>
    <mergeCell ref="B195:B199"/>
    <mergeCell ref="L175:L176"/>
    <mergeCell ref="M175:M176"/>
    <mergeCell ref="I175:I176"/>
    <mergeCell ref="B175:B176"/>
    <mergeCell ref="E175:E176"/>
    <mergeCell ref="F175:F176"/>
    <mergeCell ref="J175:J176"/>
    <mergeCell ref="K175:K176"/>
    <mergeCell ref="F179:F186"/>
    <mergeCell ref="G179:G186"/>
    <mergeCell ref="H179:H186"/>
    <mergeCell ref="A169:A171"/>
    <mergeCell ref="C169:C171"/>
    <mergeCell ref="E169:E171"/>
    <mergeCell ref="F169:F171"/>
    <mergeCell ref="G169:G171"/>
    <mergeCell ref="I131:I132"/>
    <mergeCell ref="A137:N137"/>
    <mergeCell ref="A131:A132"/>
    <mergeCell ref="E131:E132"/>
    <mergeCell ref="F131:F132"/>
    <mergeCell ref="G131:G132"/>
    <mergeCell ref="A167:A168"/>
    <mergeCell ref="C167:C168"/>
    <mergeCell ref="E167:E168"/>
    <mergeCell ref="A149:A154"/>
    <mergeCell ref="H169:H171"/>
    <mergeCell ref="I169:I171"/>
    <mergeCell ref="J169:J171"/>
    <mergeCell ref="K169:K171"/>
    <mergeCell ref="E161:E166"/>
    <mergeCell ref="L169:L171"/>
    <mergeCell ref="M169:M171"/>
    <mergeCell ref="N169:N171"/>
    <mergeCell ref="B170:B171"/>
    <mergeCell ref="C248:C252"/>
    <mergeCell ref="E248:E252"/>
    <mergeCell ref="A248:A252"/>
    <mergeCell ref="A235:A239"/>
    <mergeCell ref="A240:A245"/>
    <mergeCell ref="N192:N193"/>
    <mergeCell ref="J187:J191"/>
    <mergeCell ref="N187:N191"/>
    <mergeCell ref="A225:A226"/>
    <mergeCell ref="A205:A206"/>
    <mergeCell ref="B205:B206"/>
    <mergeCell ref="C205:C206"/>
    <mergeCell ref="F187:F191"/>
    <mergeCell ref="G187:G191"/>
    <mergeCell ref="A200:A203"/>
    <mergeCell ref="B200:B201"/>
    <mergeCell ref="E205:E206"/>
    <mergeCell ref="F205:F206"/>
    <mergeCell ref="F248:F252"/>
    <mergeCell ref="F240:F245"/>
    <mergeCell ref="A220:N220"/>
    <mergeCell ref="B225:B226"/>
    <mergeCell ref="A246:N246"/>
    <mergeCell ref="F192:F193"/>
    <mergeCell ref="N264:N266"/>
    <mergeCell ref="E264:E266"/>
    <mergeCell ref="C264:C266"/>
    <mergeCell ref="F264:F266"/>
    <mergeCell ref="G264:G266"/>
    <mergeCell ref="H264:H266"/>
    <mergeCell ref="I264:I266"/>
    <mergeCell ref="J264:J266"/>
    <mergeCell ref="A257:N257"/>
    <mergeCell ref="A264:A266"/>
    <mergeCell ref="A259:A263"/>
    <mergeCell ref="C259:C263"/>
    <mergeCell ref="B259:B263"/>
    <mergeCell ref="G259:G263"/>
    <mergeCell ref="H259:H263"/>
    <mergeCell ref="I259:I263"/>
    <mergeCell ref="J259:J263"/>
    <mergeCell ref="N259:N263"/>
    <mergeCell ref="E259:E263"/>
    <mergeCell ref="F259:F263"/>
    <mergeCell ref="B264:B266"/>
    <mergeCell ref="A81:A82"/>
    <mergeCell ref="A83:A84"/>
    <mergeCell ref="A85:A86"/>
    <mergeCell ref="A69:N69"/>
    <mergeCell ref="A68:N68"/>
    <mergeCell ref="E39:E43"/>
    <mergeCell ref="B79:B80"/>
    <mergeCell ref="J79:J80"/>
    <mergeCell ref="G48:G52"/>
    <mergeCell ref="N39:N43"/>
    <mergeCell ref="G39:G43"/>
    <mergeCell ref="C48:C52"/>
    <mergeCell ref="N48:N52"/>
    <mergeCell ref="I45:I47"/>
    <mergeCell ref="F45:F47"/>
    <mergeCell ref="E45:E47"/>
    <mergeCell ref="A39:A43"/>
    <mergeCell ref="J39:J43"/>
    <mergeCell ref="N77:N78"/>
    <mergeCell ref="N81:N82"/>
    <mergeCell ref="H81:H82"/>
    <mergeCell ref="G79:G80"/>
    <mergeCell ref="I77:I78"/>
    <mergeCell ref="J77:J78"/>
    <mergeCell ref="A1:B1"/>
    <mergeCell ref="A5:A10"/>
    <mergeCell ref="A11:A12"/>
    <mergeCell ref="A13:A16"/>
    <mergeCell ref="I13:I16"/>
    <mergeCell ref="J5:J10"/>
    <mergeCell ref="J11:J12"/>
    <mergeCell ref="E11:E12"/>
    <mergeCell ref="F11:F12"/>
    <mergeCell ref="B13:B16"/>
    <mergeCell ref="E13:E16"/>
    <mergeCell ref="I5:I10"/>
    <mergeCell ref="B5:B10"/>
    <mergeCell ref="C5:C10"/>
    <mergeCell ref="E5:E10"/>
    <mergeCell ref="F5:F10"/>
    <mergeCell ref="G5:G10"/>
    <mergeCell ref="C13:C16"/>
    <mergeCell ref="B11:B12"/>
    <mergeCell ref="A2:N2"/>
    <mergeCell ref="N11:N12"/>
    <mergeCell ref="N5:N10"/>
    <mergeCell ref="H5:H10"/>
    <mergeCell ref="A3:N3"/>
    <mergeCell ref="A79:A80"/>
    <mergeCell ref="I11:I12"/>
    <mergeCell ref="E21:E24"/>
    <mergeCell ref="B21:B24"/>
    <mergeCell ref="J31:J32"/>
    <mergeCell ref="G31:G32"/>
    <mergeCell ref="C31:C32"/>
    <mergeCell ref="E31:E32"/>
    <mergeCell ref="J13:J16"/>
    <mergeCell ref="A17:N17"/>
    <mergeCell ref="H11:H12"/>
    <mergeCell ref="J21:J24"/>
    <mergeCell ref="F21:F24"/>
    <mergeCell ref="G21:G24"/>
    <mergeCell ref="H21:H24"/>
    <mergeCell ref="C21:C24"/>
    <mergeCell ref="C11:C12"/>
    <mergeCell ref="G11:G12"/>
    <mergeCell ref="N21:N24"/>
    <mergeCell ref="N13:N16"/>
    <mergeCell ref="A21:A24"/>
    <mergeCell ref="B25:B28"/>
    <mergeCell ref="N31:N32"/>
    <mergeCell ref="F31:F32"/>
    <mergeCell ref="H13:H16"/>
    <mergeCell ref="G13:G16"/>
    <mergeCell ref="N25:N28"/>
    <mergeCell ref="I25:I28"/>
    <mergeCell ref="J25:J28"/>
    <mergeCell ref="A25:A28"/>
    <mergeCell ref="C25:C28"/>
    <mergeCell ref="E25:E28"/>
    <mergeCell ref="F25:F28"/>
    <mergeCell ref="G25:G28"/>
    <mergeCell ref="H25:H28"/>
    <mergeCell ref="F13:F16"/>
    <mergeCell ref="I21:I24"/>
    <mergeCell ref="I179:I186"/>
    <mergeCell ref="J179:J186"/>
    <mergeCell ref="H167:H168"/>
    <mergeCell ref="I167:I168"/>
    <mergeCell ref="J167:J168"/>
    <mergeCell ref="K167:K168"/>
    <mergeCell ref="M167:M168"/>
    <mergeCell ref="G175:G176"/>
    <mergeCell ref="H175:H176"/>
    <mergeCell ref="N174:N176"/>
    <mergeCell ref="L142:L148"/>
    <mergeCell ref="G167:G168"/>
    <mergeCell ref="G149:G154"/>
    <mergeCell ref="H149:H154"/>
    <mergeCell ref="I149:I154"/>
    <mergeCell ref="G161:G166"/>
    <mergeCell ref="H161:H166"/>
    <mergeCell ref="G142:G148"/>
    <mergeCell ref="H142:H148"/>
    <mergeCell ref="I142:I148"/>
    <mergeCell ref="J142:J148"/>
    <mergeCell ref="B167:B168"/>
    <mergeCell ref="C149:C154"/>
    <mergeCell ref="E149:E154"/>
    <mergeCell ref="F149:F154"/>
    <mergeCell ref="B161:B162"/>
    <mergeCell ref="F161:F166"/>
    <mergeCell ref="K142:K148"/>
    <mergeCell ref="J161:J166"/>
    <mergeCell ref="L167:L168"/>
    <mergeCell ref="F167:F168"/>
    <mergeCell ref="N62:N64"/>
    <mergeCell ref="A65:A67"/>
    <mergeCell ref="B65:B67"/>
    <mergeCell ref="C65:C67"/>
    <mergeCell ref="E65:E67"/>
    <mergeCell ref="F65:F67"/>
    <mergeCell ref="G65:G67"/>
    <mergeCell ref="H65:H67"/>
    <mergeCell ref="I65:I67"/>
    <mergeCell ref="J65:J67"/>
    <mergeCell ref="N65:N67"/>
    <mergeCell ref="A62:A64"/>
    <mergeCell ref="B62:B64"/>
    <mergeCell ref="C62:C64"/>
    <mergeCell ref="E62:E64"/>
    <mergeCell ref="F62:F64"/>
    <mergeCell ref="G62:G64"/>
    <mergeCell ref="H62:H64"/>
    <mergeCell ref="I62:I64"/>
    <mergeCell ref="J62:J64"/>
  </mergeCells>
  <phoneticPr fontId="28" type="noConversion"/>
  <hyperlinks>
    <hyperlink ref="A1:B1" location="Содержание!R1C1" display="Перейти в содержание"/>
  </hyperlinks>
  <printOptions horizontalCentered="1" verticalCentered="1"/>
  <pageMargins left="0" right="0" top="0" bottom="0" header="0.51111111111111107" footer="0.51111111111111107"/>
  <pageSetup paperSize="9" scale="90" firstPageNumber="4294963191" orientation="landscape" verticalDpi="300"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FF"/>
  </sheetPr>
  <dimension ref="A1:AG410"/>
  <sheetViews>
    <sheetView zoomScale="80" zoomScaleNormal="80" workbookViewId="0">
      <selection activeCell="J273" sqref="J273:J276"/>
    </sheetView>
  </sheetViews>
  <sheetFormatPr defaultRowHeight="14.25"/>
  <cols>
    <col min="1" max="1" width="13.25" customWidth="1"/>
    <col min="2" max="2" width="21.875" customWidth="1"/>
    <col min="3" max="3" width="18.5" customWidth="1"/>
    <col min="4" max="4" width="8.625" bestFit="1" customWidth="1"/>
    <col min="5" max="5" width="14.125" customWidth="1"/>
    <col min="6" max="6" width="8.125" customWidth="1"/>
    <col min="7" max="7" width="11.625" style="53" customWidth="1"/>
    <col min="8" max="8" width="11.75" customWidth="1"/>
    <col min="9" max="9" width="11.25" style="53" customWidth="1"/>
    <col min="10" max="10" width="14.625" customWidth="1"/>
    <col min="11" max="11" width="8.375" customWidth="1"/>
    <col min="12" max="12" width="10.125" customWidth="1"/>
    <col min="13" max="13" width="12.875" customWidth="1"/>
    <col min="14" max="14" width="13.75" hidden="1" customWidth="1"/>
    <col min="15" max="15" width="9" hidden="1" customWidth="1"/>
    <col min="16" max="16" width="9.625" hidden="1" customWidth="1"/>
    <col min="17" max="17" width="2.25" style="53" hidden="1" customWidth="1"/>
    <col min="18" max="18" width="9.625" hidden="1" customWidth="1"/>
    <col min="19" max="19" width="5" hidden="1" customWidth="1"/>
    <col min="20" max="20" width="5.5" hidden="1" customWidth="1"/>
    <col min="21" max="21" width="8.875" hidden="1" customWidth="1"/>
    <col min="22" max="22" width="8.875" bestFit="1" customWidth="1"/>
    <col min="23" max="23" width="12.375" bestFit="1" customWidth="1"/>
    <col min="24" max="24" width="8.875" style="478" hidden="1" customWidth="1"/>
    <col min="25" max="25" width="0" style="478" hidden="1" customWidth="1"/>
    <col min="26" max="26" width="12.75" style="478" hidden="1" customWidth="1"/>
    <col min="27" max="29" width="5.5" hidden="1" customWidth="1"/>
    <col min="30" max="30" width="11.25" style="53" hidden="1" customWidth="1"/>
    <col min="31" max="32" width="5.5" hidden="1" customWidth="1"/>
  </cols>
  <sheetData>
    <row r="1" spans="1:32" ht="33" customHeight="1">
      <c r="A1" s="632" t="s">
        <v>1259</v>
      </c>
      <c r="B1" s="632"/>
      <c r="C1" s="124"/>
      <c r="D1" s="62"/>
      <c r="E1" s="62"/>
      <c r="F1" s="62"/>
      <c r="G1" s="63"/>
      <c r="H1" s="62"/>
      <c r="I1" s="63"/>
      <c r="J1" s="62"/>
      <c r="K1" s="62"/>
      <c r="L1" s="62"/>
      <c r="M1" s="62"/>
      <c r="N1" s="62"/>
      <c r="O1" s="62"/>
      <c r="P1" s="62"/>
      <c r="Q1" s="63"/>
      <c r="AD1" s="63"/>
    </row>
    <row r="2" spans="1:32" ht="29.25" customHeight="1">
      <c r="A2" s="633" t="s">
        <v>1262</v>
      </c>
      <c r="B2" s="633"/>
      <c r="C2" s="633"/>
      <c r="D2" s="633"/>
      <c r="E2" s="633"/>
      <c r="F2" s="633"/>
      <c r="G2" s="633"/>
      <c r="H2" s="633"/>
      <c r="I2" s="633"/>
      <c r="J2" s="633"/>
      <c r="K2" s="633"/>
      <c r="L2" s="633"/>
      <c r="M2" s="633"/>
      <c r="N2" s="633"/>
      <c r="O2" s="633"/>
      <c r="P2" s="633"/>
      <c r="Q2"/>
      <c r="AA2" s="478">
        <f>Содержание!R3</f>
        <v>1.03</v>
      </c>
      <c r="AB2" s="478">
        <f>Содержание!S3</f>
        <v>1.1399999999999999</v>
      </c>
      <c r="AC2" s="478">
        <f>Содержание!T3</f>
        <v>1.41</v>
      </c>
      <c r="AD2" s="478">
        <f>Содержание!U3</f>
        <v>5</v>
      </c>
      <c r="AE2" s="478">
        <f>Содержание!V3</f>
        <v>1.05</v>
      </c>
      <c r="AF2" s="478">
        <f>Содержание!W3</f>
        <v>1.3</v>
      </c>
    </row>
    <row r="3" spans="1:32" ht="29.25" customHeight="1">
      <c r="A3" s="634" t="s">
        <v>4474</v>
      </c>
      <c r="B3" s="634"/>
      <c r="C3" s="634"/>
      <c r="D3" s="634"/>
      <c r="E3" s="634"/>
      <c r="F3" s="634"/>
      <c r="G3" s="634"/>
      <c r="H3" s="634"/>
      <c r="I3" s="634"/>
      <c r="J3" s="634"/>
      <c r="K3" s="634"/>
      <c r="L3" s="634"/>
      <c r="M3" s="634"/>
      <c r="N3" s="634"/>
      <c r="O3" s="634"/>
      <c r="P3" s="634"/>
      <c r="Q3" s="126">
        <f t="shared" ref="Q3:Q16" si="0">IF(P3&gt;1,1,0)</f>
        <v>0</v>
      </c>
      <c r="R3" s="126">
        <f t="shared" ref="R3:R16" si="1">IF(Q3=1,P3,0)</f>
        <v>0</v>
      </c>
      <c r="S3" s="126">
        <f t="shared" ref="S3:S4" si="2">IFERROR(SUM(R3*1)," ")</f>
        <v>0</v>
      </c>
      <c r="T3" t="str">
        <f t="shared" ref="T3:T16" si="3">IF(S3=0," ",S3)</f>
        <v xml:space="preserve"> </v>
      </c>
      <c r="U3" s="70" t="str">
        <f t="shared" ref="U3:U16" si="4">IFERROR(SUM($T3*$AA$2)," ")</f>
        <v xml:space="preserve"> </v>
      </c>
      <c r="X3" s="481" t="str">
        <f t="shared" ref="X3:X16" si="5">IFERROR(SUM($T3-$T3/100*$AD$2)," ")</f>
        <v xml:space="preserve"> </v>
      </c>
      <c r="Y3" s="481" t="str">
        <f t="shared" ref="Y3:Y16" si="6">IFERROR(SUM($T3*$AE$2)," ")</f>
        <v xml:space="preserve"> </v>
      </c>
      <c r="Z3" s="481" t="str">
        <f t="shared" ref="Z3:Z16" si="7">IFERROR(SUM($T3*$AF$2)," ")</f>
        <v xml:space="preserve"> </v>
      </c>
      <c r="AD3" s="125"/>
    </row>
    <row r="4" spans="1:32" ht="31.5" customHeight="1">
      <c r="A4" s="600" t="s">
        <v>3</v>
      </c>
      <c r="B4" s="600" t="s">
        <v>163</v>
      </c>
      <c r="C4" s="600" t="s">
        <v>93</v>
      </c>
      <c r="D4" s="600" t="s">
        <v>95</v>
      </c>
      <c r="E4" s="600" t="s">
        <v>4</v>
      </c>
      <c r="F4" s="600" t="s">
        <v>96</v>
      </c>
      <c r="G4" s="600" t="s">
        <v>1133</v>
      </c>
      <c r="H4" s="600" t="s">
        <v>97</v>
      </c>
      <c r="I4" s="600" t="s">
        <v>98</v>
      </c>
      <c r="J4" s="600" t="s">
        <v>99</v>
      </c>
      <c r="K4" s="600" t="s">
        <v>100</v>
      </c>
      <c r="L4" s="600" t="s">
        <v>101</v>
      </c>
      <c r="M4" s="600" t="s">
        <v>102</v>
      </c>
      <c r="N4" s="600" t="s">
        <v>261</v>
      </c>
      <c r="O4" s="600" t="s">
        <v>3642</v>
      </c>
      <c r="P4" s="600" t="s">
        <v>3634</v>
      </c>
      <c r="Q4" s="126">
        <f t="shared" si="0"/>
        <v>1</v>
      </c>
      <c r="R4" s="126" t="str">
        <f t="shared" si="1"/>
        <v>ОПТ 2/ м</v>
      </c>
      <c r="S4" s="126" t="str">
        <f t="shared" si="2"/>
        <v xml:space="preserve"> </v>
      </c>
      <c r="T4" t="str">
        <f t="shared" si="3"/>
        <v xml:space="preserve"> </v>
      </c>
      <c r="U4" s="70" t="str">
        <f t="shared" si="4"/>
        <v xml:space="preserve"> </v>
      </c>
      <c r="V4" s="504" t="s">
        <v>4111</v>
      </c>
      <c r="W4" s="504" t="s">
        <v>4112</v>
      </c>
      <c r="X4" s="481" t="str">
        <f t="shared" si="5"/>
        <v xml:space="preserve"> </v>
      </c>
      <c r="Y4" s="481" t="str">
        <f t="shared" si="6"/>
        <v xml:space="preserve"> </v>
      </c>
      <c r="Z4" s="481" t="str">
        <f t="shared" si="7"/>
        <v xml:space="preserve"> </v>
      </c>
      <c r="AD4" s="126"/>
    </row>
    <row r="5" spans="1:32" ht="45">
      <c r="A5" s="685" t="s">
        <v>4459</v>
      </c>
      <c r="B5" s="688"/>
      <c r="C5" s="689" t="s">
        <v>4460</v>
      </c>
      <c r="D5" s="690" t="s">
        <v>115</v>
      </c>
      <c r="E5" s="601" t="s">
        <v>4461</v>
      </c>
      <c r="F5" s="690">
        <v>120</v>
      </c>
      <c r="G5" s="691" t="s">
        <v>1135</v>
      </c>
      <c r="H5" s="690" t="s">
        <v>1142</v>
      </c>
      <c r="I5" s="692" t="s">
        <v>4462</v>
      </c>
      <c r="J5" s="683" t="s">
        <v>458</v>
      </c>
      <c r="K5" s="682">
        <v>500</v>
      </c>
      <c r="L5" s="683" t="s">
        <v>114</v>
      </c>
      <c r="M5" s="684" t="s">
        <v>4463</v>
      </c>
      <c r="N5" s="69">
        <f t="shared" ref="N5:N16" si="8">P5*1.35</f>
        <v>183.60000000000002</v>
      </c>
      <c r="O5" s="70">
        <f t="shared" ref="O5:O16" si="9">P5*1.1</f>
        <v>149.60000000000002</v>
      </c>
      <c r="P5" s="71">
        <v>136</v>
      </c>
      <c r="Q5" s="126">
        <f t="shared" si="0"/>
        <v>1</v>
      </c>
      <c r="R5" s="126">
        <f t="shared" si="1"/>
        <v>136</v>
      </c>
      <c r="S5" s="126">
        <f t="shared" ref="S5:S16" si="10">IFERROR(SUM(R5*1)," ")</f>
        <v>136</v>
      </c>
      <c r="T5">
        <f t="shared" si="3"/>
        <v>136</v>
      </c>
      <c r="U5" s="70">
        <f t="shared" si="4"/>
        <v>140.08000000000001</v>
      </c>
      <c r="V5" s="70">
        <f t="shared" ref="V5:V16" si="11">IFERROR(SUM($T5*$AB$2)," ")</f>
        <v>155.04</v>
      </c>
      <c r="W5" s="70">
        <f t="shared" ref="W5:W16" si="12">IFERROR(SUM($T5*$AC$2)," ")</f>
        <v>191.76</v>
      </c>
      <c r="X5" s="481">
        <f t="shared" si="5"/>
        <v>129.19999999999999</v>
      </c>
      <c r="Y5" s="481">
        <f t="shared" si="6"/>
        <v>142.80000000000001</v>
      </c>
      <c r="Z5" s="481">
        <f t="shared" si="7"/>
        <v>176.8</v>
      </c>
      <c r="AD5" s="126"/>
    </row>
    <row r="6" spans="1:32" ht="35.25" customHeight="1">
      <c r="A6" s="686"/>
      <c r="B6" s="688"/>
      <c r="C6" s="689"/>
      <c r="D6" s="690"/>
      <c r="E6" s="602" t="s">
        <v>1571</v>
      </c>
      <c r="F6" s="690"/>
      <c r="G6" s="691"/>
      <c r="H6" s="690"/>
      <c r="I6" s="692"/>
      <c r="J6" s="683"/>
      <c r="K6" s="682"/>
      <c r="L6" s="683"/>
      <c r="M6" s="684"/>
      <c r="N6" s="69">
        <f t="shared" si="8"/>
        <v>183.60000000000002</v>
      </c>
      <c r="O6" s="70">
        <f t="shared" si="9"/>
        <v>149.60000000000002</v>
      </c>
      <c r="P6" s="71">
        <v>136</v>
      </c>
      <c r="Q6" s="126">
        <f t="shared" si="0"/>
        <v>1</v>
      </c>
      <c r="R6" s="126">
        <f t="shared" si="1"/>
        <v>136</v>
      </c>
      <c r="S6" s="126">
        <f t="shared" si="10"/>
        <v>136</v>
      </c>
      <c r="T6">
        <f t="shared" si="3"/>
        <v>136</v>
      </c>
      <c r="U6" s="70">
        <f t="shared" si="4"/>
        <v>140.08000000000001</v>
      </c>
      <c r="V6" s="70">
        <f t="shared" si="11"/>
        <v>155.04</v>
      </c>
      <c r="W6" s="70">
        <f t="shared" si="12"/>
        <v>191.76</v>
      </c>
      <c r="X6" s="481">
        <f t="shared" si="5"/>
        <v>129.19999999999999</v>
      </c>
      <c r="Y6" s="481">
        <f t="shared" si="6"/>
        <v>142.80000000000001</v>
      </c>
      <c r="Z6" s="481">
        <f t="shared" si="7"/>
        <v>176.8</v>
      </c>
      <c r="AD6" s="126"/>
    </row>
    <row r="7" spans="1:32" ht="30">
      <c r="A7" s="687"/>
      <c r="B7" s="688"/>
      <c r="C7" s="689"/>
      <c r="D7" s="690"/>
      <c r="E7" s="89" t="s">
        <v>4464</v>
      </c>
      <c r="F7" s="690"/>
      <c r="G7" s="691"/>
      <c r="H7" s="690"/>
      <c r="I7" s="692"/>
      <c r="J7" s="683"/>
      <c r="K7" s="682"/>
      <c r="L7" s="683"/>
      <c r="M7" s="684"/>
      <c r="N7" s="69">
        <f t="shared" si="8"/>
        <v>183.60000000000002</v>
      </c>
      <c r="O7" s="70">
        <f t="shared" si="9"/>
        <v>149.60000000000002</v>
      </c>
      <c r="P7" s="71">
        <v>136</v>
      </c>
      <c r="Q7" s="126">
        <f t="shared" si="0"/>
        <v>1</v>
      </c>
      <c r="R7" s="126">
        <f t="shared" si="1"/>
        <v>136</v>
      </c>
      <c r="S7" s="126">
        <f t="shared" si="10"/>
        <v>136</v>
      </c>
      <c r="T7">
        <f t="shared" si="3"/>
        <v>136</v>
      </c>
      <c r="U7" s="70">
        <f t="shared" si="4"/>
        <v>140.08000000000001</v>
      </c>
      <c r="V7" s="70">
        <f t="shared" si="11"/>
        <v>155.04</v>
      </c>
      <c r="W7" s="70">
        <f t="shared" si="12"/>
        <v>191.76</v>
      </c>
      <c r="X7" s="481">
        <f t="shared" si="5"/>
        <v>129.19999999999999</v>
      </c>
      <c r="Y7" s="481">
        <f t="shared" si="6"/>
        <v>142.80000000000001</v>
      </c>
      <c r="Z7" s="481">
        <f t="shared" si="7"/>
        <v>176.8</v>
      </c>
      <c r="AD7" s="126"/>
    </row>
    <row r="8" spans="1:32" ht="45">
      <c r="A8" s="685" t="s">
        <v>4465</v>
      </c>
      <c r="B8" s="688"/>
      <c r="C8" s="689" t="s">
        <v>4466</v>
      </c>
      <c r="D8" s="690" t="s">
        <v>120</v>
      </c>
      <c r="E8" s="601" t="s">
        <v>4461</v>
      </c>
      <c r="F8" s="690">
        <v>120</v>
      </c>
      <c r="G8" s="691" t="s">
        <v>1135</v>
      </c>
      <c r="H8" s="690" t="s">
        <v>1142</v>
      </c>
      <c r="I8" s="692" t="s">
        <v>4462</v>
      </c>
      <c r="J8" s="683" t="s">
        <v>458</v>
      </c>
      <c r="K8" s="682">
        <v>500</v>
      </c>
      <c r="L8" s="683" t="s">
        <v>114</v>
      </c>
      <c r="M8" s="684" t="s">
        <v>4463</v>
      </c>
      <c r="N8" s="69">
        <f t="shared" si="8"/>
        <v>330.75</v>
      </c>
      <c r="O8" s="70">
        <f t="shared" si="9"/>
        <v>269.5</v>
      </c>
      <c r="P8" s="71">
        <v>245</v>
      </c>
      <c r="Q8" s="126">
        <f t="shared" si="0"/>
        <v>1</v>
      </c>
      <c r="R8" s="126">
        <f t="shared" si="1"/>
        <v>245</v>
      </c>
      <c r="S8" s="126">
        <f t="shared" si="10"/>
        <v>245</v>
      </c>
      <c r="T8">
        <f t="shared" si="3"/>
        <v>245</v>
      </c>
      <c r="U8" s="70">
        <f t="shared" si="4"/>
        <v>252.35</v>
      </c>
      <c r="V8" s="70">
        <f t="shared" si="11"/>
        <v>279.29999999999995</v>
      </c>
      <c r="W8" s="70">
        <f t="shared" si="12"/>
        <v>345.45</v>
      </c>
      <c r="X8" s="481">
        <f t="shared" si="5"/>
        <v>232.75</v>
      </c>
      <c r="Y8" s="481">
        <f t="shared" si="6"/>
        <v>257.25</v>
      </c>
      <c r="Z8" s="481">
        <f t="shared" si="7"/>
        <v>318.5</v>
      </c>
      <c r="AD8" s="126"/>
    </row>
    <row r="9" spans="1:32" ht="35.25" customHeight="1">
      <c r="A9" s="686"/>
      <c r="B9" s="688"/>
      <c r="C9" s="689"/>
      <c r="D9" s="690"/>
      <c r="E9" s="602" t="s">
        <v>1571</v>
      </c>
      <c r="F9" s="690"/>
      <c r="G9" s="691"/>
      <c r="H9" s="690"/>
      <c r="I9" s="692"/>
      <c r="J9" s="683"/>
      <c r="K9" s="682"/>
      <c r="L9" s="683"/>
      <c r="M9" s="684"/>
      <c r="N9" s="69">
        <f t="shared" si="8"/>
        <v>330.75</v>
      </c>
      <c r="O9" s="70">
        <f t="shared" si="9"/>
        <v>269.5</v>
      </c>
      <c r="P9" s="71">
        <v>245</v>
      </c>
      <c r="Q9" s="126">
        <f t="shared" si="0"/>
        <v>1</v>
      </c>
      <c r="R9" s="126">
        <f t="shared" si="1"/>
        <v>245</v>
      </c>
      <c r="S9" s="126">
        <f t="shared" si="10"/>
        <v>245</v>
      </c>
      <c r="T9">
        <f t="shared" si="3"/>
        <v>245</v>
      </c>
      <c r="U9" s="70">
        <f t="shared" si="4"/>
        <v>252.35</v>
      </c>
      <c r="V9" s="70">
        <f t="shared" si="11"/>
        <v>279.29999999999995</v>
      </c>
      <c r="W9" s="70">
        <f t="shared" si="12"/>
        <v>345.45</v>
      </c>
      <c r="X9" s="481">
        <f t="shared" si="5"/>
        <v>232.75</v>
      </c>
      <c r="Y9" s="481">
        <f t="shared" si="6"/>
        <v>257.25</v>
      </c>
      <c r="Z9" s="481">
        <f t="shared" si="7"/>
        <v>318.5</v>
      </c>
      <c r="AD9" s="126"/>
    </row>
    <row r="10" spans="1:32" ht="30">
      <c r="A10" s="687"/>
      <c r="B10" s="688"/>
      <c r="C10" s="689"/>
      <c r="D10" s="690"/>
      <c r="E10" s="89" t="s">
        <v>4464</v>
      </c>
      <c r="F10" s="690"/>
      <c r="G10" s="691"/>
      <c r="H10" s="690"/>
      <c r="I10" s="692"/>
      <c r="J10" s="683"/>
      <c r="K10" s="682"/>
      <c r="L10" s="683"/>
      <c r="M10" s="684"/>
      <c r="N10" s="69">
        <f t="shared" si="8"/>
        <v>330.75</v>
      </c>
      <c r="O10" s="70">
        <f t="shared" si="9"/>
        <v>269.5</v>
      </c>
      <c r="P10" s="71">
        <v>245</v>
      </c>
      <c r="Q10" s="126">
        <f t="shared" si="0"/>
        <v>1</v>
      </c>
      <c r="R10" s="126">
        <f t="shared" si="1"/>
        <v>245</v>
      </c>
      <c r="S10" s="126">
        <f t="shared" si="10"/>
        <v>245</v>
      </c>
      <c r="T10">
        <f t="shared" si="3"/>
        <v>245</v>
      </c>
      <c r="U10" s="70">
        <f t="shared" si="4"/>
        <v>252.35</v>
      </c>
      <c r="V10" s="70">
        <f t="shared" si="11"/>
        <v>279.29999999999995</v>
      </c>
      <c r="W10" s="70">
        <f t="shared" si="12"/>
        <v>345.45</v>
      </c>
      <c r="X10" s="481">
        <f t="shared" si="5"/>
        <v>232.75</v>
      </c>
      <c r="Y10" s="481">
        <f t="shared" si="6"/>
        <v>257.25</v>
      </c>
      <c r="Z10" s="481">
        <f t="shared" si="7"/>
        <v>318.5</v>
      </c>
      <c r="AD10" s="126"/>
    </row>
    <row r="11" spans="1:32" ht="45">
      <c r="A11" s="685" t="s">
        <v>4467</v>
      </c>
      <c r="B11" s="688"/>
      <c r="C11" s="689" t="s">
        <v>4468</v>
      </c>
      <c r="D11" s="690" t="s">
        <v>4469</v>
      </c>
      <c r="E11" s="601" t="s">
        <v>4461</v>
      </c>
      <c r="F11" s="690">
        <v>120</v>
      </c>
      <c r="G11" s="691" t="s">
        <v>1135</v>
      </c>
      <c r="H11" s="690" t="s">
        <v>4470</v>
      </c>
      <c r="I11" s="692" t="s">
        <v>4462</v>
      </c>
      <c r="J11" s="683" t="s">
        <v>458</v>
      </c>
      <c r="K11" s="682">
        <v>583</v>
      </c>
      <c r="L11" s="683" t="s">
        <v>114</v>
      </c>
      <c r="M11" s="684" t="s">
        <v>4463</v>
      </c>
      <c r="N11" s="69">
        <f t="shared" si="8"/>
        <v>429.3</v>
      </c>
      <c r="O11" s="70">
        <f t="shared" si="9"/>
        <v>349.8</v>
      </c>
      <c r="P11" s="71">
        <v>318</v>
      </c>
      <c r="Q11" s="126">
        <f t="shared" si="0"/>
        <v>1</v>
      </c>
      <c r="R11" s="126">
        <f t="shared" si="1"/>
        <v>318</v>
      </c>
      <c r="S11" s="126">
        <f t="shared" si="10"/>
        <v>318</v>
      </c>
      <c r="T11">
        <f t="shared" si="3"/>
        <v>318</v>
      </c>
      <c r="U11" s="70">
        <f t="shared" si="4"/>
        <v>327.54000000000002</v>
      </c>
      <c r="V11" s="70">
        <f t="shared" si="11"/>
        <v>362.52</v>
      </c>
      <c r="W11" s="70">
        <f t="shared" si="12"/>
        <v>448.38</v>
      </c>
      <c r="X11" s="481">
        <f t="shared" si="5"/>
        <v>302.10000000000002</v>
      </c>
      <c r="Y11" s="481">
        <f t="shared" si="6"/>
        <v>333.90000000000003</v>
      </c>
      <c r="Z11" s="481">
        <f t="shared" si="7"/>
        <v>413.40000000000003</v>
      </c>
      <c r="AD11" s="126"/>
    </row>
    <row r="12" spans="1:32" ht="35.25" customHeight="1">
      <c r="A12" s="686"/>
      <c r="B12" s="688"/>
      <c r="C12" s="689"/>
      <c r="D12" s="690"/>
      <c r="E12" s="602" t="s">
        <v>1571</v>
      </c>
      <c r="F12" s="690"/>
      <c r="G12" s="691"/>
      <c r="H12" s="690"/>
      <c r="I12" s="692"/>
      <c r="J12" s="683"/>
      <c r="K12" s="682"/>
      <c r="L12" s="683"/>
      <c r="M12" s="684"/>
      <c r="N12" s="69">
        <f t="shared" si="8"/>
        <v>429.3</v>
      </c>
      <c r="O12" s="70">
        <f t="shared" si="9"/>
        <v>349.8</v>
      </c>
      <c r="P12" s="71">
        <v>318</v>
      </c>
      <c r="Q12" s="126">
        <f t="shared" si="0"/>
        <v>1</v>
      </c>
      <c r="R12" s="126">
        <f t="shared" si="1"/>
        <v>318</v>
      </c>
      <c r="S12" s="126">
        <f t="shared" si="10"/>
        <v>318</v>
      </c>
      <c r="T12">
        <f t="shared" si="3"/>
        <v>318</v>
      </c>
      <c r="U12" s="70">
        <f t="shared" si="4"/>
        <v>327.54000000000002</v>
      </c>
      <c r="V12" s="70">
        <f t="shared" si="11"/>
        <v>362.52</v>
      </c>
      <c r="W12" s="70">
        <f t="shared" si="12"/>
        <v>448.38</v>
      </c>
      <c r="X12" s="481">
        <f t="shared" si="5"/>
        <v>302.10000000000002</v>
      </c>
      <c r="Y12" s="481">
        <f t="shared" si="6"/>
        <v>333.90000000000003</v>
      </c>
      <c r="Z12" s="481">
        <f t="shared" si="7"/>
        <v>413.40000000000003</v>
      </c>
      <c r="AD12" s="126"/>
    </row>
    <row r="13" spans="1:32" ht="30">
      <c r="A13" s="687"/>
      <c r="B13" s="688"/>
      <c r="C13" s="689"/>
      <c r="D13" s="690"/>
      <c r="E13" s="89" t="s">
        <v>4464</v>
      </c>
      <c r="F13" s="690"/>
      <c r="G13" s="691"/>
      <c r="H13" s="690"/>
      <c r="I13" s="692"/>
      <c r="J13" s="683"/>
      <c r="K13" s="682"/>
      <c r="L13" s="683"/>
      <c r="M13" s="684"/>
      <c r="N13" s="69">
        <f t="shared" si="8"/>
        <v>429.3</v>
      </c>
      <c r="O13" s="70">
        <f t="shared" si="9"/>
        <v>349.8</v>
      </c>
      <c r="P13" s="71">
        <v>318</v>
      </c>
      <c r="Q13" s="126">
        <f t="shared" si="0"/>
        <v>1</v>
      </c>
      <c r="R13" s="126">
        <f t="shared" si="1"/>
        <v>318</v>
      </c>
      <c r="S13" s="126">
        <f t="shared" si="10"/>
        <v>318</v>
      </c>
      <c r="T13">
        <f t="shared" si="3"/>
        <v>318</v>
      </c>
      <c r="U13" s="70">
        <f t="shared" si="4"/>
        <v>327.54000000000002</v>
      </c>
      <c r="V13" s="70">
        <f t="shared" si="11"/>
        <v>362.52</v>
      </c>
      <c r="W13" s="70">
        <f t="shared" si="12"/>
        <v>448.38</v>
      </c>
      <c r="X13" s="481">
        <f t="shared" si="5"/>
        <v>302.10000000000002</v>
      </c>
      <c r="Y13" s="481">
        <f t="shared" si="6"/>
        <v>333.90000000000003</v>
      </c>
      <c r="Z13" s="481">
        <f t="shared" si="7"/>
        <v>413.40000000000003</v>
      </c>
      <c r="AD13" s="126"/>
    </row>
    <row r="14" spans="1:32" ht="45">
      <c r="A14" s="685" t="s">
        <v>4471</v>
      </c>
      <c r="B14" s="688"/>
      <c r="C14" s="689" t="s">
        <v>4472</v>
      </c>
      <c r="D14" s="690" t="s">
        <v>116</v>
      </c>
      <c r="E14" s="601" t="s">
        <v>4461</v>
      </c>
      <c r="F14" s="690">
        <v>120</v>
      </c>
      <c r="G14" s="691" t="s">
        <v>1135</v>
      </c>
      <c r="H14" s="690" t="s">
        <v>4473</v>
      </c>
      <c r="I14" s="692" t="s">
        <v>4462</v>
      </c>
      <c r="J14" s="683" t="s">
        <v>458</v>
      </c>
      <c r="K14" s="682">
        <v>792</v>
      </c>
      <c r="L14" s="683" t="s">
        <v>114</v>
      </c>
      <c r="M14" s="684" t="s">
        <v>4463</v>
      </c>
      <c r="N14" s="69">
        <f t="shared" si="8"/>
        <v>600.75</v>
      </c>
      <c r="O14" s="70">
        <f t="shared" si="9"/>
        <v>489.50000000000006</v>
      </c>
      <c r="P14" s="71">
        <v>445</v>
      </c>
      <c r="Q14" s="126">
        <f t="shared" si="0"/>
        <v>1</v>
      </c>
      <c r="R14" s="126">
        <f t="shared" si="1"/>
        <v>445</v>
      </c>
      <c r="S14" s="126">
        <f t="shared" si="10"/>
        <v>445</v>
      </c>
      <c r="T14">
        <f t="shared" si="3"/>
        <v>445</v>
      </c>
      <c r="U14" s="70">
        <f t="shared" si="4"/>
        <v>458.35</v>
      </c>
      <c r="V14" s="70">
        <f t="shared" si="11"/>
        <v>507.29999999999995</v>
      </c>
      <c r="W14" s="70">
        <f t="shared" si="12"/>
        <v>627.44999999999993</v>
      </c>
      <c r="X14" s="481">
        <f t="shared" si="5"/>
        <v>422.75</v>
      </c>
      <c r="Y14" s="481">
        <f t="shared" si="6"/>
        <v>467.25</v>
      </c>
      <c r="Z14" s="481">
        <f t="shared" si="7"/>
        <v>578.5</v>
      </c>
      <c r="AD14" s="126"/>
    </row>
    <row r="15" spans="1:32" ht="35.25" customHeight="1">
      <c r="A15" s="686"/>
      <c r="B15" s="688"/>
      <c r="C15" s="689"/>
      <c r="D15" s="690"/>
      <c r="E15" s="602" t="s">
        <v>1571</v>
      </c>
      <c r="F15" s="690"/>
      <c r="G15" s="691"/>
      <c r="H15" s="690"/>
      <c r="I15" s="692"/>
      <c r="J15" s="683"/>
      <c r="K15" s="682"/>
      <c r="L15" s="683"/>
      <c r="M15" s="684"/>
      <c r="N15" s="69">
        <f t="shared" si="8"/>
        <v>600.75</v>
      </c>
      <c r="O15" s="70">
        <f t="shared" si="9"/>
        <v>489.50000000000006</v>
      </c>
      <c r="P15" s="71">
        <v>445</v>
      </c>
      <c r="Q15" s="126">
        <f t="shared" si="0"/>
        <v>1</v>
      </c>
      <c r="R15" s="126">
        <f t="shared" si="1"/>
        <v>445</v>
      </c>
      <c r="S15" s="126">
        <f t="shared" si="10"/>
        <v>445</v>
      </c>
      <c r="T15">
        <f t="shared" si="3"/>
        <v>445</v>
      </c>
      <c r="U15" s="70">
        <f t="shared" si="4"/>
        <v>458.35</v>
      </c>
      <c r="V15" s="70">
        <f t="shared" si="11"/>
        <v>507.29999999999995</v>
      </c>
      <c r="W15" s="70">
        <f t="shared" si="12"/>
        <v>627.44999999999993</v>
      </c>
      <c r="X15" s="481">
        <f t="shared" si="5"/>
        <v>422.75</v>
      </c>
      <c r="Y15" s="481">
        <f t="shared" si="6"/>
        <v>467.25</v>
      </c>
      <c r="Z15" s="481">
        <f t="shared" si="7"/>
        <v>578.5</v>
      </c>
      <c r="AD15" s="126"/>
    </row>
    <row r="16" spans="1:32" ht="30">
      <c r="A16" s="687"/>
      <c r="B16" s="688"/>
      <c r="C16" s="689"/>
      <c r="D16" s="690"/>
      <c r="E16" s="89" t="s">
        <v>4464</v>
      </c>
      <c r="F16" s="690"/>
      <c r="G16" s="691"/>
      <c r="H16" s="690"/>
      <c r="I16" s="692"/>
      <c r="J16" s="683"/>
      <c r="K16" s="682"/>
      <c r="L16" s="683"/>
      <c r="M16" s="684"/>
      <c r="N16" s="69">
        <f t="shared" si="8"/>
        <v>600.75</v>
      </c>
      <c r="O16" s="70">
        <f t="shared" si="9"/>
        <v>489.50000000000006</v>
      </c>
      <c r="P16" s="71">
        <v>445</v>
      </c>
      <c r="Q16" s="126">
        <f t="shared" si="0"/>
        <v>1</v>
      </c>
      <c r="R16" s="126">
        <f t="shared" si="1"/>
        <v>445</v>
      </c>
      <c r="S16" s="126">
        <f t="shared" si="10"/>
        <v>445</v>
      </c>
      <c r="T16">
        <f t="shared" si="3"/>
        <v>445</v>
      </c>
      <c r="U16" s="70">
        <f t="shared" si="4"/>
        <v>458.35</v>
      </c>
      <c r="V16" s="70">
        <f t="shared" si="11"/>
        <v>507.29999999999995</v>
      </c>
      <c r="W16" s="70">
        <f t="shared" si="12"/>
        <v>627.44999999999993</v>
      </c>
      <c r="X16" s="481">
        <f t="shared" si="5"/>
        <v>422.75</v>
      </c>
      <c r="Y16" s="481">
        <f t="shared" si="6"/>
        <v>467.25</v>
      </c>
      <c r="Z16" s="481">
        <f t="shared" si="7"/>
        <v>578.5</v>
      </c>
      <c r="AD16" s="126"/>
    </row>
    <row r="17" spans="1:33" ht="28.5" customHeight="1">
      <c r="A17" s="634" t="s">
        <v>4251</v>
      </c>
      <c r="B17" s="634"/>
      <c r="C17" s="634"/>
      <c r="D17" s="634"/>
      <c r="E17" s="634"/>
      <c r="F17" s="634"/>
      <c r="G17" s="634"/>
      <c r="H17" s="634"/>
      <c r="I17" s="634"/>
      <c r="J17" s="634"/>
      <c r="K17" s="634"/>
      <c r="L17" s="634"/>
      <c r="M17" s="634"/>
      <c r="N17" s="634"/>
      <c r="O17" s="634"/>
      <c r="P17" s="634"/>
      <c r="Q17"/>
      <c r="V17" s="70" t="str">
        <f>IFERROR(SUM($T3*$AB$2)," ")</f>
        <v xml:space="preserve"> </v>
      </c>
      <c r="W17" s="70" t="str">
        <f>IFERROR(SUM($T3*$AC$2)," ")</f>
        <v xml:space="preserve"> </v>
      </c>
      <c r="AD17" s="125"/>
    </row>
    <row r="18" spans="1:33" ht="31.5" customHeight="1">
      <c r="A18" s="504" t="s">
        <v>3</v>
      </c>
      <c r="B18" s="504" t="s">
        <v>163</v>
      </c>
      <c r="C18" s="504" t="s">
        <v>93</v>
      </c>
      <c r="D18" s="504" t="s">
        <v>95</v>
      </c>
      <c r="E18" s="504" t="s">
        <v>4</v>
      </c>
      <c r="F18" s="504" t="s">
        <v>96</v>
      </c>
      <c r="G18" s="504" t="s">
        <v>1133</v>
      </c>
      <c r="H18" s="504" t="s">
        <v>97</v>
      </c>
      <c r="I18" s="504" t="s">
        <v>98</v>
      </c>
      <c r="J18" s="504" t="s">
        <v>99</v>
      </c>
      <c r="K18" s="504" t="s">
        <v>100</v>
      </c>
      <c r="L18" s="504" t="s">
        <v>101</v>
      </c>
      <c r="M18" s="504" t="s">
        <v>102</v>
      </c>
      <c r="N18" s="504" t="s">
        <v>261</v>
      </c>
      <c r="O18" s="504" t="s">
        <v>3642</v>
      </c>
      <c r="P18" s="504" t="s">
        <v>3634</v>
      </c>
      <c r="Q18" s="126">
        <f t="shared" ref="Q18:Q19" si="13">IF(P18&gt;1,1,0)</f>
        <v>1</v>
      </c>
      <c r="R18" s="126" t="str">
        <f t="shared" ref="R18:R19" si="14">IF(Q18=1,P18,0)</f>
        <v>ОПТ 2/ м</v>
      </c>
      <c r="S18" s="126" t="str">
        <f>IFERROR(SUM(R18*1)," ")</f>
        <v xml:space="preserve"> </v>
      </c>
      <c r="T18" t="str">
        <f>IF(S18=0," ",S18)</f>
        <v xml:space="preserve"> </v>
      </c>
      <c r="U18" s="504" t="s">
        <v>4110</v>
      </c>
      <c r="V18" s="70" t="str">
        <f>IFERROR(SUM($T4*$AB$2)," ")</f>
        <v xml:space="preserve"> </v>
      </c>
      <c r="W18" s="70" t="str">
        <f>IFERROR(SUM($T4*$AC$2)," ")</f>
        <v xml:space="preserve"> </v>
      </c>
      <c r="X18" s="480" t="s">
        <v>4110</v>
      </c>
      <c r="Y18" s="480" t="s">
        <v>4111</v>
      </c>
      <c r="Z18" s="480" t="s">
        <v>4112</v>
      </c>
      <c r="AD18" s="126"/>
    </row>
    <row r="19" spans="1:33" ht="131.25" customHeight="1">
      <c r="A19" s="506" t="s">
        <v>4252</v>
      </c>
      <c r="B19" s="505"/>
      <c r="C19" s="507" t="s">
        <v>4253</v>
      </c>
      <c r="D19" s="508" t="s">
        <v>3871</v>
      </c>
      <c r="E19" s="89" t="s">
        <v>1114</v>
      </c>
      <c r="F19" s="508" t="s">
        <v>3871</v>
      </c>
      <c r="G19" s="509" t="s">
        <v>4254</v>
      </c>
      <c r="H19" s="511">
        <v>12</v>
      </c>
      <c r="I19" s="510" t="s">
        <v>4255</v>
      </c>
      <c r="J19" s="512" t="s">
        <v>458</v>
      </c>
      <c r="K19" s="511">
        <v>50</v>
      </c>
      <c r="L19" s="512" t="s">
        <v>118</v>
      </c>
      <c r="M19" s="513">
        <v>420</v>
      </c>
      <c r="N19" s="69">
        <f t="shared" ref="N19" si="15">P19*1.35</f>
        <v>580.5</v>
      </c>
      <c r="O19" s="70">
        <f t="shared" ref="O19" si="16">P19*1.1</f>
        <v>473.00000000000006</v>
      </c>
      <c r="P19" s="71">
        <v>430</v>
      </c>
      <c r="Q19" s="126">
        <f t="shared" si="13"/>
        <v>1</v>
      </c>
      <c r="R19" s="126">
        <f t="shared" si="14"/>
        <v>430</v>
      </c>
      <c r="S19" s="126">
        <f t="shared" ref="S19" si="17">IFERROR(SUM(R19*1)," ")</f>
        <v>430</v>
      </c>
      <c r="T19">
        <f t="shared" ref="T19" si="18">IF(S19=0," ",S19)</f>
        <v>430</v>
      </c>
      <c r="U19" s="70">
        <f t="shared" ref="U19" si="19">IFERROR(SUM($T19*$AA$2)," ")</f>
        <v>442.90000000000003</v>
      </c>
      <c r="V19" s="70">
        <f>IFERROR(SUM($T19*$AB$2)," ")</f>
        <v>490.19999999999993</v>
      </c>
      <c r="W19" s="70">
        <f>IFERROR(SUM($T19*$AC$2)," ")</f>
        <v>606.29999999999995</v>
      </c>
      <c r="X19" s="481">
        <f t="shared" ref="X19" si="20">IFERROR(SUM($T19-$T19/100*$AD$2)," ")</f>
        <v>408.5</v>
      </c>
      <c r="Y19" s="481">
        <f t="shared" ref="Y19" si="21">IFERROR(SUM($T19*$AE$2)," ")</f>
        <v>451.5</v>
      </c>
      <c r="Z19" s="481">
        <f t="shared" ref="Z19" si="22">IFERROR(SUM($T19*$AF$2)," ")</f>
        <v>559</v>
      </c>
      <c r="AD19" s="63"/>
      <c r="AG19" s="520" t="s">
        <v>4094</v>
      </c>
    </row>
    <row r="20" spans="1:33" ht="28.5" customHeight="1">
      <c r="A20" s="634" t="s">
        <v>3867</v>
      </c>
      <c r="B20" s="634"/>
      <c r="C20" s="634"/>
      <c r="D20" s="634"/>
      <c r="E20" s="634"/>
      <c r="F20" s="634"/>
      <c r="G20" s="634"/>
      <c r="H20" s="634"/>
      <c r="I20" s="634"/>
      <c r="J20" s="634"/>
      <c r="K20" s="634"/>
      <c r="L20" s="634"/>
      <c r="M20" s="634"/>
      <c r="N20" s="634"/>
      <c r="O20" s="634"/>
      <c r="P20" s="634"/>
      <c r="Q20"/>
      <c r="V20" s="70"/>
      <c r="W20" s="70"/>
      <c r="AD20" s="125"/>
    </row>
    <row r="21" spans="1:33" ht="31.5" customHeight="1">
      <c r="A21" s="387" t="s">
        <v>3</v>
      </c>
      <c r="B21" s="387" t="s">
        <v>163</v>
      </c>
      <c r="C21" s="387" t="s">
        <v>93</v>
      </c>
      <c r="D21" s="387" t="s">
        <v>95</v>
      </c>
      <c r="E21" s="387" t="s">
        <v>4</v>
      </c>
      <c r="F21" s="387" t="s">
        <v>96</v>
      </c>
      <c r="G21" s="387" t="s">
        <v>1133</v>
      </c>
      <c r="H21" s="387" t="s">
        <v>97</v>
      </c>
      <c r="I21" s="387" t="s">
        <v>98</v>
      </c>
      <c r="J21" s="387" t="s">
        <v>99</v>
      </c>
      <c r="K21" s="387" t="s">
        <v>100</v>
      </c>
      <c r="L21" s="387" t="s">
        <v>101</v>
      </c>
      <c r="M21" s="387" t="s">
        <v>102</v>
      </c>
      <c r="N21" s="387" t="s">
        <v>261</v>
      </c>
      <c r="O21" s="387" t="s">
        <v>3642</v>
      </c>
      <c r="P21" s="387" t="s">
        <v>3634</v>
      </c>
      <c r="Q21" s="126">
        <f t="shared" ref="Q21:Q108" si="23">IF(P21&gt;1,1,0)</f>
        <v>1</v>
      </c>
      <c r="R21" s="126" t="str">
        <f t="shared" ref="R21:R108" si="24">IF(Q21=1,P21,0)</f>
        <v>ОПТ 2/ м</v>
      </c>
      <c r="S21" s="126" t="str">
        <f>IFERROR(SUM(R21*1)," ")</f>
        <v xml:space="preserve"> </v>
      </c>
      <c r="T21" t="str">
        <f>IF(S21=0," ",S21)</f>
        <v xml:space="preserve"> </v>
      </c>
      <c r="U21" s="479" t="s">
        <v>4110</v>
      </c>
      <c r="V21" s="70" t="str">
        <f t="shared" ref="V21:V92" si="25">IFERROR(SUM($T21*$AB$2)," ")</f>
        <v xml:space="preserve"> </v>
      </c>
      <c r="W21" s="70" t="str">
        <f t="shared" ref="W21:W92" si="26">IFERROR(SUM($T21*$AC$2)," ")</f>
        <v xml:space="preserve"> </v>
      </c>
      <c r="X21" s="480" t="s">
        <v>4110</v>
      </c>
      <c r="Y21" s="480" t="s">
        <v>4111</v>
      </c>
      <c r="Z21" s="480" t="s">
        <v>4112</v>
      </c>
      <c r="AD21" s="126"/>
    </row>
    <row r="22" spans="1:33" ht="45">
      <c r="A22" s="685" t="s">
        <v>3868</v>
      </c>
      <c r="B22" s="688"/>
      <c r="C22" s="689" t="s">
        <v>3869</v>
      </c>
      <c r="D22" s="690" t="s">
        <v>3870</v>
      </c>
      <c r="E22" s="607" t="s">
        <v>1115</v>
      </c>
      <c r="F22" s="690" t="s">
        <v>3871</v>
      </c>
      <c r="G22" s="691" t="s">
        <v>1134</v>
      </c>
      <c r="H22" s="690" t="s">
        <v>3872</v>
      </c>
      <c r="I22" s="692" t="s">
        <v>222</v>
      </c>
      <c r="J22" s="683" t="s">
        <v>329</v>
      </c>
      <c r="K22" s="682">
        <v>1100</v>
      </c>
      <c r="L22" s="683" t="s">
        <v>114</v>
      </c>
      <c r="M22" s="684">
        <v>1400</v>
      </c>
      <c r="N22" s="69">
        <f>P22*1.35</f>
        <v>324</v>
      </c>
      <c r="O22" s="70">
        <f>P22*1.1</f>
        <v>264</v>
      </c>
      <c r="P22" s="71">
        <v>240</v>
      </c>
      <c r="Q22" s="126">
        <f t="shared" si="23"/>
        <v>1</v>
      </c>
      <c r="R22" s="126">
        <f t="shared" si="24"/>
        <v>240</v>
      </c>
      <c r="S22" s="126">
        <f t="shared" ref="S22:S28" si="27">IFERROR(SUM(R22*1)," ")</f>
        <v>240</v>
      </c>
      <c r="T22">
        <f t="shared" ref="T22:T47" si="28">IF(S22=0," ",S22)</f>
        <v>240</v>
      </c>
      <c r="U22" s="70">
        <f t="shared" ref="U22:U47" si="29">IFERROR(SUM($T22*$AA$2)," ")</f>
        <v>247.20000000000002</v>
      </c>
      <c r="V22" s="70">
        <f t="shared" si="25"/>
        <v>273.59999999999997</v>
      </c>
      <c r="W22" s="70">
        <f t="shared" si="26"/>
        <v>338.4</v>
      </c>
      <c r="X22" s="481">
        <f>IFERROR(SUM($T22-$T22/100*$AD$2)," ")</f>
        <v>228</v>
      </c>
      <c r="Y22" s="481">
        <f>IFERROR(SUM($T22*$AE$2)," ")</f>
        <v>252</v>
      </c>
      <c r="Z22" s="481">
        <f>IFERROR(SUM($T22*$AF$2)," ")</f>
        <v>312</v>
      </c>
      <c r="AD22" s="126"/>
    </row>
    <row r="23" spans="1:33" ht="15.75">
      <c r="A23" s="686"/>
      <c r="B23" s="688"/>
      <c r="C23" s="689"/>
      <c r="D23" s="690"/>
      <c r="E23" s="619" t="s">
        <v>1571</v>
      </c>
      <c r="F23" s="690"/>
      <c r="G23" s="691"/>
      <c r="H23" s="690"/>
      <c r="I23" s="692"/>
      <c r="J23" s="683"/>
      <c r="K23" s="682"/>
      <c r="L23" s="683"/>
      <c r="M23" s="684"/>
      <c r="N23" s="69">
        <f>P23*1.35</f>
        <v>351</v>
      </c>
      <c r="O23" s="70">
        <f>P23*1.1</f>
        <v>286</v>
      </c>
      <c r="P23" s="71">
        <v>260</v>
      </c>
      <c r="Q23" s="126">
        <f t="shared" si="23"/>
        <v>1</v>
      </c>
      <c r="R23" s="126">
        <f t="shared" si="24"/>
        <v>260</v>
      </c>
      <c r="S23" s="126">
        <f t="shared" si="27"/>
        <v>260</v>
      </c>
      <c r="T23">
        <f t="shared" si="28"/>
        <v>260</v>
      </c>
      <c r="U23" s="70">
        <f t="shared" si="29"/>
        <v>267.8</v>
      </c>
      <c r="V23" s="70">
        <f t="shared" si="25"/>
        <v>296.39999999999998</v>
      </c>
      <c r="W23" s="70">
        <f t="shared" si="26"/>
        <v>366.59999999999997</v>
      </c>
      <c r="X23" s="481">
        <f t="shared" ref="X23:X47" si="30">IFERROR(SUM($T23-$T23/100*$AD$2)," ")</f>
        <v>247</v>
      </c>
      <c r="Y23" s="481">
        <f t="shared" ref="Y23:Y47" si="31">IFERROR(SUM($T23*$AE$2)," ")</f>
        <v>273</v>
      </c>
      <c r="Z23" s="481">
        <f t="shared" ref="Z23:Z47" si="32">IFERROR(SUM($T23*$AF$2)," ")</f>
        <v>338</v>
      </c>
      <c r="AD23" s="126"/>
    </row>
    <row r="24" spans="1:33" ht="45.75" customHeight="1">
      <c r="A24" s="686"/>
      <c r="B24" s="688"/>
      <c r="C24" s="689"/>
      <c r="D24" s="690"/>
      <c r="E24" s="89" t="s">
        <v>1114</v>
      </c>
      <c r="F24" s="690"/>
      <c r="G24" s="691"/>
      <c r="H24" s="690"/>
      <c r="I24" s="692"/>
      <c r="J24" s="683"/>
      <c r="K24" s="682"/>
      <c r="L24" s="683"/>
      <c r="M24" s="684"/>
      <c r="N24" s="69">
        <f t="shared" ref="N24:N28" si="33">P24*1.35</f>
        <v>324</v>
      </c>
      <c r="O24" s="70">
        <f t="shared" ref="O24:O28" si="34">P24*1.1</f>
        <v>264</v>
      </c>
      <c r="P24" s="71">
        <v>240</v>
      </c>
      <c r="Q24" s="126">
        <f t="shared" si="23"/>
        <v>1</v>
      </c>
      <c r="R24" s="126">
        <f t="shared" si="24"/>
        <v>240</v>
      </c>
      <c r="S24" s="126">
        <f t="shared" si="27"/>
        <v>240</v>
      </c>
      <c r="T24">
        <f t="shared" si="28"/>
        <v>240</v>
      </c>
      <c r="U24" s="70">
        <f t="shared" si="29"/>
        <v>247.20000000000002</v>
      </c>
      <c r="V24" s="70">
        <f t="shared" si="25"/>
        <v>273.59999999999997</v>
      </c>
      <c r="W24" s="70">
        <f t="shared" si="26"/>
        <v>338.4</v>
      </c>
      <c r="X24" s="481">
        <f t="shared" si="30"/>
        <v>228</v>
      </c>
      <c r="Y24" s="481">
        <f t="shared" si="31"/>
        <v>252</v>
      </c>
      <c r="Z24" s="481">
        <f t="shared" si="32"/>
        <v>312</v>
      </c>
      <c r="AD24" s="126"/>
    </row>
    <row r="25" spans="1:33" ht="15.75">
      <c r="A25" s="686"/>
      <c r="B25" s="688"/>
      <c r="C25" s="689"/>
      <c r="D25" s="690"/>
      <c r="E25" s="136" t="s">
        <v>105</v>
      </c>
      <c r="F25" s="690"/>
      <c r="G25" s="691"/>
      <c r="H25" s="690"/>
      <c r="I25" s="692"/>
      <c r="J25" s="683"/>
      <c r="K25" s="682"/>
      <c r="L25" s="683"/>
      <c r="M25" s="684"/>
      <c r="N25" s="69">
        <f t="shared" si="33"/>
        <v>324</v>
      </c>
      <c r="O25" s="70">
        <f t="shared" si="34"/>
        <v>264</v>
      </c>
      <c r="P25" s="71">
        <v>240</v>
      </c>
      <c r="Q25" s="126">
        <f t="shared" si="23"/>
        <v>1</v>
      </c>
      <c r="R25" s="126">
        <f t="shared" si="24"/>
        <v>240</v>
      </c>
      <c r="S25" s="126">
        <f t="shared" si="27"/>
        <v>240</v>
      </c>
      <c r="T25">
        <f t="shared" si="28"/>
        <v>240</v>
      </c>
      <c r="U25" s="70">
        <f t="shared" si="29"/>
        <v>247.20000000000002</v>
      </c>
      <c r="V25" s="70">
        <f t="shared" si="25"/>
        <v>273.59999999999997</v>
      </c>
      <c r="W25" s="70">
        <f t="shared" si="26"/>
        <v>338.4</v>
      </c>
      <c r="X25" s="481">
        <f t="shared" si="30"/>
        <v>228</v>
      </c>
      <c r="Y25" s="481">
        <f t="shared" si="31"/>
        <v>252</v>
      </c>
      <c r="Z25" s="481">
        <f t="shared" si="32"/>
        <v>312</v>
      </c>
      <c r="AD25" s="126"/>
    </row>
    <row r="26" spans="1:33" ht="15.75">
      <c r="A26" s="686"/>
      <c r="B26" s="688"/>
      <c r="C26" s="689"/>
      <c r="D26" s="690"/>
      <c r="E26" s="137" t="s">
        <v>106</v>
      </c>
      <c r="F26" s="690"/>
      <c r="G26" s="691"/>
      <c r="H26" s="690"/>
      <c r="I26" s="692"/>
      <c r="J26" s="683"/>
      <c r="K26" s="682"/>
      <c r="L26" s="683"/>
      <c r="M26" s="684"/>
      <c r="N26" s="69">
        <f t="shared" si="33"/>
        <v>324</v>
      </c>
      <c r="O26" s="70">
        <f t="shared" si="34"/>
        <v>264</v>
      </c>
      <c r="P26" s="71">
        <v>240</v>
      </c>
      <c r="Q26" s="126">
        <f t="shared" si="23"/>
        <v>1</v>
      </c>
      <c r="R26" s="126">
        <f t="shared" si="24"/>
        <v>240</v>
      </c>
      <c r="S26" s="126">
        <f t="shared" si="27"/>
        <v>240</v>
      </c>
      <c r="T26">
        <f t="shared" si="28"/>
        <v>240</v>
      </c>
      <c r="U26" s="70">
        <f t="shared" si="29"/>
        <v>247.20000000000002</v>
      </c>
      <c r="V26" s="70">
        <f t="shared" si="25"/>
        <v>273.59999999999997</v>
      </c>
      <c r="W26" s="70">
        <f t="shared" si="26"/>
        <v>338.4</v>
      </c>
      <c r="X26" s="481">
        <f t="shared" si="30"/>
        <v>228</v>
      </c>
      <c r="Y26" s="481">
        <f t="shared" si="31"/>
        <v>252</v>
      </c>
      <c r="Z26" s="481">
        <f t="shared" si="32"/>
        <v>312</v>
      </c>
      <c r="AD26" s="126"/>
    </row>
    <row r="27" spans="1:33" ht="15.75">
      <c r="A27" s="686"/>
      <c r="B27" s="688"/>
      <c r="C27" s="689"/>
      <c r="D27" s="690"/>
      <c r="E27" s="138" t="s">
        <v>107</v>
      </c>
      <c r="F27" s="690"/>
      <c r="G27" s="691"/>
      <c r="H27" s="690"/>
      <c r="I27" s="692"/>
      <c r="J27" s="683"/>
      <c r="K27" s="682"/>
      <c r="L27" s="683"/>
      <c r="M27" s="684"/>
      <c r="N27" s="69">
        <f t="shared" si="33"/>
        <v>324</v>
      </c>
      <c r="O27" s="70">
        <f t="shared" si="34"/>
        <v>264</v>
      </c>
      <c r="P27" s="71">
        <v>240</v>
      </c>
      <c r="Q27" s="126">
        <f t="shared" si="23"/>
        <v>1</v>
      </c>
      <c r="R27" s="126">
        <f t="shared" si="24"/>
        <v>240</v>
      </c>
      <c r="S27" s="126">
        <f t="shared" si="27"/>
        <v>240</v>
      </c>
      <c r="T27">
        <f t="shared" si="28"/>
        <v>240</v>
      </c>
      <c r="U27" s="70">
        <f t="shared" si="29"/>
        <v>247.20000000000002</v>
      </c>
      <c r="V27" s="70">
        <f t="shared" si="25"/>
        <v>273.59999999999997</v>
      </c>
      <c r="W27" s="70">
        <f t="shared" si="26"/>
        <v>338.4</v>
      </c>
      <c r="X27" s="481">
        <f t="shared" si="30"/>
        <v>228</v>
      </c>
      <c r="Y27" s="481">
        <f t="shared" si="31"/>
        <v>252</v>
      </c>
      <c r="Z27" s="481">
        <f t="shared" si="32"/>
        <v>312</v>
      </c>
      <c r="AD27" s="126"/>
    </row>
    <row r="28" spans="1:33" ht="15.75">
      <c r="A28" s="687"/>
      <c r="B28" s="688"/>
      <c r="C28" s="689"/>
      <c r="D28" s="690"/>
      <c r="E28" s="388" t="s">
        <v>2457</v>
      </c>
      <c r="F28" s="690"/>
      <c r="G28" s="691"/>
      <c r="H28" s="690"/>
      <c r="I28" s="692"/>
      <c r="J28" s="683"/>
      <c r="K28" s="682"/>
      <c r="L28" s="683"/>
      <c r="M28" s="684"/>
      <c r="N28" s="69">
        <f t="shared" si="33"/>
        <v>324</v>
      </c>
      <c r="O28" s="70">
        <f t="shared" si="34"/>
        <v>264</v>
      </c>
      <c r="P28" s="71">
        <v>240</v>
      </c>
      <c r="Q28" s="126">
        <f t="shared" si="23"/>
        <v>1</v>
      </c>
      <c r="R28" s="126">
        <f t="shared" si="24"/>
        <v>240</v>
      </c>
      <c r="S28" s="126">
        <f t="shared" si="27"/>
        <v>240</v>
      </c>
      <c r="T28">
        <f t="shared" si="28"/>
        <v>240</v>
      </c>
      <c r="U28" s="70">
        <f t="shared" si="29"/>
        <v>247.20000000000002</v>
      </c>
      <c r="V28" s="70">
        <f t="shared" si="25"/>
        <v>273.59999999999997</v>
      </c>
      <c r="W28" s="70">
        <f t="shared" si="26"/>
        <v>338.4</v>
      </c>
      <c r="X28" s="481">
        <f t="shared" si="30"/>
        <v>228</v>
      </c>
      <c r="Y28" s="481">
        <f t="shared" si="31"/>
        <v>252</v>
      </c>
      <c r="Z28" s="481">
        <f t="shared" si="32"/>
        <v>312</v>
      </c>
      <c r="AD28" s="126"/>
    </row>
    <row r="29" spans="1:33" ht="45">
      <c r="A29" s="685" t="s">
        <v>4325</v>
      </c>
      <c r="B29" s="688"/>
      <c r="C29" s="689" t="s">
        <v>4326</v>
      </c>
      <c r="D29" s="690" t="s">
        <v>4327</v>
      </c>
      <c r="E29" s="607" t="s">
        <v>1115</v>
      </c>
      <c r="F29" s="690" t="s">
        <v>3871</v>
      </c>
      <c r="G29" s="691" t="s">
        <v>1134</v>
      </c>
      <c r="H29" s="690" t="s">
        <v>1142</v>
      </c>
      <c r="I29" s="692" t="s">
        <v>222</v>
      </c>
      <c r="J29" s="683" t="s">
        <v>329</v>
      </c>
      <c r="K29" s="682">
        <v>1100</v>
      </c>
      <c r="L29" s="683" t="s">
        <v>114</v>
      </c>
      <c r="M29" s="684">
        <v>1280</v>
      </c>
      <c r="N29" s="69">
        <f>P29*1.35</f>
        <v>222.75000000000003</v>
      </c>
      <c r="O29" s="70">
        <f>P29*1.1</f>
        <v>181.50000000000003</v>
      </c>
      <c r="P29" s="71">
        <v>165</v>
      </c>
      <c r="Q29" s="126">
        <f t="shared" si="23"/>
        <v>1</v>
      </c>
      <c r="R29" s="126">
        <f t="shared" si="24"/>
        <v>165</v>
      </c>
      <c r="S29" s="126">
        <f t="shared" ref="S29:S45" si="35">IFERROR(SUM(R29*1)," ")</f>
        <v>165</v>
      </c>
      <c r="T29">
        <f t="shared" si="28"/>
        <v>165</v>
      </c>
      <c r="U29" s="70">
        <f t="shared" si="29"/>
        <v>169.95000000000002</v>
      </c>
      <c r="V29" s="70">
        <f t="shared" si="25"/>
        <v>188.1</v>
      </c>
      <c r="W29" s="70">
        <f t="shared" si="26"/>
        <v>232.64999999999998</v>
      </c>
      <c r="X29" s="481">
        <f>IFERROR(SUM($T29-$T29/100*$AD$2)," ")</f>
        <v>156.75</v>
      </c>
      <c r="Y29" s="481">
        <f>IFERROR(SUM($T29*$AE$2)," ")</f>
        <v>173.25</v>
      </c>
      <c r="Z29" s="481">
        <f>IFERROR(SUM($T29*$AF$2)," ")</f>
        <v>214.5</v>
      </c>
      <c r="AD29" s="126"/>
    </row>
    <row r="30" spans="1:33" ht="15.75">
      <c r="A30" s="686"/>
      <c r="B30" s="688"/>
      <c r="C30" s="689"/>
      <c r="D30" s="690"/>
      <c r="E30" s="619" t="s">
        <v>1571</v>
      </c>
      <c r="F30" s="690"/>
      <c r="G30" s="691"/>
      <c r="H30" s="690"/>
      <c r="I30" s="692"/>
      <c r="J30" s="683"/>
      <c r="K30" s="682"/>
      <c r="L30" s="683"/>
      <c r="M30" s="684"/>
      <c r="N30" s="69">
        <f>P30*1.35</f>
        <v>256.5</v>
      </c>
      <c r="O30" s="70">
        <f>P30*1.1</f>
        <v>209.00000000000003</v>
      </c>
      <c r="P30" s="71">
        <v>190</v>
      </c>
      <c r="Q30" s="126">
        <f t="shared" si="23"/>
        <v>1</v>
      </c>
      <c r="R30" s="126">
        <f t="shared" si="24"/>
        <v>190</v>
      </c>
      <c r="S30" s="126">
        <f t="shared" si="35"/>
        <v>190</v>
      </c>
      <c r="T30">
        <f t="shared" si="28"/>
        <v>190</v>
      </c>
      <c r="U30" s="70">
        <f t="shared" si="29"/>
        <v>195.70000000000002</v>
      </c>
      <c r="V30" s="70">
        <f t="shared" si="25"/>
        <v>216.6</v>
      </c>
      <c r="W30" s="70">
        <f t="shared" si="26"/>
        <v>267.89999999999998</v>
      </c>
      <c r="X30" s="481">
        <f t="shared" si="30"/>
        <v>180.5</v>
      </c>
      <c r="Y30" s="481">
        <f t="shared" si="31"/>
        <v>199.5</v>
      </c>
      <c r="Z30" s="481">
        <f t="shared" si="32"/>
        <v>247</v>
      </c>
      <c r="AD30" s="126"/>
    </row>
    <row r="31" spans="1:33" ht="45.75" customHeight="1">
      <c r="A31" s="686"/>
      <c r="B31" s="688"/>
      <c r="C31" s="689"/>
      <c r="D31" s="690"/>
      <c r="E31" s="89" t="s">
        <v>1114</v>
      </c>
      <c r="F31" s="690"/>
      <c r="G31" s="691"/>
      <c r="H31" s="690"/>
      <c r="I31" s="692"/>
      <c r="J31" s="683"/>
      <c r="K31" s="682"/>
      <c r="L31" s="683"/>
      <c r="M31" s="684"/>
      <c r="N31" s="69">
        <f t="shared" ref="N31:N35" si="36">P31*1.35</f>
        <v>222.75000000000003</v>
      </c>
      <c r="O31" s="70">
        <f t="shared" ref="O31:O35" si="37">P31*1.1</f>
        <v>181.50000000000003</v>
      </c>
      <c r="P31" s="71">
        <v>165</v>
      </c>
      <c r="Q31" s="126">
        <f t="shared" si="23"/>
        <v>1</v>
      </c>
      <c r="R31" s="126">
        <f t="shared" si="24"/>
        <v>165</v>
      </c>
      <c r="S31" s="126">
        <f t="shared" si="35"/>
        <v>165</v>
      </c>
      <c r="T31">
        <f t="shared" si="28"/>
        <v>165</v>
      </c>
      <c r="U31" s="70">
        <f t="shared" si="29"/>
        <v>169.95000000000002</v>
      </c>
      <c r="V31" s="70">
        <f t="shared" si="25"/>
        <v>188.1</v>
      </c>
      <c r="W31" s="70">
        <f t="shared" si="26"/>
        <v>232.64999999999998</v>
      </c>
      <c r="X31" s="481">
        <f t="shared" si="30"/>
        <v>156.75</v>
      </c>
      <c r="Y31" s="481">
        <f t="shared" si="31"/>
        <v>173.25</v>
      </c>
      <c r="Z31" s="481">
        <f t="shared" si="32"/>
        <v>214.5</v>
      </c>
      <c r="AD31" s="126"/>
    </row>
    <row r="32" spans="1:33" ht="15.75">
      <c r="A32" s="686"/>
      <c r="B32" s="688"/>
      <c r="C32" s="689"/>
      <c r="D32" s="690"/>
      <c r="E32" s="136" t="s">
        <v>105</v>
      </c>
      <c r="F32" s="690"/>
      <c r="G32" s="691"/>
      <c r="H32" s="690"/>
      <c r="I32" s="692"/>
      <c r="J32" s="683"/>
      <c r="K32" s="682"/>
      <c r="L32" s="683"/>
      <c r="M32" s="684"/>
      <c r="N32" s="69">
        <f t="shared" si="36"/>
        <v>222.75000000000003</v>
      </c>
      <c r="O32" s="70">
        <f t="shared" si="37"/>
        <v>181.50000000000003</v>
      </c>
      <c r="P32" s="71">
        <v>165</v>
      </c>
      <c r="Q32" s="126">
        <f t="shared" si="23"/>
        <v>1</v>
      </c>
      <c r="R32" s="126">
        <f t="shared" si="24"/>
        <v>165</v>
      </c>
      <c r="S32" s="126">
        <f t="shared" si="35"/>
        <v>165</v>
      </c>
      <c r="T32">
        <f t="shared" si="28"/>
        <v>165</v>
      </c>
      <c r="U32" s="70">
        <f t="shared" si="29"/>
        <v>169.95000000000002</v>
      </c>
      <c r="V32" s="70">
        <f t="shared" si="25"/>
        <v>188.1</v>
      </c>
      <c r="W32" s="70">
        <f t="shared" si="26"/>
        <v>232.64999999999998</v>
      </c>
      <c r="X32" s="481">
        <f t="shared" si="30"/>
        <v>156.75</v>
      </c>
      <c r="Y32" s="481">
        <f t="shared" si="31"/>
        <v>173.25</v>
      </c>
      <c r="Z32" s="481">
        <f t="shared" si="32"/>
        <v>214.5</v>
      </c>
      <c r="AD32" s="126"/>
    </row>
    <row r="33" spans="1:30" ht="15.75">
      <c r="A33" s="686"/>
      <c r="B33" s="688"/>
      <c r="C33" s="689"/>
      <c r="D33" s="690"/>
      <c r="E33" s="137" t="s">
        <v>106</v>
      </c>
      <c r="F33" s="690"/>
      <c r="G33" s="691"/>
      <c r="H33" s="690"/>
      <c r="I33" s="692"/>
      <c r="J33" s="683"/>
      <c r="K33" s="682"/>
      <c r="L33" s="683"/>
      <c r="M33" s="684"/>
      <c r="N33" s="69">
        <f t="shared" si="36"/>
        <v>222.75000000000003</v>
      </c>
      <c r="O33" s="70">
        <f t="shared" si="37"/>
        <v>181.50000000000003</v>
      </c>
      <c r="P33" s="71">
        <v>165</v>
      </c>
      <c r="Q33" s="126">
        <f t="shared" si="23"/>
        <v>1</v>
      </c>
      <c r="R33" s="126">
        <f t="shared" si="24"/>
        <v>165</v>
      </c>
      <c r="S33" s="126">
        <f t="shared" si="35"/>
        <v>165</v>
      </c>
      <c r="T33">
        <f t="shared" si="28"/>
        <v>165</v>
      </c>
      <c r="U33" s="70">
        <f t="shared" si="29"/>
        <v>169.95000000000002</v>
      </c>
      <c r="V33" s="70">
        <f t="shared" si="25"/>
        <v>188.1</v>
      </c>
      <c r="W33" s="70">
        <f t="shared" si="26"/>
        <v>232.64999999999998</v>
      </c>
      <c r="X33" s="481">
        <f t="shared" si="30"/>
        <v>156.75</v>
      </c>
      <c r="Y33" s="481">
        <f t="shared" si="31"/>
        <v>173.25</v>
      </c>
      <c r="Z33" s="481">
        <f t="shared" si="32"/>
        <v>214.5</v>
      </c>
      <c r="AD33" s="126"/>
    </row>
    <row r="34" spans="1:30" ht="15.75">
      <c r="A34" s="686"/>
      <c r="B34" s="688"/>
      <c r="C34" s="689"/>
      <c r="D34" s="690"/>
      <c r="E34" s="138" t="s">
        <v>107</v>
      </c>
      <c r="F34" s="690"/>
      <c r="G34" s="691"/>
      <c r="H34" s="690"/>
      <c r="I34" s="692"/>
      <c r="J34" s="683"/>
      <c r="K34" s="682"/>
      <c r="L34" s="683"/>
      <c r="M34" s="684"/>
      <c r="N34" s="69">
        <f t="shared" si="36"/>
        <v>222.75000000000003</v>
      </c>
      <c r="O34" s="70">
        <f t="shared" si="37"/>
        <v>181.50000000000003</v>
      </c>
      <c r="P34" s="71">
        <v>165</v>
      </c>
      <c r="Q34" s="126">
        <f t="shared" si="23"/>
        <v>1</v>
      </c>
      <c r="R34" s="126">
        <f t="shared" si="24"/>
        <v>165</v>
      </c>
      <c r="S34" s="126">
        <f t="shared" si="35"/>
        <v>165</v>
      </c>
      <c r="T34">
        <f t="shared" si="28"/>
        <v>165</v>
      </c>
      <c r="U34" s="70">
        <f t="shared" si="29"/>
        <v>169.95000000000002</v>
      </c>
      <c r="V34" s="70">
        <f t="shared" si="25"/>
        <v>188.1</v>
      </c>
      <c r="W34" s="70">
        <f t="shared" si="26"/>
        <v>232.64999999999998</v>
      </c>
      <c r="X34" s="481">
        <f t="shared" si="30"/>
        <v>156.75</v>
      </c>
      <c r="Y34" s="481">
        <f t="shared" si="31"/>
        <v>173.25</v>
      </c>
      <c r="Z34" s="481">
        <f t="shared" si="32"/>
        <v>214.5</v>
      </c>
      <c r="AD34" s="126"/>
    </row>
    <row r="35" spans="1:30" ht="15.75">
      <c r="A35" s="687"/>
      <c r="B35" s="688"/>
      <c r="C35" s="689"/>
      <c r="D35" s="690"/>
      <c r="E35" s="388" t="s">
        <v>2457</v>
      </c>
      <c r="F35" s="690"/>
      <c r="G35" s="691"/>
      <c r="H35" s="690"/>
      <c r="I35" s="692"/>
      <c r="J35" s="683"/>
      <c r="K35" s="682"/>
      <c r="L35" s="683"/>
      <c r="M35" s="684"/>
      <c r="N35" s="69">
        <f t="shared" si="36"/>
        <v>222.75000000000003</v>
      </c>
      <c r="O35" s="70">
        <f t="shared" si="37"/>
        <v>181.50000000000003</v>
      </c>
      <c r="P35" s="71">
        <v>165</v>
      </c>
      <c r="Q35" s="126">
        <f t="shared" si="23"/>
        <v>1</v>
      </c>
      <c r="R35" s="126">
        <f t="shared" si="24"/>
        <v>165</v>
      </c>
      <c r="S35" s="126">
        <f t="shared" si="35"/>
        <v>165</v>
      </c>
      <c r="T35">
        <f t="shared" si="28"/>
        <v>165</v>
      </c>
      <c r="U35" s="70">
        <f t="shared" si="29"/>
        <v>169.95000000000002</v>
      </c>
      <c r="V35" s="70">
        <f t="shared" si="25"/>
        <v>188.1</v>
      </c>
      <c r="W35" s="70">
        <f t="shared" si="26"/>
        <v>232.64999999999998</v>
      </c>
      <c r="X35" s="481">
        <f t="shared" si="30"/>
        <v>156.75</v>
      </c>
      <c r="Y35" s="481">
        <f t="shared" si="31"/>
        <v>173.25</v>
      </c>
      <c r="Z35" s="481">
        <f t="shared" si="32"/>
        <v>214.5</v>
      </c>
      <c r="AD35" s="126"/>
    </row>
    <row r="36" spans="1:30" ht="45">
      <c r="A36" s="685" t="s">
        <v>4503</v>
      </c>
      <c r="B36" s="688"/>
      <c r="C36" s="689" t="s">
        <v>4504</v>
      </c>
      <c r="D36" s="690"/>
      <c r="E36" s="607" t="s">
        <v>1115</v>
      </c>
      <c r="F36" s="690" t="s">
        <v>3871</v>
      </c>
      <c r="G36" s="691" t="s">
        <v>4254</v>
      </c>
      <c r="H36" s="690" t="s">
        <v>1142</v>
      </c>
      <c r="I36" s="692" t="s">
        <v>4505</v>
      </c>
      <c r="J36" s="683" t="s">
        <v>458</v>
      </c>
      <c r="K36" s="682">
        <v>1100</v>
      </c>
      <c r="L36" s="683" t="s">
        <v>110</v>
      </c>
      <c r="M36" s="684">
        <v>1280</v>
      </c>
      <c r="N36" s="69">
        <f>P36*1.35</f>
        <v>155.25</v>
      </c>
      <c r="O36" s="70">
        <f>P36*1.1</f>
        <v>126.50000000000001</v>
      </c>
      <c r="P36" s="71">
        <v>115</v>
      </c>
      <c r="Q36" s="126">
        <f t="shared" si="23"/>
        <v>1</v>
      </c>
      <c r="R36" s="126">
        <f t="shared" si="24"/>
        <v>115</v>
      </c>
      <c r="S36" s="126">
        <f t="shared" si="35"/>
        <v>115</v>
      </c>
      <c r="T36">
        <f t="shared" si="28"/>
        <v>115</v>
      </c>
      <c r="U36" s="70">
        <f t="shared" si="29"/>
        <v>118.45</v>
      </c>
      <c r="V36" s="70">
        <f t="shared" si="25"/>
        <v>131.1</v>
      </c>
      <c r="W36" s="70">
        <f t="shared" si="26"/>
        <v>162.14999999999998</v>
      </c>
      <c r="X36" s="481">
        <f>IFERROR(SUM($T36-$T36/100*$AD$2)," ")</f>
        <v>109.25</v>
      </c>
      <c r="Y36" s="481">
        <f>IFERROR(SUM($T36*$AE$2)," ")</f>
        <v>120.75</v>
      </c>
      <c r="Z36" s="481">
        <f>IFERROR(SUM($T36*$AF$2)," ")</f>
        <v>149.5</v>
      </c>
      <c r="AD36" s="126"/>
    </row>
    <row r="37" spans="1:30" ht="15.75">
      <c r="A37" s="686"/>
      <c r="B37" s="688"/>
      <c r="C37" s="689"/>
      <c r="D37" s="690"/>
      <c r="E37" s="619" t="s">
        <v>1571</v>
      </c>
      <c r="F37" s="690"/>
      <c r="G37" s="691"/>
      <c r="H37" s="690"/>
      <c r="I37" s="692"/>
      <c r="J37" s="683"/>
      <c r="K37" s="682"/>
      <c r="L37" s="683"/>
      <c r="M37" s="684"/>
      <c r="N37" s="69">
        <f>P37*1.35</f>
        <v>168.75</v>
      </c>
      <c r="O37" s="70">
        <f>P37*1.1</f>
        <v>137.5</v>
      </c>
      <c r="P37" s="71">
        <v>125</v>
      </c>
      <c r="Q37" s="126">
        <f t="shared" si="23"/>
        <v>1</v>
      </c>
      <c r="R37" s="126">
        <f t="shared" si="24"/>
        <v>125</v>
      </c>
      <c r="S37" s="126">
        <f t="shared" si="35"/>
        <v>125</v>
      </c>
      <c r="T37">
        <f t="shared" si="28"/>
        <v>125</v>
      </c>
      <c r="U37" s="70">
        <f t="shared" si="29"/>
        <v>128.75</v>
      </c>
      <c r="V37" s="70">
        <f t="shared" si="25"/>
        <v>142.5</v>
      </c>
      <c r="W37" s="70">
        <f t="shared" si="26"/>
        <v>176.25</v>
      </c>
      <c r="X37" s="481">
        <f t="shared" si="30"/>
        <v>118.75</v>
      </c>
      <c r="Y37" s="481">
        <f t="shared" si="31"/>
        <v>131.25</v>
      </c>
      <c r="Z37" s="481">
        <f t="shared" si="32"/>
        <v>162.5</v>
      </c>
      <c r="AD37" s="126"/>
    </row>
    <row r="38" spans="1:30" ht="45.75" customHeight="1">
      <c r="A38" s="686"/>
      <c r="B38" s="688"/>
      <c r="C38" s="689"/>
      <c r="D38" s="690"/>
      <c r="E38" s="89" t="s">
        <v>1114</v>
      </c>
      <c r="F38" s="690"/>
      <c r="G38" s="691"/>
      <c r="H38" s="690"/>
      <c r="I38" s="692"/>
      <c r="J38" s="683"/>
      <c r="K38" s="682"/>
      <c r="L38" s="683"/>
      <c r="M38" s="684"/>
      <c r="N38" s="69">
        <f t="shared" ref="N38" si="38">P38*1.35</f>
        <v>155.25</v>
      </c>
      <c r="O38" s="70">
        <f t="shared" ref="O38" si="39">P38*1.1</f>
        <v>126.50000000000001</v>
      </c>
      <c r="P38" s="71">
        <v>115</v>
      </c>
      <c r="Q38" s="126">
        <f t="shared" si="23"/>
        <v>1</v>
      </c>
      <c r="R38" s="126">
        <f t="shared" si="24"/>
        <v>115</v>
      </c>
      <c r="S38" s="126">
        <f t="shared" si="35"/>
        <v>115</v>
      </c>
      <c r="T38">
        <f t="shared" si="28"/>
        <v>115</v>
      </c>
      <c r="U38" s="70">
        <f t="shared" si="29"/>
        <v>118.45</v>
      </c>
      <c r="V38" s="70">
        <f t="shared" si="25"/>
        <v>131.1</v>
      </c>
      <c r="W38" s="70">
        <f t="shared" si="26"/>
        <v>162.14999999999998</v>
      </c>
      <c r="X38" s="481">
        <f t="shared" si="30"/>
        <v>109.25</v>
      </c>
      <c r="Y38" s="481">
        <f t="shared" si="31"/>
        <v>120.75</v>
      </c>
      <c r="Z38" s="481">
        <f t="shared" si="32"/>
        <v>149.5</v>
      </c>
      <c r="AD38" s="126"/>
    </row>
    <row r="39" spans="1:30" ht="45">
      <c r="A39" s="685" t="s">
        <v>4328</v>
      </c>
      <c r="B39" s="688"/>
      <c r="C39" s="689" t="s">
        <v>4329</v>
      </c>
      <c r="D39" s="690" t="s">
        <v>4330</v>
      </c>
      <c r="E39" s="607" t="s">
        <v>1115</v>
      </c>
      <c r="F39" s="690" t="s">
        <v>3871</v>
      </c>
      <c r="G39" s="691" t="s">
        <v>4254</v>
      </c>
      <c r="H39" s="690" t="s">
        <v>1142</v>
      </c>
      <c r="I39" s="692" t="s">
        <v>4331</v>
      </c>
      <c r="J39" s="683" t="s">
        <v>380</v>
      </c>
      <c r="K39" s="682">
        <v>1100</v>
      </c>
      <c r="L39" s="683" t="s">
        <v>110</v>
      </c>
      <c r="M39" s="684">
        <v>1280</v>
      </c>
      <c r="N39" s="69">
        <f>P39*1.35</f>
        <v>357.75</v>
      </c>
      <c r="O39" s="70">
        <f>P39*1.1</f>
        <v>291.5</v>
      </c>
      <c r="P39" s="71">
        <v>265</v>
      </c>
      <c r="Q39" s="126">
        <f t="shared" si="23"/>
        <v>1</v>
      </c>
      <c r="R39" s="126">
        <f t="shared" si="24"/>
        <v>265</v>
      </c>
      <c r="S39" s="126">
        <f t="shared" si="35"/>
        <v>265</v>
      </c>
      <c r="T39">
        <f t="shared" si="28"/>
        <v>265</v>
      </c>
      <c r="U39" s="70">
        <f t="shared" si="29"/>
        <v>272.95</v>
      </c>
      <c r="V39" s="70">
        <f t="shared" si="25"/>
        <v>302.09999999999997</v>
      </c>
      <c r="W39" s="70">
        <f t="shared" si="26"/>
        <v>373.65</v>
      </c>
      <c r="X39" s="481">
        <f>IFERROR(SUM($T39-$T39/100*$AD$2)," ")</f>
        <v>251.75</v>
      </c>
      <c r="Y39" s="481">
        <f>IFERROR(SUM($T39*$AE$2)," ")</f>
        <v>278.25</v>
      </c>
      <c r="Z39" s="481">
        <f>IFERROR(SUM($T39*$AF$2)," ")</f>
        <v>344.5</v>
      </c>
      <c r="AD39" s="126"/>
    </row>
    <row r="40" spans="1:30" ht="15.75">
      <c r="A40" s="686"/>
      <c r="B40" s="688"/>
      <c r="C40" s="689"/>
      <c r="D40" s="690"/>
      <c r="E40" s="619" t="s">
        <v>1571</v>
      </c>
      <c r="F40" s="690"/>
      <c r="G40" s="691"/>
      <c r="H40" s="690"/>
      <c r="I40" s="692"/>
      <c r="J40" s="683"/>
      <c r="K40" s="682"/>
      <c r="L40" s="683"/>
      <c r="M40" s="684"/>
      <c r="N40" s="69">
        <f>P40*1.35</f>
        <v>357.75</v>
      </c>
      <c r="O40" s="70">
        <f>P40*1.1</f>
        <v>291.5</v>
      </c>
      <c r="P40" s="71">
        <v>265</v>
      </c>
      <c r="Q40" s="126">
        <f t="shared" si="23"/>
        <v>1</v>
      </c>
      <c r="R40" s="126">
        <f t="shared" si="24"/>
        <v>265</v>
      </c>
      <c r="S40" s="126">
        <f t="shared" si="35"/>
        <v>265</v>
      </c>
      <c r="T40">
        <f t="shared" si="28"/>
        <v>265</v>
      </c>
      <c r="U40" s="70">
        <f t="shared" si="29"/>
        <v>272.95</v>
      </c>
      <c r="V40" s="70">
        <f t="shared" si="25"/>
        <v>302.09999999999997</v>
      </c>
      <c r="W40" s="70">
        <f t="shared" si="26"/>
        <v>373.65</v>
      </c>
      <c r="X40" s="481">
        <f t="shared" si="30"/>
        <v>251.75</v>
      </c>
      <c r="Y40" s="481">
        <f t="shared" si="31"/>
        <v>278.25</v>
      </c>
      <c r="Z40" s="481">
        <f t="shared" si="32"/>
        <v>344.5</v>
      </c>
      <c r="AD40" s="126"/>
    </row>
    <row r="41" spans="1:30" ht="45.75" customHeight="1">
      <c r="A41" s="686"/>
      <c r="B41" s="688"/>
      <c r="C41" s="689"/>
      <c r="D41" s="690"/>
      <c r="E41" s="89" t="s">
        <v>1114</v>
      </c>
      <c r="F41" s="690"/>
      <c r="G41" s="691"/>
      <c r="H41" s="690"/>
      <c r="I41" s="692"/>
      <c r="J41" s="683"/>
      <c r="K41" s="682"/>
      <c r="L41" s="683"/>
      <c r="M41" s="684"/>
      <c r="N41" s="69">
        <f t="shared" ref="N41:N47" si="40">P41*1.35</f>
        <v>357.75</v>
      </c>
      <c r="O41" s="70">
        <f t="shared" ref="O41:O47" si="41">P41*1.1</f>
        <v>291.5</v>
      </c>
      <c r="P41" s="71">
        <v>265</v>
      </c>
      <c r="Q41" s="126">
        <f t="shared" si="23"/>
        <v>1</v>
      </c>
      <c r="R41" s="126">
        <f t="shared" si="24"/>
        <v>265</v>
      </c>
      <c r="S41" s="126">
        <f t="shared" si="35"/>
        <v>265</v>
      </c>
      <c r="T41">
        <f t="shared" si="28"/>
        <v>265</v>
      </c>
      <c r="U41" s="70">
        <f t="shared" si="29"/>
        <v>272.95</v>
      </c>
      <c r="V41" s="70">
        <f t="shared" si="25"/>
        <v>302.09999999999997</v>
      </c>
      <c r="W41" s="70">
        <f t="shared" si="26"/>
        <v>373.65</v>
      </c>
      <c r="X41" s="481">
        <f t="shared" si="30"/>
        <v>251.75</v>
      </c>
      <c r="Y41" s="481">
        <f t="shared" si="31"/>
        <v>278.25</v>
      </c>
      <c r="Z41" s="481">
        <f t="shared" si="32"/>
        <v>344.5</v>
      </c>
      <c r="AD41" s="126"/>
    </row>
    <row r="42" spans="1:30" ht="15.75">
      <c r="A42" s="686"/>
      <c r="B42" s="688"/>
      <c r="C42" s="689"/>
      <c r="D42" s="690"/>
      <c r="E42" s="136" t="s">
        <v>105</v>
      </c>
      <c r="F42" s="690"/>
      <c r="G42" s="691"/>
      <c r="H42" s="690"/>
      <c r="I42" s="692"/>
      <c r="J42" s="683"/>
      <c r="K42" s="682"/>
      <c r="L42" s="683"/>
      <c r="M42" s="684"/>
      <c r="N42" s="69">
        <f t="shared" si="40"/>
        <v>357.75</v>
      </c>
      <c r="O42" s="70">
        <f t="shared" si="41"/>
        <v>291.5</v>
      </c>
      <c r="P42" s="71">
        <v>265</v>
      </c>
      <c r="Q42" s="126">
        <f t="shared" si="23"/>
        <v>1</v>
      </c>
      <c r="R42" s="126">
        <f t="shared" si="24"/>
        <v>265</v>
      </c>
      <c r="S42" s="126">
        <f t="shared" si="35"/>
        <v>265</v>
      </c>
      <c r="T42">
        <f t="shared" si="28"/>
        <v>265</v>
      </c>
      <c r="U42" s="70">
        <f t="shared" si="29"/>
        <v>272.95</v>
      </c>
      <c r="V42" s="70">
        <f t="shared" si="25"/>
        <v>302.09999999999997</v>
      </c>
      <c r="W42" s="70">
        <f t="shared" si="26"/>
        <v>373.65</v>
      </c>
      <c r="X42" s="481">
        <f t="shared" si="30"/>
        <v>251.75</v>
      </c>
      <c r="Y42" s="481">
        <f t="shared" si="31"/>
        <v>278.25</v>
      </c>
      <c r="Z42" s="481">
        <f t="shared" si="32"/>
        <v>344.5</v>
      </c>
      <c r="AD42" s="126"/>
    </row>
    <row r="43" spans="1:30" ht="15.75">
      <c r="A43" s="686"/>
      <c r="B43" s="688"/>
      <c r="C43" s="689"/>
      <c r="D43" s="690"/>
      <c r="E43" s="137" t="s">
        <v>106</v>
      </c>
      <c r="F43" s="690"/>
      <c r="G43" s="691"/>
      <c r="H43" s="690"/>
      <c r="I43" s="692"/>
      <c r="J43" s="683"/>
      <c r="K43" s="682"/>
      <c r="L43" s="683"/>
      <c r="M43" s="684"/>
      <c r="N43" s="69">
        <f t="shared" si="40"/>
        <v>357.75</v>
      </c>
      <c r="O43" s="70">
        <f t="shared" si="41"/>
        <v>291.5</v>
      </c>
      <c r="P43" s="71">
        <v>265</v>
      </c>
      <c r="Q43" s="126">
        <f t="shared" si="23"/>
        <v>1</v>
      </c>
      <c r="R43" s="126">
        <f t="shared" si="24"/>
        <v>265</v>
      </c>
      <c r="S43" s="126">
        <f t="shared" si="35"/>
        <v>265</v>
      </c>
      <c r="T43">
        <f t="shared" si="28"/>
        <v>265</v>
      </c>
      <c r="U43" s="70">
        <f t="shared" si="29"/>
        <v>272.95</v>
      </c>
      <c r="V43" s="70">
        <f t="shared" si="25"/>
        <v>302.09999999999997</v>
      </c>
      <c r="W43" s="70">
        <f t="shared" si="26"/>
        <v>373.65</v>
      </c>
      <c r="X43" s="481">
        <f t="shared" si="30"/>
        <v>251.75</v>
      </c>
      <c r="Y43" s="481">
        <f t="shared" si="31"/>
        <v>278.25</v>
      </c>
      <c r="Z43" s="481">
        <f t="shared" si="32"/>
        <v>344.5</v>
      </c>
      <c r="AD43" s="126"/>
    </row>
    <row r="44" spans="1:30" ht="15.75">
      <c r="A44" s="686"/>
      <c r="B44" s="688"/>
      <c r="C44" s="689"/>
      <c r="D44" s="690"/>
      <c r="E44" s="138" t="s">
        <v>107</v>
      </c>
      <c r="F44" s="690"/>
      <c r="G44" s="691"/>
      <c r="H44" s="690"/>
      <c r="I44" s="692"/>
      <c r="J44" s="683"/>
      <c r="K44" s="682"/>
      <c r="L44" s="683"/>
      <c r="M44" s="684"/>
      <c r="N44" s="69">
        <f t="shared" si="40"/>
        <v>357.75</v>
      </c>
      <c r="O44" s="70">
        <f t="shared" si="41"/>
        <v>291.5</v>
      </c>
      <c r="P44" s="71">
        <v>265</v>
      </c>
      <c r="Q44" s="126">
        <f t="shared" si="23"/>
        <v>1</v>
      </c>
      <c r="R44" s="126">
        <f t="shared" si="24"/>
        <v>265</v>
      </c>
      <c r="S44" s="126">
        <f t="shared" si="35"/>
        <v>265</v>
      </c>
      <c r="T44">
        <f t="shared" si="28"/>
        <v>265</v>
      </c>
      <c r="U44" s="70">
        <f t="shared" si="29"/>
        <v>272.95</v>
      </c>
      <c r="V44" s="70">
        <f t="shared" si="25"/>
        <v>302.09999999999997</v>
      </c>
      <c r="W44" s="70">
        <f t="shared" si="26"/>
        <v>373.65</v>
      </c>
      <c r="X44" s="481">
        <f t="shared" si="30"/>
        <v>251.75</v>
      </c>
      <c r="Y44" s="481">
        <f t="shared" si="31"/>
        <v>278.25</v>
      </c>
      <c r="Z44" s="481">
        <f t="shared" si="32"/>
        <v>344.5</v>
      </c>
      <c r="AD44" s="126"/>
    </row>
    <row r="45" spans="1:30" ht="15.75">
      <c r="A45" s="687"/>
      <c r="B45" s="688"/>
      <c r="C45" s="689"/>
      <c r="D45" s="690"/>
      <c r="E45" s="388" t="s">
        <v>2457</v>
      </c>
      <c r="F45" s="690"/>
      <c r="G45" s="691"/>
      <c r="H45" s="690"/>
      <c r="I45" s="692"/>
      <c r="J45" s="683"/>
      <c r="K45" s="682"/>
      <c r="L45" s="683"/>
      <c r="M45" s="684"/>
      <c r="N45" s="69">
        <f t="shared" si="40"/>
        <v>357.75</v>
      </c>
      <c r="O45" s="70">
        <f t="shared" si="41"/>
        <v>291.5</v>
      </c>
      <c r="P45" s="71">
        <v>265</v>
      </c>
      <c r="Q45" s="126">
        <f t="shared" si="23"/>
        <v>1</v>
      </c>
      <c r="R45" s="126">
        <f t="shared" si="24"/>
        <v>265</v>
      </c>
      <c r="S45" s="126">
        <f t="shared" si="35"/>
        <v>265</v>
      </c>
      <c r="T45">
        <f t="shared" si="28"/>
        <v>265</v>
      </c>
      <c r="U45" s="70">
        <f t="shared" si="29"/>
        <v>272.95</v>
      </c>
      <c r="V45" s="70">
        <f t="shared" si="25"/>
        <v>302.09999999999997</v>
      </c>
      <c r="W45" s="70">
        <f t="shared" si="26"/>
        <v>373.65</v>
      </c>
      <c r="X45" s="481">
        <f t="shared" si="30"/>
        <v>251.75</v>
      </c>
      <c r="Y45" s="481">
        <f t="shared" si="31"/>
        <v>278.25</v>
      </c>
      <c r="Z45" s="481">
        <f t="shared" si="32"/>
        <v>344.5</v>
      </c>
      <c r="AD45" s="126"/>
    </row>
    <row r="46" spans="1:30" ht="105.75" customHeight="1">
      <c r="A46" s="611" t="s">
        <v>4506</v>
      </c>
      <c r="B46" s="610"/>
      <c r="C46" s="617" t="s">
        <v>4507</v>
      </c>
      <c r="D46" s="616" t="s">
        <v>4508</v>
      </c>
      <c r="E46" s="141" t="s">
        <v>50</v>
      </c>
      <c r="F46" s="616">
        <v>120</v>
      </c>
      <c r="G46" s="615" t="s">
        <v>1134</v>
      </c>
      <c r="H46" s="613">
        <v>15</v>
      </c>
      <c r="I46" s="618" t="s">
        <v>464</v>
      </c>
      <c r="J46" s="614" t="s">
        <v>458</v>
      </c>
      <c r="K46" s="613">
        <v>600</v>
      </c>
      <c r="L46" s="614" t="s">
        <v>3927</v>
      </c>
      <c r="M46" s="612">
        <v>420</v>
      </c>
      <c r="N46" s="69">
        <f t="shared" si="40"/>
        <v>513</v>
      </c>
      <c r="O46" s="70">
        <f t="shared" si="41"/>
        <v>418.00000000000006</v>
      </c>
      <c r="P46" s="71">
        <v>380</v>
      </c>
      <c r="Q46" s="126">
        <f t="shared" si="23"/>
        <v>1</v>
      </c>
      <c r="R46" s="126">
        <f t="shared" si="24"/>
        <v>380</v>
      </c>
      <c r="S46" s="126">
        <f t="shared" ref="S46:S47" si="42">IFERROR(SUM(R46*1)," ")</f>
        <v>380</v>
      </c>
      <c r="T46">
        <f t="shared" si="28"/>
        <v>380</v>
      </c>
      <c r="U46" s="70">
        <f t="shared" si="29"/>
        <v>391.40000000000003</v>
      </c>
      <c r="V46" s="70">
        <f t="shared" si="25"/>
        <v>433.2</v>
      </c>
      <c r="W46" s="70">
        <f t="shared" si="26"/>
        <v>535.79999999999995</v>
      </c>
      <c r="X46" s="481">
        <f t="shared" si="30"/>
        <v>361</v>
      </c>
      <c r="Y46" s="481">
        <f t="shared" si="31"/>
        <v>399</v>
      </c>
      <c r="Z46" s="481">
        <f t="shared" si="32"/>
        <v>494</v>
      </c>
      <c r="AD46" s="63"/>
    </row>
    <row r="47" spans="1:30" ht="105.75" customHeight="1">
      <c r="A47" s="611" t="s">
        <v>4509</v>
      </c>
      <c r="B47" s="610"/>
      <c r="C47" s="617" t="s">
        <v>4510</v>
      </c>
      <c r="D47" s="616" t="s">
        <v>4508</v>
      </c>
      <c r="E47" s="141" t="s">
        <v>50</v>
      </c>
      <c r="F47" s="616">
        <v>120</v>
      </c>
      <c r="G47" s="615" t="s">
        <v>1134</v>
      </c>
      <c r="H47" s="613">
        <v>15</v>
      </c>
      <c r="I47" s="618" t="s">
        <v>464</v>
      </c>
      <c r="J47" s="614" t="s">
        <v>458</v>
      </c>
      <c r="K47" s="613">
        <v>600</v>
      </c>
      <c r="L47" s="614" t="s">
        <v>3927</v>
      </c>
      <c r="M47" s="612">
        <v>420</v>
      </c>
      <c r="N47" s="69">
        <f t="shared" si="40"/>
        <v>769.5</v>
      </c>
      <c r="O47" s="70">
        <f t="shared" si="41"/>
        <v>627</v>
      </c>
      <c r="P47" s="71">
        <v>570</v>
      </c>
      <c r="Q47" s="126">
        <f t="shared" si="23"/>
        <v>1</v>
      </c>
      <c r="R47" s="126">
        <f t="shared" si="24"/>
        <v>570</v>
      </c>
      <c r="S47" s="126">
        <f t="shared" si="42"/>
        <v>570</v>
      </c>
      <c r="T47">
        <f t="shared" si="28"/>
        <v>570</v>
      </c>
      <c r="U47" s="70">
        <f t="shared" si="29"/>
        <v>587.1</v>
      </c>
      <c r="V47" s="70">
        <f t="shared" si="25"/>
        <v>649.79999999999995</v>
      </c>
      <c r="W47" s="70">
        <f t="shared" si="26"/>
        <v>803.69999999999993</v>
      </c>
      <c r="X47" s="481">
        <f t="shared" si="30"/>
        <v>541.5</v>
      </c>
      <c r="Y47" s="481">
        <f t="shared" si="31"/>
        <v>598.5</v>
      </c>
      <c r="Z47" s="481">
        <f t="shared" si="32"/>
        <v>741</v>
      </c>
      <c r="AD47" s="63"/>
    </row>
    <row r="48" spans="1:30" ht="29.25" customHeight="1">
      <c r="A48" s="634" t="s">
        <v>3925</v>
      </c>
      <c r="B48" s="634"/>
      <c r="C48" s="634"/>
      <c r="D48" s="634"/>
      <c r="E48" s="634"/>
      <c r="F48" s="634"/>
      <c r="G48" s="634"/>
      <c r="H48" s="634"/>
      <c r="I48" s="634"/>
      <c r="J48" s="634"/>
      <c r="K48" s="634"/>
      <c r="L48" s="634"/>
      <c r="M48" s="634"/>
      <c r="N48" s="634"/>
      <c r="O48" s="634"/>
      <c r="P48" s="634"/>
      <c r="Q48" s="126">
        <f t="shared" si="23"/>
        <v>0</v>
      </c>
      <c r="R48" s="126">
        <f t="shared" si="24"/>
        <v>0</v>
      </c>
      <c r="S48" s="126">
        <f t="shared" ref="S48:S109" si="43">IFERROR(SUM(R48*1)," ")</f>
        <v>0</v>
      </c>
      <c r="T48" t="str">
        <f t="shared" ref="T48:T109" si="44">IF(S48=0," ",S48)</f>
        <v xml:space="preserve"> </v>
      </c>
      <c r="U48" s="70" t="str">
        <f t="shared" ref="U48:U110" si="45">IFERROR(SUM($T48*$AA$2)," ")</f>
        <v xml:space="preserve"> </v>
      </c>
      <c r="V48" s="70" t="str">
        <f t="shared" si="25"/>
        <v xml:space="preserve"> </v>
      </c>
      <c r="W48" s="70" t="str">
        <f t="shared" si="26"/>
        <v xml:space="preserve"> </v>
      </c>
      <c r="X48" s="481" t="str">
        <f t="shared" ref="X48:X110" si="46">IFERROR(SUM($T48-$T48/100*$AD$2)," ")</f>
        <v xml:space="preserve"> </v>
      </c>
      <c r="Y48" s="481" t="str">
        <f t="shared" ref="Y48:Y110" si="47">IFERROR(SUM($T48*$AE$2)," ")</f>
        <v xml:space="preserve"> </v>
      </c>
      <c r="Z48" s="481" t="str">
        <f t="shared" ref="Z48:Z110" si="48">IFERROR(SUM($T48*$AF$2)," ")</f>
        <v xml:space="preserve"> </v>
      </c>
      <c r="AD48" s="125"/>
    </row>
    <row r="49" spans="1:30" ht="31.5" customHeight="1">
      <c r="A49" s="409" t="s">
        <v>3</v>
      </c>
      <c r="B49" s="409" t="s">
        <v>163</v>
      </c>
      <c r="C49" s="409" t="s">
        <v>93</v>
      </c>
      <c r="D49" s="409" t="s">
        <v>95</v>
      </c>
      <c r="E49" s="409" t="s">
        <v>4</v>
      </c>
      <c r="F49" s="409" t="s">
        <v>96</v>
      </c>
      <c r="G49" s="409" t="s">
        <v>1133</v>
      </c>
      <c r="H49" s="409" t="s">
        <v>97</v>
      </c>
      <c r="I49" s="409" t="s">
        <v>98</v>
      </c>
      <c r="J49" s="409" t="s">
        <v>99</v>
      </c>
      <c r="K49" s="409" t="s">
        <v>100</v>
      </c>
      <c r="L49" s="409" t="s">
        <v>101</v>
      </c>
      <c r="M49" s="409" t="s">
        <v>102</v>
      </c>
      <c r="N49" s="409" t="s">
        <v>261</v>
      </c>
      <c r="O49" s="409" t="s">
        <v>3642</v>
      </c>
      <c r="P49" s="409" t="s">
        <v>3634</v>
      </c>
      <c r="Q49" s="126">
        <f t="shared" si="23"/>
        <v>1</v>
      </c>
      <c r="R49" s="126" t="str">
        <f t="shared" si="24"/>
        <v>ОПТ 2/ м</v>
      </c>
      <c r="S49" s="126" t="str">
        <f t="shared" si="43"/>
        <v xml:space="preserve"> </v>
      </c>
      <c r="T49" t="str">
        <f t="shared" si="44"/>
        <v xml:space="preserve"> </v>
      </c>
      <c r="U49" s="70" t="str">
        <f t="shared" si="45"/>
        <v xml:space="preserve"> </v>
      </c>
      <c r="V49" s="70" t="str">
        <f t="shared" si="25"/>
        <v xml:space="preserve"> </v>
      </c>
      <c r="W49" s="70" t="str">
        <f t="shared" si="26"/>
        <v xml:space="preserve"> </v>
      </c>
      <c r="X49" s="481" t="str">
        <f t="shared" si="46"/>
        <v xml:space="preserve"> </v>
      </c>
      <c r="Y49" s="481" t="str">
        <f t="shared" si="47"/>
        <v xml:space="preserve"> </v>
      </c>
      <c r="Z49" s="481" t="str">
        <f t="shared" si="48"/>
        <v xml:space="preserve"> </v>
      </c>
      <c r="AD49" s="126"/>
    </row>
    <row r="50" spans="1:30" ht="105.75" customHeight="1">
      <c r="A50" s="411" t="s">
        <v>3926</v>
      </c>
      <c r="B50" s="410"/>
      <c r="C50" s="412" t="s">
        <v>3924</v>
      </c>
      <c r="D50" s="413" t="s">
        <v>104</v>
      </c>
      <c r="E50" s="141" t="s">
        <v>50</v>
      </c>
      <c r="F50" s="413">
        <v>120</v>
      </c>
      <c r="G50" s="414" t="s">
        <v>1134</v>
      </c>
      <c r="H50" s="417">
        <v>9</v>
      </c>
      <c r="I50" s="415" t="s">
        <v>464</v>
      </c>
      <c r="J50" s="416" t="s">
        <v>329</v>
      </c>
      <c r="K50" s="417">
        <v>600</v>
      </c>
      <c r="L50" s="416" t="s">
        <v>3927</v>
      </c>
      <c r="M50" s="418">
        <v>420</v>
      </c>
      <c r="N50" s="69">
        <f t="shared" ref="N50:N52" si="49">P50*1.35</f>
        <v>324</v>
      </c>
      <c r="O50" s="70">
        <f t="shared" ref="O50:O52" si="50">P50*1.1</f>
        <v>264</v>
      </c>
      <c r="P50" s="71">
        <v>240</v>
      </c>
      <c r="Q50" s="126">
        <f t="shared" si="23"/>
        <v>1</v>
      </c>
      <c r="R50" s="126">
        <f t="shared" si="24"/>
        <v>240</v>
      </c>
      <c r="S50" s="126">
        <f t="shared" si="43"/>
        <v>240</v>
      </c>
      <c r="T50">
        <f t="shared" si="44"/>
        <v>240</v>
      </c>
      <c r="U50" s="70">
        <f t="shared" si="45"/>
        <v>247.20000000000002</v>
      </c>
      <c r="V50" s="70">
        <f t="shared" si="25"/>
        <v>273.59999999999997</v>
      </c>
      <c r="W50" s="70">
        <f t="shared" si="26"/>
        <v>338.4</v>
      </c>
      <c r="X50" s="481">
        <f t="shared" si="46"/>
        <v>228</v>
      </c>
      <c r="Y50" s="481">
        <f t="shared" si="47"/>
        <v>252</v>
      </c>
      <c r="Z50" s="481">
        <f t="shared" si="48"/>
        <v>312</v>
      </c>
      <c r="AD50" s="63"/>
    </row>
    <row r="51" spans="1:30" ht="105.75" customHeight="1">
      <c r="A51" s="523" t="s">
        <v>4298</v>
      </c>
      <c r="B51" s="522"/>
      <c r="C51" s="524" t="s">
        <v>4299</v>
      </c>
      <c r="D51" s="525" t="s">
        <v>104</v>
      </c>
      <c r="E51" s="141" t="s">
        <v>50</v>
      </c>
      <c r="F51" s="525">
        <v>120</v>
      </c>
      <c r="G51" s="526" t="s">
        <v>1134</v>
      </c>
      <c r="H51" s="528">
        <v>9</v>
      </c>
      <c r="I51" s="527" t="s">
        <v>464</v>
      </c>
      <c r="J51" s="529" t="s">
        <v>329</v>
      </c>
      <c r="K51" s="528">
        <v>600</v>
      </c>
      <c r="L51" s="529" t="s">
        <v>3927</v>
      </c>
      <c r="M51" s="530">
        <v>420</v>
      </c>
      <c r="N51" s="69">
        <f t="shared" si="49"/>
        <v>324</v>
      </c>
      <c r="O51" s="70">
        <f t="shared" si="50"/>
        <v>264</v>
      </c>
      <c r="P51" s="71">
        <v>240</v>
      </c>
      <c r="Q51" s="126">
        <f t="shared" si="23"/>
        <v>1</v>
      </c>
      <c r="R51" s="126">
        <f t="shared" si="24"/>
        <v>240</v>
      </c>
      <c r="S51" s="126">
        <f t="shared" si="43"/>
        <v>240</v>
      </c>
      <c r="T51">
        <f t="shared" si="44"/>
        <v>240</v>
      </c>
      <c r="U51" s="70">
        <f t="shared" si="45"/>
        <v>247.20000000000002</v>
      </c>
      <c r="V51" s="70">
        <f t="shared" si="25"/>
        <v>273.59999999999997</v>
      </c>
      <c r="W51" s="70">
        <f t="shared" si="26"/>
        <v>338.4</v>
      </c>
      <c r="X51" s="481">
        <f t="shared" si="46"/>
        <v>228</v>
      </c>
      <c r="Y51" s="481">
        <f t="shared" si="47"/>
        <v>252</v>
      </c>
      <c r="Z51" s="481">
        <f t="shared" si="48"/>
        <v>312</v>
      </c>
      <c r="AD51" s="63"/>
    </row>
    <row r="52" spans="1:30" ht="105.75" customHeight="1">
      <c r="A52" s="523" t="s">
        <v>4300</v>
      </c>
      <c r="B52" s="522"/>
      <c r="C52" s="524" t="s">
        <v>4301</v>
      </c>
      <c r="D52" s="525" t="s">
        <v>104</v>
      </c>
      <c r="E52" s="141" t="s">
        <v>50</v>
      </c>
      <c r="F52" s="525">
        <v>120</v>
      </c>
      <c r="G52" s="526" t="s">
        <v>1134</v>
      </c>
      <c r="H52" s="528">
        <v>9</v>
      </c>
      <c r="I52" s="527" t="s">
        <v>464</v>
      </c>
      <c r="J52" s="529" t="s">
        <v>329</v>
      </c>
      <c r="K52" s="528">
        <v>600</v>
      </c>
      <c r="L52" s="529" t="s">
        <v>3927</v>
      </c>
      <c r="M52" s="530">
        <v>420</v>
      </c>
      <c r="N52" s="69">
        <f t="shared" si="49"/>
        <v>351</v>
      </c>
      <c r="O52" s="70">
        <f t="shared" si="50"/>
        <v>286</v>
      </c>
      <c r="P52" s="71">
        <v>260</v>
      </c>
      <c r="Q52" s="126">
        <f t="shared" si="23"/>
        <v>1</v>
      </c>
      <c r="R52" s="126">
        <f t="shared" si="24"/>
        <v>260</v>
      </c>
      <c r="S52" s="126">
        <f t="shared" si="43"/>
        <v>260</v>
      </c>
      <c r="T52">
        <f t="shared" si="44"/>
        <v>260</v>
      </c>
      <c r="U52" s="70">
        <f t="shared" si="45"/>
        <v>267.8</v>
      </c>
      <c r="V52" s="70">
        <f t="shared" si="25"/>
        <v>296.39999999999998</v>
      </c>
      <c r="W52" s="70">
        <f t="shared" si="26"/>
        <v>366.59999999999997</v>
      </c>
      <c r="X52" s="481">
        <f t="shared" si="46"/>
        <v>247</v>
      </c>
      <c r="Y52" s="481">
        <f t="shared" si="47"/>
        <v>273</v>
      </c>
      <c r="Z52" s="481">
        <f t="shared" si="48"/>
        <v>338</v>
      </c>
      <c r="AD52" s="63"/>
    </row>
    <row r="53" spans="1:30" ht="28.5" customHeight="1">
      <c r="A53" s="634" t="s">
        <v>441</v>
      </c>
      <c r="B53" s="634"/>
      <c r="C53" s="634"/>
      <c r="D53" s="634"/>
      <c r="E53" s="634"/>
      <c r="F53" s="634"/>
      <c r="G53" s="634"/>
      <c r="H53" s="634"/>
      <c r="I53" s="634"/>
      <c r="J53" s="634"/>
      <c r="K53" s="634"/>
      <c r="L53" s="634"/>
      <c r="M53" s="634"/>
      <c r="N53" s="634"/>
      <c r="O53" s="634"/>
      <c r="P53" s="634"/>
      <c r="Q53" s="126">
        <f t="shared" si="23"/>
        <v>0</v>
      </c>
      <c r="R53" s="126">
        <f t="shared" si="24"/>
        <v>0</v>
      </c>
      <c r="S53" s="126">
        <f t="shared" si="43"/>
        <v>0</v>
      </c>
      <c r="T53" t="str">
        <f t="shared" si="44"/>
        <v xml:space="preserve"> </v>
      </c>
      <c r="U53" s="70" t="str">
        <f t="shared" si="45"/>
        <v xml:space="preserve"> </v>
      </c>
      <c r="V53" s="70" t="str">
        <f t="shared" si="25"/>
        <v xml:space="preserve"> </v>
      </c>
      <c r="W53" s="70" t="str">
        <f t="shared" si="26"/>
        <v xml:space="preserve"> </v>
      </c>
      <c r="X53" s="481" t="str">
        <f t="shared" si="46"/>
        <v xml:space="preserve"> </v>
      </c>
      <c r="Y53" s="481" t="str">
        <f t="shared" si="47"/>
        <v xml:space="preserve"> </v>
      </c>
      <c r="Z53" s="481" t="str">
        <f t="shared" si="48"/>
        <v xml:space="preserve"> </v>
      </c>
      <c r="AD53" s="125"/>
    </row>
    <row r="54" spans="1:30" ht="31.5" customHeight="1">
      <c r="A54" s="64" t="s">
        <v>3</v>
      </c>
      <c r="B54" s="64" t="s">
        <v>163</v>
      </c>
      <c r="C54" s="64" t="s">
        <v>93</v>
      </c>
      <c r="D54" s="64" t="s">
        <v>95</v>
      </c>
      <c r="E54" s="64" t="s">
        <v>4</v>
      </c>
      <c r="F54" s="64" t="s">
        <v>96</v>
      </c>
      <c r="G54" s="64" t="s">
        <v>1133</v>
      </c>
      <c r="H54" s="64" t="s">
        <v>97</v>
      </c>
      <c r="I54" s="64" t="s">
        <v>98</v>
      </c>
      <c r="J54" s="64" t="s">
        <v>99</v>
      </c>
      <c r="K54" s="64" t="s">
        <v>100</v>
      </c>
      <c r="L54" s="64" t="s">
        <v>101</v>
      </c>
      <c r="M54" s="64" t="s">
        <v>102</v>
      </c>
      <c r="N54" s="64" t="s">
        <v>261</v>
      </c>
      <c r="O54" s="64" t="s">
        <v>3642</v>
      </c>
      <c r="P54" s="64" t="s">
        <v>3634</v>
      </c>
      <c r="Q54" s="126">
        <f t="shared" si="23"/>
        <v>1</v>
      </c>
      <c r="R54" s="126" t="str">
        <f t="shared" si="24"/>
        <v>ОПТ 2/ м</v>
      </c>
      <c r="S54" s="126" t="str">
        <f t="shared" si="43"/>
        <v xml:space="preserve"> </v>
      </c>
      <c r="T54" t="str">
        <f t="shared" si="44"/>
        <v xml:space="preserve"> </v>
      </c>
      <c r="U54" s="70" t="str">
        <f t="shared" si="45"/>
        <v xml:space="preserve"> </v>
      </c>
      <c r="V54" s="70" t="str">
        <f t="shared" si="25"/>
        <v xml:space="preserve"> </v>
      </c>
      <c r="W54" s="70" t="str">
        <f t="shared" si="26"/>
        <v xml:space="preserve"> </v>
      </c>
      <c r="X54" s="481" t="str">
        <f t="shared" si="46"/>
        <v xml:space="preserve"> </v>
      </c>
      <c r="Y54" s="481" t="str">
        <f t="shared" si="47"/>
        <v xml:space="preserve"> </v>
      </c>
      <c r="Z54" s="481" t="str">
        <f t="shared" si="48"/>
        <v xml:space="preserve"> </v>
      </c>
      <c r="AD54" s="126"/>
    </row>
    <row r="55" spans="1:30" ht="101.25" customHeight="1">
      <c r="A55" s="127" t="s">
        <v>1568</v>
      </c>
      <c r="B55" s="74"/>
      <c r="C55" s="128" t="s">
        <v>1567</v>
      </c>
      <c r="D55" s="127" t="s">
        <v>117</v>
      </c>
      <c r="E55" s="129" t="s">
        <v>106</v>
      </c>
      <c r="F55" s="127">
        <v>120</v>
      </c>
      <c r="G55" s="78" t="s">
        <v>1134</v>
      </c>
      <c r="H55" s="127" t="s">
        <v>167</v>
      </c>
      <c r="I55" s="130" t="s">
        <v>222</v>
      </c>
      <c r="J55" s="131" t="s">
        <v>329</v>
      </c>
      <c r="K55" s="77">
        <v>400</v>
      </c>
      <c r="L55" s="131" t="s">
        <v>114</v>
      </c>
      <c r="M55" s="132">
        <v>330</v>
      </c>
      <c r="N55" s="69">
        <f>P55*1.35</f>
        <v>22.950000000000003</v>
      </c>
      <c r="O55" s="70">
        <f>P55*1.1</f>
        <v>18.700000000000003</v>
      </c>
      <c r="P55" s="71">
        <v>17</v>
      </c>
      <c r="Q55" s="126">
        <f t="shared" si="23"/>
        <v>1</v>
      </c>
      <c r="R55" s="126">
        <f t="shared" si="24"/>
        <v>17</v>
      </c>
      <c r="S55" s="126">
        <f t="shared" si="43"/>
        <v>17</v>
      </c>
      <c r="T55">
        <f t="shared" si="44"/>
        <v>17</v>
      </c>
      <c r="U55" s="70">
        <f t="shared" si="45"/>
        <v>17.510000000000002</v>
      </c>
      <c r="V55" s="70">
        <f t="shared" si="25"/>
        <v>19.38</v>
      </c>
      <c r="W55" s="70">
        <f t="shared" si="26"/>
        <v>23.97</v>
      </c>
      <c r="X55" s="481">
        <f t="shared" si="46"/>
        <v>16.149999999999999</v>
      </c>
      <c r="Y55" s="481">
        <f t="shared" si="47"/>
        <v>17.850000000000001</v>
      </c>
      <c r="Z55" s="481">
        <f t="shared" si="48"/>
        <v>22.1</v>
      </c>
      <c r="AD55" s="126"/>
    </row>
    <row r="56" spans="1:30" ht="101.25" customHeight="1">
      <c r="A56" s="127" t="s">
        <v>1570</v>
      </c>
      <c r="B56" s="74"/>
      <c r="C56" s="128" t="s">
        <v>1569</v>
      </c>
      <c r="D56" s="127" t="s">
        <v>117</v>
      </c>
      <c r="E56" s="133" t="s">
        <v>108</v>
      </c>
      <c r="F56" s="127">
        <v>120</v>
      </c>
      <c r="G56" s="78" t="s">
        <v>1134</v>
      </c>
      <c r="H56" s="127" t="s">
        <v>442</v>
      </c>
      <c r="I56" s="130" t="s">
        <v>443</v>
      </c>
      <c r="J56" s="131" t="s">
        <v>329</v>
      </c>
      <c r="K56" s="77">
        <v>600</v>
      </c>
      <c r="L56" s="131" t="s">
        <v>48</v>
      </c>
      <c r="M56" s="132">
        <v>330</v>
      </c>
      <c r="N56" s="69">
        <f>P56*1.35</f>
        <v>47.25</v>
      </c>
      <c r="O56" s="70">
        <f>P56*1.1</f>
        <v>38.5</v>
      </c>
      <c r="P56" s="71">
        <v>35</v>
      </c>
      <c r="Q56" s="126">
        <f t="shared" si="23"/>
        <v>1</v>
      </c>
      <c r="R56" s="126">
        <f t="shared" si="24"/>
        <v>35</v>
      </c>
      <c r="S56" s="126">
        <f t="shared" si="43"/>
        <v>35</v>
      </c>
      <c r="T56">
        <f t="shared" si="44"/>
        <v>35</v>
      </c>
      <c r="U56" s="70">
        <f t="shared" si="45"/>
        <v>36.050000000000004</v>
      </c>
      <c r="V56" s="70">
        <f t="shared" si="25"/>
        <v>39.9</v>
      </c>
      <c r="W56" s="70">
        <f t="shared" si="26"/>
        <v>49.349999999999994</v>
      </c>
      <c r="X56" s="481">
        <f t="shared" si="46"/>
        <v>33.25</v>
      </c>
      <c r="Y56" s="481">
        <f t="shared" si="47"/>
        <v>36.75</v>
      </c>
      <c r="Z56" s="481">
        <f t="shared" si="48"/>
        <v>45.5</v>
      </c>
      <c r="AD56" s="134" t="s">
        <v>978</v>
      </c>
    </row>
    <row r="57" spans="1:30" ht="28.5" customHeight="1">
      <c r="A57" s="634" t="s">
        <v>432</v>
      </c>
      <c r="B57" s="634"/>
      <c r="C57" s="634"/>
      <c r="D57" s="634"/>
      <c r="E57" s="634"/>
      <c r="F57" s="634"/>
      <c r="G57" s="634"/>
      <c r="H57" s="634"/>
      <c r="I57" s="634"/>
      <c r="J57" s="634"/>
      <c r="K57" s="634"/>
      <c r="L57" s="634"/>
      <c r="M57" s="634"/>
      <c r="N57" s="634"/>
      <c r="O57" s="634"/>
      <c r="P57" s="634"/>
      <c r="Q57" s="126">
        <f t="shared" si="23"/>
        <v>0</v>
      </c>
      <c r="R57" s="126">
        <f t="shared" si="24"/>
        <v>0</v>
      </c>
      <c r="S57" s="126">
        <f t="shared" si="43"/>
        <v>0</v>
      </c>
      <c r="T57" t="str">
        <f t="shared" si="44"/>
        <v xml:space="preserve"> </v>
      </c>
      <c r="U57" s="70" t="str">
        <f t="shared" si="45"/>
        <v xml:space="preserve"> </v>
      </c>
      <c r="V57" s="70" t="str">
        <f t="shared" si="25"/>
        <v xml:space="preserve"> </v>
      </c>
      <c r="W57" s="70" t="str">
        <f t="shared" si="26"/>
        <v xml:space="preserve"> </v>
      </c>
      <c r="X57" s="481" t="str">
        <f t="shared" si="46"/>
        <v xml:space="preserve"> </v>
      </c>
      <c r="Y57" s="481" t="str">
        <f t="shared" si="47"/>
        <v xml:space="preserve"> </v>
      </c>
      <c r="Z57" s="481" t="str">
        <f t="shared" si="48"/>
        <v xml:space="preserve"> </v>
      </c>
      <c r="AD57" s="125"/>
    </row>
    <row r="58" spans="1:30" ht="32.25" customHeight="1">
      <c r="A58" s="64" t="s">
        <v>3</v>
      </c>
      <c r="B58" s="64" t="s">
        <v>163</v>
      </c>
      <c r="C58" s="64" t="s">
        <v>93</v>
      </c>
      <c r="D58" s="64" t="s">
        <v>95</v>
      </c>
      <c r="E58" s="64" t="s">
        <v>4</v>
      </c>
      <c r="F58" s="64" t="s">
        <v>96</v>
      </c>
      <c r="G58" s="64" t="s">
        <v>1133</v>
      </c>
      <c r="H58" s="64" t="s">
        <v>97</v>
      </c>
      <c r="I58" s="64" t="s">
        <v>98</v>
      </c>
      <c r="J58" s="64" t="s">
        <v>99</v>
      </c>
      <c r="K58" s="64" t="s">
        <v>100</v>
      </c>
      <c r="L58" s="64" t="s">
        <v>101</v>
      </c>
      <c r="M58" s="64" t="s">
        <v>102</v>
      </c>
      <c r="N58" s="64" t="s">
        <v>433</v>
      </c>
      <c r="O58" s="64" t="s">
        <v>3624</v>
      </c>
      <c r="P58" s="64" t="s">
        <v>434</v>
      </c>
      <c r="Q58" s="126">
        <f t="shared" si="23"/>
        <v>1</v>
      </c>
      <c r="R58" s="126" t="str">
        <f t="shared" si="24"/>
        <v>ОПТ 2/м</v>
      </c>
      <c r="S58" s="126" t="str">
        <f t="shared" si="43"/>
        <v xml:space="preserve"> </v>
      </c>
      <c r="T58" t="str">
        <f t="shared" si="44"/>
        <v xml:space="preserve"> </v>
      </c>
      <c r="U58" s="70" t="str">
        <f t="shared" si="45"/>
        <v xml:space="preserve"> </v>
      </c>
      <c r="V58" s="70" t="str">
        <f t="shared" si="25"/>
        <v xml:space="preserve"> </v>
      </c>
      <c r="W58" s="70" t="str">
        <f t="shared" si="26"/>
        <v xml:space="preserve"> </v>
      </c>
      <c r="X58" s="481" t="str">
        <f t="shared" si="46"/>
        <v xml:space="preserve"> </v>
      </c>
      <c r="Y58" s="481" t="str">
        <f t="shared" si="47"/>
        <v xml:space="preserve"> </v>
      </c>
      <c r="Z58" s="481" t="str">
        <f t="shared" si="48"/>
        <v xml:space="preserve"> </v>
      </c>
      <c r="AD58" s="126"/>
    </row>
    <row r="59" spans="1:30" ht="45">
      <c r="A59" s="685" t="s">
        <v>4449</v>
      </c>
      <c r="B59" s="688"/>
      <c r="C59" s="689" t="s">
        <v>4450</v>
      </c>
      <c r="D59" s="690">
        <v>60</v>
      </c>
      <c r="E59" s="583" t="s">
        <v>1115</v>
      </c>
      <c r="F59" s="690">
        <v>120</v>
      </c>
      <c r="G59" s="691" t="s">
        <v>1134</v>
      </c>
      <c r="H59" s="690" t="s">
        <v>4451</v>
      </c>
      <c r="I59" s="692" t="s">
        <v>222</v>
      </c>
      <c r="J59" s="683" t="s">
        <v>329</v>
      </c>
      <c r="K59" s="682">
        <v>400</v>
      </c>
      <c r="L59" s="683" t="s">
        <v>114</v>
      </c>
      <c r="M59" s="684" t="s">
        <v>4452</v>
      </c>
      <c r="N59" s="69">
        <f t="shared" ref="N59:N61" si="51">P59*1.35</f>
        <v>162</v>
      </c>
      <c r="O59" s="70">
        <f t="shared" ref="O59:O61" si="52">P59*1.1</f>
        <v>132</v>
      </c>
      <c r="P59" s="71">
        <v>120</v>
      </c>
      <c r="Q59" s="126">
        <f t="shared" si="23"/>
        <v>1</v>
      </c>
      <c r="R59" s="126">
        <f t="shared" si="24"/>
        <v>120</v>
      </c>
      <c r="S59" s="126">
        <f t="shared" si="43"/>
        <v>120</v>
      </c>
      <c r="T59">
        <f t="shared" si="44"/>
        <v>120</v>
      </c>
      <c r="U59" s="70">
        <f t="shared" ref="U59:U61" si="53">IFERROR(SUM($T59*$AA$2)," ")</f>
        <v>123.60000000000001</v>
      </c>
      <c r="V59" s="70">
        <f t="shared" si="25"/>
        <v>136.79999999999998</v>
      </c>
      <c r="W59" s="70">
        <f t="shared" si="26"/>
        <v>169.2</v>
      </c>
      <c r="X59" s="481">
        <f t="shared" si="46"/>
        <v>114</v>
      </c>
      <c r="Y59" s="481">
        <f t="shared" si="47"/>
        <v>126</v>
      </c>
      <c r="Z59" s="481">
        <f t="shared" si="48"/>
        <v>156</v>
      </c>
      <c r="AD59" s="126"/>
    </row>
    <row r="60" spans="1:30" ht="35.25" customHeight="1">
      <c r="A60" s="686"/>
      <c r="B60" s="688"/>
      <c r="C60" s="689"/>
      <c r="D60" s="690"/>
      <c r="E60" s="586" t="s">
        <v>1571</v>
      </c>
      <c r="F60" s="690"/>
      <c r="G60" s="691"/>
      <c r="H60" s="690"/>
      <c r="I60" s="692"/>
      <c r="J60" s="683"/>
      <c r="K60" s="682"/>
      <c r="L60" s="683"/>
      <c r="M60" s="684"/>
      <c r="N60" s="69">
        <f t="shared" si="51"/>
        <v>162</v>
      </c>
      <c r="O60" s="70">
        <f t="shared" si="52"/>
        <v>132</v>
      </c>
      <c r="P60" s="71">
        <v>120</v>
      </c>
      <c r="Q60" s="126">
        <f t="shared" si="23"/>
        <v>1</v>
      </c>
      <c r="R60" s="126">
        <f t="shared" si="24"/>
        <v>120</v>
      </c>
      <c r="S60" s="126">
        <f t="shared" si="43"/>
        <v>120</v>
      </c>
      <c r="T60">
        <f t="shared" si="44"/>
        <v>120</v>
      </c>
      <c r="U60" s="70">
        <f t="shared" si="53"/>
        <v>123.60000000000001</v>
      </c>
      <c r="V60" s="70">
        <f t="shared" si="25"/>
        <v>136.79999999999998</v>
      </c>
      <c r="W60" s="70">
        <f t="shared" si="26"/>
        <v>169.2</v>
      </c>
      <c r="X60" s="481">
        <f t="shared" si="46"/>
        <v>114</v>
      </c>
      <c r="Y60" s="481">
        <f t="shared" si="47"/>
        <v>126</v>
      </c>
      <c r="Z60" s="481">
        <f t="shared" si="48"/>
        <v>156</v>
      </c>
      <c r="AD60" s="126"/>
    </row>
    <row r="61" spans="1:30" ht="30">
      <c r="A61" s="687"/>
      <c r="B61" s="688"/>
      <c r="C61" s="689"/>
      <c r="D61" s="690"/>
      <c r="E61" s="89" t="s">
        <v>1114</v>
      </c>
      <c r="F61" s="690"/>
      <c r="G61" s="691"/>
      <c r="H61" s="690"/>
      <c r="I61" s="692"/>
      <c r="J61" s="683"/>
      <c r="K61" s="682"/>
      <c r="L61" s="683"/>
      <c r="M61" s="684"/>
      <c r="N61" s="69">
        <f t="shared" si="51"/>
        <v>162</v>
      </c>
      <c r="O61" s="70">
        <f t="shared" si="52"/>
        <v>132</v>
      </c>
      <c r="P61" s="71">
        <v>120</v>
      </c>
      <c r="Q61" s="126">
        <f t="shared" si="23"/>
        <v>1</v>
      </c>
      <c r="R61" s="126">
        <f t="shared" si="24"/>
        <v>120</v>
      </c>
      <c r="S61" s="126">
        <f t="shared" si="43"/>
        <v>120</v>
      </c>
      <c r="T61">
        <f t="shared" si="44"/>
        <v>120</v>
      </c>
      <c r="U61" s="70">
        <f t="shared" si="53"/>
        <v>123.60000000000001</v>
      </c>
      <c r="V61" s="70">
        <f t="shared" si="25"/>
        <v>136.79999999999998</v>
      </c>
      <c r="W61" s="70">
        <f t="shared" si="26"/>
        <v>169.2</v>
      </c>
      <c r="X61" s="481">
        <f t="shared" si="46"/>
        <v>114</v>
      </c>
      <c r="Y61" s="481">
        <f t="shared" si="47"/>
        <v>126</v>
      </c>
      <c r="Z61" s="481">
        <f t="shared" si="48"/>
        <v>156</v>
      </c>
      <c r="AD61" s="126"/>
    </row>
    <row r="62" spans="1:30" ht="44.25" customHeight="1">
      <c r="A62" s="685" t="s">
        <v>1573</v>
      </c>
      <c r="B62" s="688"/>
      <c r="C62" s="689" t="s">
        <v>1572</v>
      </c>
      <c r="D62" s="690">
        <v>60</v>
      </c>
      <c r="E62" s="90" t="s">
        <v>1115</v>
      </c>
      <c r="F62" s="690">
        <v>120</v>
      </c>
      <c r="G62" s="691" t="s">
        <v>1134</v>
      </c>
      <c r="H62" s="690">
        <v>4.8</v>
      </c>
      <c r="I62" s="692" t="s">
        <v>222</v>
      </c>
      <c r="J62" s="683" t="s">
        <v>329</v>
      </c>
      <c r="K62" s="682">
        <v>400</v>
      </c>
      <c r="L62" s="683" t="s">
        <v>114</v>
      </c>
      <c r="M62" s="684">
        <v>420</v>
      </c>
      <c r="N62" s="69">
        <f t="shared" ref="N62:N79" si="54">P62*1.35</f>
        <v>43.2</v>
      </c>
      <c r="O62" s="70">
        <f t="shared" ref="O62:O76" si="55">P62*1.1</f>
        <v>35.200000000000003</v>
      </c>
      <c r="P62" s="71">
        <v>32</v>
      </c>
      <c r="Q62" s="126">
        <f t="shared" si="23"/>
        <v>1</v>
      </c>
      <c r="R62" s="126">
        <f t="shared" si="24"/>
        <v>32</v>
      </c>
      <c r="S62" s="126">
        <f t="shared" si="43"/>
        <v>32</v>
      </c>
      <c r="T62">
        <f t="shared" si="44"/>
        <v>32</v>
      </c>
      <c r="U62" s="70">
        <f t="shared" si="45"/>
        <v>32.96</v>
      </c>
      <c r="V62" s="70">
        <f t="shared" si="25"/>
        <v>36.479999999999997</v>
      </c>
      <c r="W62" s="70">
        <f t="shared" si="26"/>
        <v>45.12</v>
      </c>
      <c r="X62" s="481">
        <f t="shared" si="46"/>
        <v>30.4</v>
      </c>
      <c r="Y62" s="481">
        <f t="shared" si="47"/>
        <v>33.6</v>
      </c>
      <c r="Z62" s="481">
        <f t="shared" si="48"/>
        <v>41.6</v>
      </c>
      <c r="AD62" s="126"/>
    </row>
    <row r="63" spans="1:30" ht="21.75" customHeight="1">
      <c r="A63" s="686"/>
      <c r="B63" s="688"/>
      <c r="C63" s="689"/>
      <c r="D63" s="690"/>
      <c r="E63" s="135" t="s">
        <v>1571</v>
      </c>
      <c r="F63" s="690"/>
      <c r="G63" s="691"/>
      <c r="H63" s="690"/>
      <c r="I63" s="692"/>
      <c r="J63" s="683"/>
      <c r="K63" s="682"/>
      <c r="L63" s="683"/>
      <c r="M63" s="684"/>
      <c r="N63" s="69">
        <f>P63*1.35</f>
        <v>53.325000000000003</v>
      </c>
      <c r="O63" s="70">
        <f>P63*1.1</f>
        <v>43.45</v>
      </c>
      <c r="P63" s="71">
        <v>39.5</v>
      </c>
      <c r="Q63" s="126">
        <f t="shared" si="23"/>
        <v>1</v>
      </c>
      <c r="R63" s="126">
        <f t="shared" si="24"/>
        <v>39.5</v>
      </c>
      <c r="S63" s="126">
        <f t="shared" si="43"/>
        <v>39.5</v>
      </c>
      <c r="T63">
        <f t="shared" si="44"/>
        <v>39.5</v>
      </c>
      <c r="U63" s="70">
        <f t="shared" si="45"/>
        <v>40.685000000000002</v>
      </c>
      <c r="V63" s="70">
        <f t="shared" si="25"/>
        <v>45.029999999999994</v>
      </c>
      <c r="W63" s="70">
        <f t="shared" si="26"/>
        <v>55.695</v>
      </c>
      <c r="X63" s="481">
        <f t="shared" si="46"/>
        <v>37.524999999999999</v>
      </c>
      <c r="Y63" s="481">
        <f t="shared" si="47"/>
        <v>41.475000000000001</v>
      </c>
      <c r="Z63" s="481">
        <f t="shared" si="48"/>
        <v>51.35</v>
      </c>
      <c r="AD63" s="126"/>
    </row>
    <row r="64" spans="1:30" ht="45.75" customHeight="1">
      <c r="A64" s="686"/>
      <c r="B64" s="688"/>
      <c r="C64" s="689"/>
      <c r="D64" s="690"/>
      <c r="E64" s="89" t="s">
        <v>1114</v>
      </c>
      <c r="F64" s="690"/>
      <c r="G64" s="691"/>
      <c r="H64" s="690"/>
      <c r="I64" s="692"/>
      <c r="J64" s="683"/>
      <c r="K64" s="682"/>
      <c r="L64" s="683"/>
      <c r="M64" s="684"/>
      <c r="N64" s="69">
        <f t="shared" si="54"/>
        <v>43.2</v>
      </c>
      <c r="O64" s="70">
        <f t="shared" si="55"/>
        <v>35.200000000000003</v>
      </c>
      <c r="P64" s="71">
        <v>32</v>
      </c>
      <c r="Q64" s="126">
        <f t="shared" si="23"/>
        <v>1</v>
      </c>
      <c r="R64" s="126">
        <f t="shared" si="24"/>
        <v>32</v>
      </c>
      <c r="S64" s="126">
        <f t="shared" si="43"/>
        <v>32</v>
      </c>
      <c r="T64">
        <f t="shared" si="44"/>
        <v>32</v>
      </c>
      <c r="U64" s="70">
        <f t="shared" si="45"/>
        <v>32.96</v>
      </c>
      <c r="V64" s="70">
        <f t="shared" si="25"/>
        <v>36.479999999999997</v>
      </c>
      <c r="W64" s="70">
        <f t="shared" si="26"/>
        <v>45.12</v>
      </c>
      <c r="X64" s="481">
        <f t="shared" si="46"/>
        <v>30.4</v>
      </c>
      <c r="Y64" s="481">
        <f t="shared" si="47"/>
        <v>33.6</v>
      </c>
      <c r="Z64" s="481">
        <f t="shared" si="48"/>
        <v>41.6</v>
      </c>
      <c r="AD64" s="126"/>
    </row>
    <row r="65" spans="1:30" ht="15.75">
      <c r="A65" s="686"/>
      <c r="B65" s="688"/>
      <c r="C65" s="689"/>
      <c r="D65" s="690"/>
      <c r="E65" s="136" t="s">
        <v>105</v>
      </c>
      <c r="F65" s="690"/>
      <c r="G65" s="691"/>
      <c r="H65" s="690"/>
      <c r="I65" s="692"/>
      <c r="J65" s="683"/>
      <c r="K65" s="682"/>
      <c r="L65" s="683"/>
      <c r="M65" s="684"/>
      <c r="N65" s="69">
        <f t="shared" si="54"/>
        <v>44.550000000000004</v>
      </c>
      <c r="O65" s="70">
        <f t="shared" si="55"/>
        <v>36.300000000000004</v>
      </c>
      <c r="P65" s="71">
        <v>33</v>
      </c>
      <c r="Q65" s="126">
        <f t="shared" si="23"/>
        <v>1</v>
      </c>
      <c r="R65" s="126">
        <f t="shared" si="24"/>
        <v>33</v>
      </c>
      <c r="S65" s="126">
        <f t="shared" si="43"/>
        <v>33</v>
      </c>
      <c r="T65">
        <f t="shared" si="44"/>
        <v>33</v>
      </c>
      <c r="U65" s="70">
        <f t="shared" si="45"/>
        <v>33.99</v>
      </c>
      <c r="V65" s="70">
        <f t="shared" si="25"/>
        <v>37.619999999999997</v>
      </c>
      <c r="W65" s="70">
        <f t="shared" si="26"/>
        <v>46.529999999999994</v>
      </c>
      <c r="X65" s="481">
        <f t="shared" si="46"/>
        <v>31.35</v>
      </c>
      <c r="Y65" s="481">
        <f t="shared" si="47"/>
        <v>34.65</v>
      </c>
      <c r="Z65" s="481">
        <f t="shared" si="48"/>
        <v>42.9</v>
      </c>
      <c r="AD65" s="126"/>
    </row>
    <row r="66" spans="1:30" ht="15.75">
      <c r="A66" s="686"/>
      <c r="B66" s="688"/>
      <c r="C66" s="689"/>
      <c r="D66" s="690"/>
      <c r="E66" s="137" t="s">
        <v>106</v>
      </c>
      <c r="F66" s="690"/>
      <c r="G66" s="691"/>
      <c r="H66" s="690"/>
      <c r="I66" s="692"/>
      <c r="J66" s="683"/>
      <c r="K66" s="682"/>
      <c r="L66" s="683"/>
      <c r="M66" s="684"/>
      <c r="N66" s="69">
        <f t="shared" si="54"/>
        <v>44.550000000000004</v>
      </c>
      <c r="O66" s="70">
        <f t="shared" si="55"/>
        <v>36.300000000000004</v>
      </c>
      <c r="P66" s="71">
        <v>33</v>
      </c>
      <c r="Q66" s="126">
        <f t="shared" si="23"/>
        <v>1</v>
      </c>
      <c r="R66" s="126">
        <f t="shared" si="24"/>
        <v>33</v>
      </c>
      <c r="S66" s="126">
        <f t="shared" si="43"/>
        <v>33</v>
      </c>
      <c r="T66">
        <f t="shared" si="44"/>
        <v>33</v>
      </c>
      <c r="U66" s="70">
        <f t="shared" si="45"/>
        <v>33.99</v>
      </c>
      <c r="V66" s="70">
        <f t="shared" si="25"/>
        <v>37.619999999999997</v>
      </c>
      <c r="W66" s="70">
        <f t="shared" si="26"/>
        <v>46.529999999999994</v>
      </c>
      <c r="X66" s="481">
        <f t="shared" si="46"/>
        <v>31.35</v>
      </c>
      <c r="Y66" s="481">
        <f t="shared" si="47"/>
        <v>34.65</v>
      </c>
      <c r="Z66" s="481">
        <f t="shared" si="48"/>
        <v>42.9</v>
      </c>
      <c r="AD66" s="126"/>
    </row>
    <row r="67" spans="1:30" ht="15.75">
      <c r="A67" s="686"/>
      <c r="B67" s="688"/>
      <c r="C67" s="689"/>
      <c r="D67" s="690"/>
      <c r="E67" s="138" t="s">
        <v>107</v>
      </c>
      <c r="F67" s="690"/>
      <c r="G67" s="691"/>
      <c r="H67" s="690"/>
      <c r="I67" s="692"/>
      <c r="J67" s="683"/>
      <c r="K67" s="682"/>
      <c r="L67" s="683"/>
      <c r="M67" s="684"/>
      <c r="N67" s="69">
        <f t="shared" si="54"/>
        <v>44.550000000000004</v>
      </c>
      <c r="O67" s="70">
        <f t="shared" si="55"/>
        <v>36.300000000000004</v>
      </c>
      <c r="P67" s="71">
        <v>33</v>
      </c>
      <c r="Q67" s="126">
        <f t="shared" si="23"/>
        <v>1</v>
      </c>
      <c r="R67" s="126">
        <f t="shared" si="24"/>
        <v>33</v>
      </c>
      <c r="S67" s="126">
        <f t="shared" si="43"/>
        <v>33</v>
      </c>
      <c r="T67">
        <f t="shared" si="44"/>
        <v>33</v>
      </c>
      <c r="U67" s="70">
        <f t="shared" si="45"/>
        <v>33.99</v>
      </c>
      <c r="V67" s="70">
        <f t="shared" si="25"/>
        <v>37.619999999999997</v>
      </c>
      <c r="W67" s="70">
        <f t="shared" si="26"/>
        <v>46.529999999999994</v>
      </c>
      <c r="X67" s="481">
        <f t="shared" si="46"/>
        <v>31.35</v>
      </c>
      <c r="Y67" s="481">
        <f t="shared" si="47"/>
        <v>34.65</v>
      </c>
      <c r="Z67" s="481">
        <f t="shared" si="48"/>
        <v>42.9</v>
      </c>
      <c r="AD67" s="126"/>
    </row>
    <row r="68" spans="1:30" ht="15.75">
      <c r="A68" s="687"/>
      <c r="B68" s="688"/>
      <c r="C68" s="689"/>
      <c r="D68" s="690"/>
      <c r="E68" s="139" t="s">
        <v>108</v>
      </c>
      <c r="F68" s="690"/>
      <c r="G68" s="691"/>
      <c r="H68" s="690"/>
      <c r="I68" s="692"/>
      <c r="J68" s="683"/>
      <c r="K68" s="682"/>
      <c r="L68" s="683"/>
      <c r="M68" s="684"/>
      <c r="N68" s="69">
        <f t="shared" si="54"/>
        <v>44.550000000000004</v>
      </c>
      <c r="O68" s="70">
        <f t="shared" si="55"/>
        <v>36.300000000000004</v>
      </c>
      <c r="P68" s="71">
        <v>33</v>
      </c>
      <c r="Q68" s="126">
        <f t="shared" si="23"/>
        <v>1</v>
      </c>
      <c r="R68" s="126">
        <f t="shared" si="24"/>
        <v>33</v>
      </c>
      <c r="S68" s="126">
        <f t="shared" si="43"/>
        <v>33</v>
      </c>
      <c r="T68">
        <f t="shared" si="44"/>
        <v>33</v>
      </c>
      <c r="U68" s="70">
        <f t="shared" si="45"/>
        <v>33.99</v>
      </c>
      <c r="V68" s="70">
        <f t="shared" si="25"/>
        <v>37.619999999999997</v>
      </c>
      <c r="W68" s="70">
        <f t="shared" si="26"/>
        <v>46.529999999999994</v>
      </c>
      <c r="X68" s="481">
        <f t="shared" si="46"/>
        <v>31.35</v>
      </c>
      <c r="Y68" s="481">
        <f t="shared" si="47"/>
        <v>34.65</v>
      </c>
      <c r="Z68" s="481">
        <f t="shared" si="48"/>
        <v>42.9</v>
      </c>
      <c r="AD68" s="126"/>
    </row>
    <row r="69" spans="1:30" ht="45">
      <c r="A69" s="685" t="s">
        <v>1575</v>
      </c>
      <c r="B69" s="688"/>
      <c r="C69" s="689" t="s">
        <v>1574</v>
      </c>
      <c r="D69" s="690">
        <v>60</v>
      </c>
      <c r="E69" s="90" t="s">
        <v>1115</v>
      </c>
      <c r="F69" s="690">
        <v>120</v>
      </c>
      <c r="G69" s="691" t="s">
        <v>1134</v>
      </c>
      <c r="H69" s="690">
        <v>4.8</v>
      </c>
      <c r="I69" s="692" t="s">
        <v>222</v>
      </c>
      <c r="J69" s="683" t="s">
        <v>329</v>
      </c>
      <c r="K69" s="682">
        <v>400</v>
      </c>
      <c r="L69" s="683" t="s">
        <v>114</v>
      </c>
      <c r="M69" s="684">
        <v>420</v>
      </c>
      <c r="N69" s="69">
        <f t="shared" si="54"/>
        <v>60.750000000000007</v>
      </c>
      <c r="O69" s="70">
        <f t="shared" si="55"/>
        <v>49.500000000000007</v>
      </c>
      <c r="P69" s="71">
        <v>45</v>
      </c>
      <c r="Q69" s="126">
        <f t="shared" si="23"/>
        <v>1</v>
      </c>
      <c r="R69" s="126">
        <f t="shared" si="24"/>
        <v>45</v>
      </c>
      <c r="S69" s="126">
        <f t="shared" si="43"/>
        <v>45</v>
      </c>
      <c r="T69">
        <f t="shared" si="44"/>
        <v>45</v>
      </c>
      <c r="U69" s="70">
        <f t="shared" si="45"/>
        <v>46.35</v>
      </c>
      <c r="V69" s="70">
        <f t="shared" si="25"/>
        <v>51.3</v>
      </c>
      <c r="W69" s="70">
        <f t="shared" si="26"/>
        <v>63.449999999999996</v>
      </c>
      <c r="X69" s="481">
        <f t="shared" si="46"/>
        <v>42.75</v>
      </c>
      <c r="Y69" s="481">
        <f t="shared" si="47"/>
        <v>47.25</v>
      </c>
      <c r="Z69" s="481">
        <f t="shared" si="48"/>
        <v>58.5</v>
      </c>
      <c r="AD69" s="126"/>
    </row>
    <row r="70" spans="1:30" ht="45.75" customHeight="1">
      <c r="A70" s="686"/>
      <c r="B70" s="688"/>
      <c r="C70" s="689"/>
      <c r="D70" s="690"/>
      <c r="E70" s="89" t="s">
        <v>1114</v>
      </c>
      <c r="F70" s="690"/>
      <c r="G70" s="691"/>
      <c r="H70" s="690"/>
      <c r="I70" s="692"/>
      <c r="J70" s="683"/>
      <c r="K70" s="682"/>
      <c r="L70" s="683"/>
      <c r="M70" s="684"/>
      <c r="N70" s="69">
        <f t="shared" si="54"/>
        <v>60.750000000000007</v>
      </c>
      <c r="O70" s="70">
        <f t="shared" si="55"/>
        <v>49.500000000000007</v>
      </c>
      <c r="P70" s="71">
        <v>45</v>
      </c>
      <c r="Q70" s="126">
        <f t="shared" si="23"/>
        <v>1</v>
      </c>
      <c r="R70" s="126">
        <f t="shared" si="24"/>
        <v>45</v>
      </c>
      <c r="S70" s="126">
        <f t="shared" si="43"/>
        <v>45</v>
      </c>
      <c r="T70">
        <f t="shared" si="44"/>
        <v>45</v>
      </c>
      <c r="U70" s="70">
        <f t="shared" si="45"/>
        <v>46.35</v>
      </c>
      <c r="V70" s="70">
        <f t="shared" si="25"/>
        <v>51.3</v>
      </c>
      <c r="W70" s="70">
        <f t="shared" si="26"/>
        <v>63.449999999999996</v>
      </c>
      <c r="X70" s="481">
        <f t="shared" si="46"/>
        <v>42.75</v>
      </c>
      <c r="Y70" s="481">
        <f t="shared" si="47"/>
        <v>47.25</v>
      </c>
      <c r="Z70" s="481">
        <f t="shared" si="48"/>
        <v>58.5</v>
      </c>
      <c r="AD70" s="126"/>
    </row>
    <row r="71" spans="1:30" ht="15.75">
      <c r="A71" s="687"/>
      <c r="B71" s="688"/>
      <c r="C71" s="689"/>
      <c r="D71" s="690"/>
      <c r="E71" s="136" t="s">
        <v>105</v>
      </c>
      <c r="F71" s="690"/>
      <c r="G71" s="691"/>
      <c r="H71" s="690"/>
      <c r="I71" s="692"/>
      <c r="J71" s="683"/>
      <c r="K71" s="682"/>
      <c r="L71" s="683"/>
      <c r="M71" s="684"/>
      <c r="N71" s="69">
        <f t="shared" si="54"/>
        <v>60.750000000000007</v>
      </c>
      <c r="O71" s="70">
        <f t="shared" si="55"/>
        <v>49.500000000000007</v>
      </c>
      <c r="P71" s="71">
        <v>45</v>
      </c>
      <c r="Q71" s="126">
        <f t="shared" si="23"/>
        <v>1</v>
      </c>
      <c r="R71" s="126">
        <f t="shared" si="24"/>
        <v>45</v>
      </c>
      <c r="S71" s="126">
        <f t="shared" si="43"/>
        <v>45</v>
      </c>
      <c r="T71">
        <f t="shared" si="44"/>
        <v>45</v>
      </c>
      <c r="U71" s="70">
        <f t="shared" si="45"/>
        <v>46.35</v>
      </c>
      <c r="V71" s="70">
        <f t="shared" si="25"/>
        <v>51.3</v>
      </c>
      <c r="W71" s="70">
        <f t="shared" si="26"/>
        <v>63.449999999999996</v>
      </c>
      <c r="X71" s="481">
        <f t="shared" si="46"/>
        <v>42.75</v>
      </c>
      <c r="Y71" s="481">
        <f t="shared" si="47"/>
        <v>47.25</v>
      </c>
      <c r="Z71" s="481">
        <f t="shared" si="48"/>
        <v>58.5</v>
      </c>
      <c r="AD71" s="126"/>
    </row>
    <row r="72" spans="1:30" ht="95.25" customHeight="1">
      <c r="A72" s="127" t="s">
        <v>1577</v>
      </c>
      <c r="B72" s="74"/>
      <c r="C72" s="128" t="s">
        <v>1576</v>
      </c>
      <c r="D72" s="127">
        <v>60</v>
      </c>
      <c r="E72" s="90" t="s">
        <v>1115</v>
      </c>
      <c r="F72" s="127" t="s">
        <v>435</v>
      </c>
      <c r="G72" s="78" t="s">
        <v>1135</v>
      </c>
      <c r="H72" s="127" t="s">
        <v>436</v>
      </c>
      <c r="I72" s="130" t="s">
        <v>437</v>
      </c>
      <c r="J72" s="131" t="s">
        <v>329</v>
      </c>
      <c r="K72" s="77">
        <v>400</v>
      </c>
      <c r="L72" s="131" t="s">
        <v>114</v>
      </c>
      <c r="M72" s="132">
        <v>840</v>
      </c>
      <c r="N72" s="69">
        <f>P72*1.35</f>
        <v>108</v>
      </c>
      <c r="O72" s="70">
        <f t="shared" si="55"/>
        <v>88</v>
      </c>
      <c r="P72" s="71">
        <v>80</v>
      </c>
      <c r="Q72" s="126">
        <f t="shared" si="23"/>
        <v>1</v>
      </c>
      <c r="R72" s="126">
        <f t="shared" si="24"/>
        <v>80</v>
      </c>
      <c r="S72" s="126">
        <f t="shared" si="43"/>
        <v>80</v>
      </c>
      <c r="T72">
        <f t="shared" si="44"/>
        <v>80</v>
      </c>
      <c r="U72" s="70">
        <f t="shared" si="45"/>
        <v>82.4</v>
      </c>
      <c r="V72" s="70">
        <f t="shared" si="25"/>
        <v>91.199999999999989</v>
      </c>
      <c r="W72" s="70">
        <f t="shared" si="26"/>
        <v>112.8</v>
      </c>
      <c r="X72" s="481">
        <f t="shared" si="46"/>
        <v>76</v>
      </c>
      <c r="Y72" s="481">
        <f t="shared" si="47"/>
        <v>84</v>
      </c>
      <c r="Z72" s="481">
        <f t="shared" si="48"/>
        <v>104</v>
      </c>
      <c r="AD72" s="126"/>
    </row>
    <row r="73" spans="1:30" ht="45">
      <c r="A73" s="685" t="s">
        <v>1581</v>
      </c>
      <c r="B73" s="744"/>
      <c r="C73" s="689" t="s">
        <v>1580</v>
      </c>
      <c r="D73" s="690">
        <v>60</v>
      </c>
      <c r="E73" s="90" t="s">
        <v>1115</v>
      </c>
      <c r="F73" s="690">
        <v>120</v>
      </c>
      <c r="G73" s="691" t="s">
        <v>1134</v>
      </c>
      <c r="H73" s="690" t="s">
        <v>167</v>
      </c>
      <c r="I73" s="692" t="s">
        <v>246</v>
      </c>
      <c r="J73" s="683" t="s">
        <v>329</v>
      </c>
      <c r="K73" s="682">
        <v>800</v>
      </c>
      <c r="L73" s="683" t="s">
        <v>48</v>
      </c>
      <c r="M73" s="684">
        <v>960</v>
      </c>
      <c r="N73" s="69">
        <f t="shared" si="54"/>
        <v>56.7</v>
      </c>
      <c r="O73" s="70">
        <f t="shared" si="55"/>
        <v>46.2</v>
      </c>
      <c r="P73" s="71">
        <v>42</v>
      </c>
      <c r="Q73" s="126">
        <f t="shared" si="23"/>
        <v>1</v>
      </c>
      <c r="R73" s="126">
        <f t="shared" si="24"/>
        <v>42</v>
      </c>
      <c r="S73" s="126">
        <f t="shared" si="43"/>
        <v>42</v>
      </c>
      <c r="T73">
        <f t="shared" si="44"/>
        <v>42</v>
      </c>
      <c r="U73" s="70">
        <f t="shared" si="45"/>
        <v>43.26</v>
      </c>
      <c r="V73" s="70">
        <f t="shared" si="25"/>
        <v>47.879999999999995</v>
      </c>
      <c r="W73" s="70">
        <f t="shared" si="26"/>
        <v>59.22</v>
      </c>
      <c r="X73" s="481">
        <f t="shared" si="46"/>
        <v>39.9</v>
      </c>
      <c r="Y73" s="481">
        <f t="shared" si="47"/>
        <v>44.1</v>
      </c>
      <c r="Z73" s="481">
        <f t="shared" si="48"/>
        <v>54.6</v>
      </c>
      <c r="AD73" s="126"/>
    </row>
    <row r="74" spans="1:30" ht="51" customHeight="1">
      <c r="A74" s="686"/>
      <c r="B74" s="744"/>
      <c r="C74" s="689"/>
      <c r="D74" s="690"/>
      <c r="E74" s="89" t="s">
        <v>1114</v>
      </c>
      <c r="F74" s="690"/>
      <c r="G74" s="691"/>
      <c r="H74" s="690"/>
      <c r="I74" s="692"/>
      <c r="J74" s="683"/>
      <c r="K74" s="682"/>
      <c r="L74" s="683"/>
      <c r="M74" s="684"/>
      <c r="N74" s="69">
        <f t="shared" si="54"/>
        <v>59.400000000000006</v>
      </c>
      <c r="O74" s="70">
        <f t="shared" si="55"/>
        <v>48.400000000000006</v>
      </c>
      <c r="P74" s="71">
        <v>44</v>
      </c>
      <c r="Q74" s="126">
        <f t="shared" si="23"/>
        <v>1</v>
      </c>
      <c r="R74" s="126">
        <f t="shared" si="24"/>
        <v>44</v>
      </c>
      <c r="S74" s="126">
        <f t="shared" si="43"/>
        <v>44</v>
      </c>
      <c r="T74">
        <f t="shared" si="44"/>
        <v>44</v>
      </c>
      <c r="U74" s="70">
        <f t="shared" si="45"/>
        <v>45.32</v>
      </c>
      <c r="V74" s="70">
        <f t="shared" si="25"/>
        <v>50.16</v>
      </c>
      <c r="W74" s="70">
        <f t="shared" si="26"/>
        <v>62.04</v>
      </c>
      <c r="X74" s="481">
        <f t="shared" si="46"/>
        <v>41.8</v>
      </c>
      <c r="Y74" s="481">
        <f t="shared" si="47"/>
        <v>46.2</v>
      </c>
      <c r="Z74" s="481">
        <f t="shared" si="48"/>
        <v>57.2</v>
      </c>
      <c r="AD74" s="126"/>
    </row>
    <row r="75" spans="1:30" ht="15.75">
      <c r="A75" s="686"/>
      <c r="B75" s="744"/>
      <c r="C75" s="689"/>
      <c r="D75" s="690"/>
      <c r="E75" s="136" t="s">
        <v>105</v>
      </c>
      <c r="F75" s="690"/>
      <c r="G75" s="691"/>
      <c r="H75" s="690"/>
      <c r="I75" s="692"/>
      <c r="J75" s="683"/>
      <c r="K75" s="682"/>
      <c r="L75" s="683"/>
      <c r="M75" s="684"/>
      <c r="N75" s="69">
        <f>P75*1.35</f>
        <v>59.400000000000006</v>
      </c>
      <c r="O75" s="70">
        <f t="shared" si="55"/>
        <v>48.400000000000006</v>
      </c>
      <c r="P75" s="71">
        <v>44</v>
      </c>
      <c r="Q75" s="126">
        <f t="shared" si="23"/>
        <v>1</v>
      </c>
      <c r="R75" s="126">
        <f t="shared" si="24"/>
        <v>44</v>
      </c>
      <c r="S75" s="126">
        <f t="shared" si="43"/>
        <v>44</v>
      </c>
      <c r="T75">
        <f t="shared" si="44"/>
        <v>44</v>
      </c>
      <c r="U75" s="70">
        <f t="shared" si="45"/>
        <v>45.32</v>
      </c>
      <c r="V75" s="70">
        <f t="shared" si="25"/>
        <v>50.16</v>
      </c>
      <c r="W75" s="70">
        <f t="shared" si="26"/>
        <v>62.04</v>
      </c>
      <c r="X75" s="481">
        <f t="shared" si="46"/>
        <v>41.8</v>
      </c>
      <c r="Y75" s="481">
        <f t="shared" si="47"/>
        <v>46.2</v>
      </c>
      <c r="Z75" s="481">
        <f t="shared" si="48"/>
        <v>57.2</v>
      </c>
      <c r="AD75" s="126"/>
    </row>
    <row r="76" spans="1:30" ht="15.75">
      <c r="A76" s="686"/>
      <c r="B76" s="744"/>
      <c r="C76" s="689"/>
      <c r="D76" s="690"/>
      <c r="E76" s="137" t="s">
        <v>106</v>
      </c>
      <c r="F76" s="690"/>
      <c r="G76" s="691"/>
      <c r="H76" s="690"/>
      <c r="I76" s="692"/>
      <c r="J76" s="683"/>
      <c r="K76" s="682"/>
      <c r="L76" s="683"/>
      <c r="M76" s="684"/>
      <c r="N76" s="69">
        <f>P76*1.35</f>
        <v>59.400000000000006</v>
      </c>
      <c r="O76" s="70">
        <f t="shared" si="55"/>
        <v>48.400000000000006</v>
      </c>
      <c r="P76" s="71">
        <v>44</v>
      </c>
      <c r="Q76" s="126">
        <f t="shared" si="23"/>
        <v>1</v>
      </c>
      <c r="R76" s="126">
        <f t="shared" si="24"/>
        <v>44</v>
      </c>
      <c r="S76" s="126">
        <f t="shared" si="43"/>
        <v>44</v>
      </c>
      <c r="T76">
        <f t="shared" si="44"/>
        <v>44</v>
      </c>
      <c r="U76" s="70">
        <f t="shared" si="45"/>
        <v>45.32</v>
      </c>
      <c r="V76" s="70">
        <f t="shared" si="25"/>
        <v>50.16</v>
      </c>
      <c r="W76" s="70">
        <f t="shared" si="26"/>
        <v>62.04</v>
      </c>
      <c r="X76" s="481">
        <f t="shared" si="46"/>
        <v>41.8</v>
      </c>
      <c r="Y76" s="481">
        <f t="shared" si="47"/>
        <v>46.2</v>
      </c>
      <c r="Z76" s="481">
        <f t="shared" si="48"/>
        <v>57.2</v>
      </c>
      <c r="AD76" s="126"/>
    </row>
    <row r="77" spans="1:30" ht="15.75">
      <c r="A77" s="686"/>
      <c r="B77" s="744"/>
      <c r="C77" s="689"/>
      <c r="D77" s="690"/>
      <c r="E77" s="138" t="s">
        <v>107</v>
      </c>
      <c r="F77" s="690"/>
      <c r="G77" s="691"/>
      <c r="H77" s="690"/>
      <c r="I77" s="692"/>
      <c r="J77" s="683"/>
      <c r="K77" s="682"/>
      <c r="L77" s="683"/>
      <c r="M77" s="684"/>
      <c r="N77" s="69">
        <f t="shared" si="54"/>
        <v>59.400000000000006</v>
      </c>
      <c r="O77" s="70">
        <f t="shared" ref="O77:O85" si="56">P77*1.1</f>
        <v>48.400000000000006</v>
      </c>
      <c r="P77" s="71">
        <v>44</v>
      </c>
      <c r="Q77" s="126">
        <f t="shared" si="23"/>
        <v>1</v>
      </c>
      <c r="R77" s="126">
        <f t="shared" si="24"/>
        <v>44</v>
      </c>
      <c r="S77" s="126">
        <f t="shared" si="43"/>
        <v>44</v>
      </c>
      <c r="T77">
        <f t="shared" si="44"/>
        <v>44</v>
      </c>
      <c r="U77" s="70">
        <f t="shared" si="45"/>
        <v>45.32</v>
      </c>
      <c r="V77" s="70">
        <f t="shared" si="25"/>
        <v>50.16</v>
      </c>
      <c r="W77" s="70">
        <f t="shared" si="26"/>
        <v>62.04</v>
      </c>
      <c r="X77" s="481">
        <f t="shared" si="46"/>
        <v>41.8</v>
      </c>
      <c r="Y77" s="481">
        <f t="shared" si="47"/>
        <v>46.2</v>
      </c>
      <c r="Z77" s="481">
        <f t="shared" si="48"/>
        <v>57.2</v>
      </c>
      <c r="AD77" s="126"/>
    </row>
    <row r="78" spans="1:30" ht="15.75">
      <c r="A78" s="687"/>
      <c r="B78" s="744"/>
      <c r="C78" s="689"/>
      <c r="D78" s="690"/>
      <c r="E78" s="139" t="s">
        <v>108</v>
      </c>
      <c r="F78" s="690"/>
      <c r="G78" s="691"/>
      <c r="H78" s="690"/>
      <c r="I78" s="692"/>
      <c r="J78" s="683"/>
      <c r="K78" s="682"/>
      <c r="L78" s="683"/>
      <c r="M78" s="684"/>
      <c r="N78" s="69">
        <f t="shared" si="54"/>
        <v>59.400000000000006</v>
      </c>
      <c r="O78" s="70">
        <f t="shared" si="56"/>
        <v>48.400000000000006</v>
      </c>
      <c r="P78" s="71">
        <v>44</v>
      </c>
      <c r="Q78" s="126">
        <f t="shared" si="23"/>
        <v>1</v>
      </c>
      <c r="R78" s="126">
        <f t="shared" si="24"/>
        <v>44</v>
      </c>
      <c r="S78" s="126">
        <f t="shared" si="43"/>
        <v>44</v>
      </c>
      <c r="T78">
        <f t="shared" si="44"/>
        <v>44</v>
      </c>
      <c r="U78" s="70">
        <f t="shared" si="45"/>
        <v>45.32</v>
      </c>
      <c r="V78" s="70">
        <f t="shared" si="25"/>
        <v>50.16</v>
      </c>
      <c r="W78" s="70">
        <f t="shared" si="26"/>
        <v>62.04</v>
      </c>
      <c r="X78" s="481">
        <f t="shared" si="46"/>
        <v>41.8</v>
      </c>
      <c r="Y78" s="481">
        <f t="shared" si="47"/>
        <v>46.2</v>
      </c>
      <c r="Z78" s="481">
        <f t="shared" si="48"/>
        <v>57.2</v>
      </c>
      <c r="AD78" s="126"/>
    </row>
    <row r="79" spans="1:30" ht="74.25" customHeight="1">
      <c r="A79" s="127" t="s">
        <v>1579</v>
      </c>
      <c r="B79" s="140"/>
      <c r="C79" s="128" t="s">
        <v>1578</v>
      </c>
      <c r="D79" s="127">
        <v>60</v>
      </c>
      <c r="E79" s="90" t="s">
        <v>1115</v>
      </c>
      <c r="F79" s="127">
        <v>120</v>
      </c>
      <c r="G79" s="78" t="s">
        <v>1134</v>
      </c>
      <c r="H79" s="127" t="s">
        <v>167</v>
      </c>
      <c r="I79" s="130" t="s">
        <v>246</v>
      </c>
      <c r="J79" s="131" t="s">
        <v>329</v>
      </c>
      <c r="K79" s="77">
        <v>800</v>
      </c>
      <c r="L79" s="131" t="s">
        <v>48</v>
      </c>
      <c r="M79" s="132">
        <v>960</v>
      </c>
      <c r="N79" s="69">
        <f t="shared" si="54"/>
        <v>54</v>
      </c>
      <c r="O79" s="70">
        <f t="shared" si="56"/>
        <v>44</v>
      </c>
      <c r="P79" s="71">
        <v>40</v>
      </c>
      <c r="Q79" s="126">
        <f t="shared" si="23"/>
        <v>1</v>
      </c>
      <c r="R79" s="126">
        <f t="shared" si="24"/>
        <v>40</v>
      </c>
      <c r="S79" s="126">
        <f t="shared" si="43"/>
        <v>40</v>
      </c>
      <c r="T79">
        <f t="shared" si="44"/>
        <v>40</v>
      </c>
      <c r="U79" s="70">
        <f t="shared" si="45"/>
        <v>41.2</v>
      </c>
      <c r="V79" s="70">
        <f t="shared" si="25"/>
        <v>45.599999999999994</v>
      </c>
      <c r="W79" s="70">
        <f t="shared" si="26"/>
        <v>56.4</v>
      </c>
      <c r="X79" s="481">
        <f t="shared" si="46"/>
        <v>38</v>
      </c>
      <c r="Y79" s="481">
        <f t="shared" si="47"/>
        <v>42</v>
      </c>
      <c r="Z79" s="481">
        <f t="shared" si="48"/>
        <v>52</v>
      </c>
      <c r="AD79" s="126"/>
    </row>
    <row r="80" spans="1:30" ht="48.75" customHeight="1">
      <c r="A80" s="685" t="s">
        <v>1583</v>
      </c>
      <c r="B80" s="688"/>
      <c r="C80" s="721" t="s">
        <v>1582</v>
      </c>
      <c r="D80" s="710">
        <v>60</v>
      </c>
      <c r="E80" s="90" t="s">
        <v>1115</v>
      </c>
      <c r="F80" s="710">
        <v>120</v>
      </c>
      <c r="G80" s="709" t="s">
        <v>1134</v>
      </c>
      <c r="H80" s="710">
        <v>4.8</v>
      </c>
      <c r="I80" s="722" t="s">
        <v>439</v>
      </c>
      <c r="J80" s="704" t="s">
        <v>329</v>
      </c>
      <c r="K80" s="703">
        <v>400</v>
      </c>
      <c r="L80" s="704" t="s">
        <v>48</v>
      </c>
      <c r="M80" s="693">
        <v>240</v>
      </c>
      <c r="N80" s="69">
        <f>P80*1.35</f>
        <v>61.02000000000001</v>
      </c>
      <c r="O80" s="70">
        <f t="shared" si="56"/>
        <v>49.720000000000006</v>
      </c>
      <c r="P80" s="71">
        <v>45.2</v>
      </c>
      <c r="Q80" s="126">
        <f t="shared" si="23"/>
        <v>1</v>
      </c>
      <c r="R80" s="126">
        <f t="shared" si="24"/>
        <v>45.2</v>
      </c>
      <c r="S80" s="126">
        <f t="shared" si="43"/>
        <v>45.2</v>
      </c>
      <c r="T80">
        <f t="shared" si="44"/>
        <v>45.2</v>
      </c>
      <c r="U80" s="70">
        <f t="shared" si="45"/>
        <v>46.556000000000004</v>
      </c>
      <c r="V80" s="70">
        <f t="shared" si="25"/>
        <v>51.527999999999999</v>
      </c>
      <c r="W80" s="70">
        <f t="shared" si="26"/>
        <v>63.731999999999999</v>
      </c>
      <c r="X80" s="481">
        <f t="shared" si="46"/>
        <v>42.940000000000005</v>
      </c>
      <c r="Y80" s="481">
        <f t="shared" si="47"/>
        <v>47.460000000000008</v>
      </c>
      <c r="Z80" s="481">
        <f t="shared" si="48"/>
        <v>58.760000000000005</v>
      </c>
      <c r="AD80" s="63"/>
    </row>
    <row r="81" spans="1:30" ht="46.5" customHeight="1">
      <c r="A81" s="687"/>
      <c r="B81" s="688"/>
      <c r="C81" s="721"/>
      <c r="D81" s="710"/>
      <c r="E81" s="89" t="s">
        <v>1114</v>
      </c>
      <c r="F81" s="710"/>
      <c r="G81" s="709"/>
      <c r="H81" s="710"/>
      <c r="I81" s="722"/>
      <c r="J81" s="704"/>
      <c r="K81" s="703"/>
      <c r="L81" s="704"/>
      <c r="M81" s="693"/>
      <c r="N81" s="69">
        <f>P81*1.35</f>
        <v>47.115000000000002</v>
      </c>
      <c r="O81" s="70">
        <f t="shared" si="56"/>
        <v>38.39</v>
      </c>
      <c r="P81" s="71">
        <v>34.9</v>
      </c>
      <c r="Q81" s="126">
        <f t="shared" si="23"/>
        <v>1</v>
      </c>
      <c r="R81" s="126">
        <f t="shared" si="24"/>
        <v>34.9</v>
      </c>
      <c r="S81" s="126">
        <f t="shared" si="43"/>
        <v>34.9</v>
      </c>
      <c r="T81">
        <f t="shared" si="44"/>
        <v>34.9</v>
      </c>
      <c r="U81" s="70">
        <f t="shared" si="45"/>
        <v>35.947000000000003</v>
      </c>
      <c r="V81" s="70">
        <f t="shared" si="25"/>
        <v>39.785999999999994</v>
      </c>
      <c r="W81" s="70">
        <f t="shared" si="26"/>
        <v>49.208999999999996</v>
      </c>
      <c r="X81" s="481">
        <f t="shared" si="46"/>
        <v>33.155000000000001</v>
      </c>
      <c r="Y81" s="481">
        <f t="shared" si="47"/>
        <v>36.645000000000003</v>
      </c>
      <c r="Z81" s="481">
        <f t="shared" si="48"/>
        <v>45.37</v>
      </c>
      <c r="AD81" s="63"/>
    </row>
    <row r="82" spans="1:30" ht="74.25" customHeight="1">
      <c r="A82" s="333" t="s">
        <v>3747</v>
      </c>
      <c r="B82" s="140"/>
      <c r="C82" s="335" t="s">
        <v>3748</v>
      </c>
      <c r="D82" s="333">
        <v>60</v>
      </c>
      <c r="E82" s="339" t="s">
        <v>1571</v>
      </c>
      <c r="F82" s="333">
        <v>120</v>
      </c>
      <c r="G82" s="330" t="s">
        <v>1134</v>
      </c>
      <c r="H82" s="333" t="s">
        <v>167</v>
      </c>
      <c r="I82" s="334" t="s">
        <v>246</v>
      </c>
      <c r="J82" s="329" t="s">
        <v>458</v>
      </c>
      <c r="K82" s="332">
        <v>800</v>
      </c>
      <c r="L82" s="329" t="s">
        <v>48</v>
      </c>
      <c r="M82" s="331">
        <v>420</v>
      </c>
      <c r="N82" s="69">
        <f>P82*1.35</f>
        <v>135</v>
      </c>
      <c r="O82" s="70">
        <f t="shared" si="56"/>
        <v>110.00000000000001</v>
      </c>
      <c r="P82" s="71">
        <v>100</v>
      </c>
      <c r="Q82" s="126">
        <f t="shared" si="23"/>
        <v>1</v>
      </c>
      <c r="R82" s="126">
        <f t="shared" si="24"/>
        <v>100</v>
      </c>
      <c r="S82" s="126">
        <f t="shared" si="43"/>
        <v>100</v>
      </c>
      <c r="T82">
        <f t="shared" si="44"/>
        <v>100</v>
      </c>
      <c r="U82" s="70">
        <f t="shared" si="45"/>
        <v>103</v>
      </c>
      <c r="V82" s="70">
        <f t="shared" si="25"/>
        <v>113.99999999999999</v>
      </c>
      <c r="W82" s="70">
        <f t="shared" si="26"/>
        <v>141</v>
      </c>
      <c r="X82" s="481">
        <f t="shared" si="46"/>
        <v>95</v>
      </c>
      <c r="Y82" s="481">
        <f t="shared" si="47"/>
        <v>105</v>
      </c>
      <c r="Z82" s="481">
        <f t="shared" si="48"/>
        <v>130</v>
      </c>
      <c r="AD82" s="126"/>
    </row>
    <row r="83" spans="1:30" ht="30">
      <c r="A83" s="685" t="s">
        <v>3981</v>
      </c>
      <c r="B83" s="688"/>
      <c r="C83" s="689" t="s">
        <v>3982</v>
      </c>
      <c r="D83" s="690">
        <v>60</v>
      </c>
      <c r="E83" s="89" t="s">
        <v>1114</v>
      </c>
      <c r="F83" s="690">
        <v>120</v>
      </c>
      <c r="G83" s="691" t="s">
        <v>1134</v>
      </c>
      <c r="H83" s="690">
        <v>4.8</v>
      </c>
      <c r="I83" s="692" t="s">
        <v>222</v>
      </c>
      <c r="J83" s="683" t="s">
        <v>329</v>
      </c>
      <c r="K83" s="682">
        <v>400</v>
      </c>
      <c r="L83" s="683" t="s">
        <v>118</v>
      </c>
      <c r="M83" s="684">
        <v>420</v>
      </c>
      <c r="N83" s="69">
        <f t="shared" ref="N83:N85" si="57">P83*1.35</f>
        <v>243.00000000000003</v>
      </c>
      <c r="O83" s="70">
        <f t="shared" si="56"/>
        <v>198.00000000000003</v>
      </c>
      <c r="P83" s="71">
        <v>180</v>
      </c>
      <c r="Q83" s="126">
        <f t="shared" si="23"/>
        <v>1</v>
      </c>
      <c r="R83" s="126">
        <f t="shared" si="24"/>
        <v>180</v>
      </c>
      <c r="S83" s="126">
        <f t="shared" si="43"/>
        <v>180</v>
      </c>
      <c r="T83">
        <f t="shared" si="44"/>
        <v>180</v>
      </c>
      <c r="U83" s="70">
        <f t="shared" si="45"/>
        <v>185.4</v>
      </c>
      <c r="V83" s="70">
        <f t="shared" si="25"/>
        <v>205.2</v>
      </c>
      <c r="W83" s="70">
        <f t="shared" si="26"/>
        <v>253.79999999999998</v>
      </c>
      <c r="X83" s="481">
        <f t="shared" si="46"/>
        <v>171</v>
      </c>
      <c r="Y83" s="481">
        <f t="shared" si="47"/>
        <v>189</v>
      </c>
      <c r="Z83" s="481">
        <f t="shared" si="48"/>
        <v>234</v>
      </c>
      <c r="AD83" s="126"/>
    </row>
    <row r="84" spans="1:30" ht="36" customHeight="1">
      <c r="A84" s="686"/>
      <c r="B84" s="688"/>
      <c r="C84" s="689"/>
      <c r="D84" s="690"/>
      <c r="E84" s="136" t="s">
        <v>105</v>
      </c>
      <c r="F84" s="690"/>
      <c r="G84" s="691"/>
      <c r="H84" s="690"/>
      <c r="I84" s="692"/>
      <c r="J84" s="683"/>
      <c r="K84" s="682"/>
      <c r="L84" s="683"/>
      <c r="M84" s="684"/>
      <c r="N84" s="69">
        <f t="shared" si="57"/>
        <v>243.00000000000003</v>
      </c>
      <c r="O84" s="70">
        <f t="shared" si="56"/>
        <v>198.00000000000003</v>
      </c>
      <c r="P84" s="71">
        <v>180</v>
      </c>
      <c r="Q84" s="126">
        <f t="shared" si="23"/>
        <v>1</v>
      </c>
      <c r="R84" s="126">
        <f t="shared" si="24"/>
        <v>180</v>
      </c>
      <c r="S84" s="126">
        <f t="shared" si="43"/>
        <v>180</v>
      </c>
      <c r="T84">
        <f t="shared" si="44"/>
        <v>180</v>
      </c>
      <c r="U84" s="70">
        <f t="shared" si="45"/>
        <v>185.4</v>
      </c>
      <c r="V84" s="70">
        <f t="shared" si="25"/>
        <v>205.2</v>
      </c>
      <c r="W84" s="70">
        <f t="shared" si="26"/>
        <v>253.79999999999998</v>
      </c>
      <c r="X84" s="481">
        <f t="shared" si="46"/>
        <v>171</v>
      </c>
      <c r="Y84" s="481">
        <f t="shared" si="47"/>
        <v>189</v>
      </c>
      <c r="Z84" s="481">
        <f t="shared" si="48"/>
        <v>234</v>
      </c>
      <c r="AD84" s="126"/>
    </row>
    <row r="85" spans="1:30" ht="30" customHeight="1">
      <c r="A85" s="687"/>
      <c r="B85" s="688"/>
      <c r="C85" s="689"/>
      <c r="D85" s="690"/>
      <c r="E85" s="138" t="s">
        <v>107</v>
      </c>
      <c r="F85" s="690"/>
      <c r="G85" s="691"/>
      <c r="H85" s="690"/>
      <c r="I85" s="692"/>
      <c r="J85" s="683"/>
      <c r="K85" s="682"/>
      <c r="L85" s="683"/>
      <c r="M85" s="684"/>
      <c r="N85" s="69">
        <f t="shared" si="57"/>
        <v>243.00000000000003</v>
      </c>
      <c r="O85" s="70">
        <f t="shared" si="56"/>
        <v>198.00000000000003</v>
      </c>
      <c r="P85" s="71">
        <v>180</v>
      </c>
      <c r="Q85" s="126">
        <f t="shared" si="23"/>
        <v>1</v>
      </c>
      <c r="R85" s="126">
        <f t="shared" si="24"/>
        <v>180</v>
      </c>
      <c r="S85" s="126">
        <f t="shared" si="43"/>
        <v>180</v>
      </c>
      <c r="T85">
        <f t="shared" si="44"/>
        <v>180</v>
      </c>
      <c r="U85" s="70">
        <f t="shared" si="45"/>
        <v>185.4</v>
      </c>
      <c r="V85" s="70">
        <f t="shared" si="25"/>
        <v>205.2</v>
      </c>
      <c r="W85" s="70">
        <f t="shared" si="26"/>
        <v>253.79999999999998</v>
      </c>
      <c r="X85" s="481">
        <f t="shared" si="46"/>
        <v>171</v>
      </c>
      <c r="Y85" s="481">
        <f t="shared" si="47"/>
        <v>189</v>
      </c>
      <c r="Z85" s="481">
        <f t="shared" si="48"/>
        <v>234</v>
      </c>
      <c r="AD85" s="126"/>
    </row>
    <row r="86" spans="1:30" ht="29.25" customHeight="1">
      <c r="A86" s="634" t="s">
        <v>440</v>
      </c>
      <c r="B86" s="634"/>
      <c r="C86" s="634"/>
      <c r="D86" s="634"/>
      <c r="E86" s="634"/>
      <c r="F86" s="634"/>
      <c r="G86" s="634"/>
      <c r="H86" s="634"/>
      <c r="I86" s="634"/>
      <c r="J86" s="634"/>
      <c r="K86" s="634"/>
      <c r="L86" s="634"/>
      <c r="M86" s="634"/>
      <c r="N86" s="634"/>
      <c r="O86" s="634"/>
      <c r="P86" s="634"/>
      <c r="Q86" s="126">
        <f t="shared" si="23"/>
        <v>0</v>
      </c>
      <c r="R86" s="126">
        <f t="shared" si="24"/>
        <v>0</v>
      </c>
      <c r="S86" s="126">
        <f t="shared" si="43"/>
        <v>0</v>
      </c>
      <c r="T86" t="str">
        <f t="shared" si="44"/>
        <v xml:space="preserve"> </v>
      </c>
      <c r="U86" s="70" t="str">
        <f t="shared" si="45"/>
        <v xml:space="preserve"> </v>
      </c>
      <c r="V86" s="70" t="str">
        <f t="shared" si="25"/>
        <v xml:space="preserve"> </v>
      </c>
      <c r="W86" s="70" t="str">
        <f t="shared" si="26"/>
        <v xml:space="preserve"> </v>
      </c>
      <c r="X86" s="481" t="str">
        <f t="shared" si="46"/>
        <v xml:space="preserve"> </v>
      </c>
      <c r="Y86" s="481" t="str">
        <f t="shared" si="47"/>
        <v xml:space="preserve"> </v>
      </c>
      <c r="Z86" s="481" t="str">
        <f t="shared" si="48"/>
        <v xml:space="preserve"> </v>
      </c>
      <c r="AD86" s="125"/>
    </row>
    <row r="87" spans="1:30" ht="32.25" customHeight="1">
      <c r="A87" s="64" t="s">
        <v>3</v>
      </c>
      <c r="B87" s="64" t="s">
        <v>163</v>
      </c>
      <c r="C87" s="64" t="s">
        <v>93</v>
      </c>
      <c r="D87" s="64" t="s">
        <v>95</v>
      </c>
      <c r="E87" s="64" t="s">
        <v>4</v>
      </c>
      <c r="F87" s="64" t="s">
        <v>96</v>
      </c>
      <c r="G87" s="64" t="s">
        <v>1133</v>
      </c>
      <c r="H87" s="64" t="s">
        <v>97</v>
      </c>
      <c r="I87" s="64" t="s">
        <v>98</v>
      </c>
      <c r="J87" s="64" t="s">
        <v>99</v>
      </c>
      <c r="K87" s="64" t="s">
        <v>100</v>
      </c>
      <c r="L87" s="64" t="s">
        <v>101</v>
      </c>
      <c r="M87" s="64" t="s">
        <v>102</v>
      </c>
      <c r="N87" s="64" t="s">
        <v>433</v>
      </c>
      <c r="O87" s="64" t="s">
        <v>3624</v>
      </c>
      <c r="P87" s="64" t="s">
        <v>434</v>
      </c>
      <c r="Q87" s="126">
        <f t="shared" si="23"/>
        <v>1</v>
      </c>
      <c r="R87" s="126" t="str">
        <f t="shared" si="24"/>
        <v>ОПТ 2/м</v>
      </c>
      <c r="S87" s="126" t="str">
        <f t="shared" si="43"/>
        <v xml:space="preserve"> </v>
      </c>
      <c r="T87" t="str">
        <f t="shared" si="44"/>
        <v xml:space="preserve"> </v>
      </c>
      <c r="U87" s="70" t="str">
        <f t="shared" si="45"/>
        <v xml:space="preserve"> </v>
      </c>
      <c r="V87" s="70" t="str">
        <f t="shared" si="25"/>
        <v xml:space="preserve"> </v>
      </c>
      <c r="W87" s="70" t="str">
        <f t="shared" si="26"/>
        <v xml:space="preserve"> </v>
      </c>
      <c r="X87" s="481" t="str">
        <f t="shared" si="46"/>
        <v xml:space="preserve"> </v>
      </c>
      <c r="Y87" s="481" t="str">
        <f t="shared" si="47"/>
        <v xml:space="preserve"> </v>
      </c>
      <c r="Z87" s="481" t="str">
        <f t="shared" si="48"/>
        <v xml:space="preserve"> </v>
      </c>
      <c r="AD87" s="126"/>
    </row>
    <row r="88" spans="1:30" ht="81" customHeight="1">
      <c r="A88" s="323" t="s">
        <v>1585</v>
      </c>
      <c r="B88" s="74"/>
      <c r="C88" s="128" t="s">
        <v>1584</v>
      </c>
      <c r="D88" s="127" t="s">
        <v>115</v>
      </c>
      <c r="E88" s="135" t="s">
        <v>1131</v>
      </c>
      <c r="F88" s="127">
        <v>120</v>
      </c>
      <c r="G88" s="78" t="s">
        <v>1134</v>
      </c>
      <c r="H88" s="127" t="s">
        <v>446</v>
      </c>
      <c r="I88" s="130" t="s">
        <v>222</v>
      </c>
      <c r="J88" s="131" t="s">
        <v>329</v>
      </c>
      <c r="K88" s="77">
        <v>800</v>
      </c>
      <c r="L88" s="131" t="s">
        <v>114</v>
      </c>
      <c r="M88" s="132">
        <v>840</v>
      </c>
      <c r="N88" s="69">
        <f t="shared" ref="N88:N98" si="58">P88*1.35</f>
        <v>94.5</v>
      </c>
      <c r="O88" s="70">
        <f>P88*1.1</f>
        <v>77</v>
      </c>
      <c r="P88" s="71">
        <v>70</v>
      </c>
      <c r="Q88" s="126">
        <f t="shared" si="23"/>
        <v>1</v>
      </c>
      <c r="R88" s="126">
        <f t="shared" si="24"/>
        <v>70</v>
      </c>
      <c r="S88" s="126">
        <f t="shared" si="43"/>
        <v>70</v>
      </c>
      <c r="T88">
        <f t="shared" si="44"/>
        <v>70</v>
      </c>
      <c r="U88" s="70">
        <f t="shared" si="45"/>
        <v>72.100000000000009</v>
      </c>
      <c r="V88" s="70">
        <f t="shared" si="25"/>
        <v>79.8</v>
      </c>
      <c r="W88" s="70">
        <f t="shared" si="26"/>
        <v>98.699999999999989</v>
      </c>
      <c r="X88" s="481">
        <f t="shared" si="46"/>
        <v>66.5</v>
      </c>
      <c r="Y88" s="481">
        <f t="shared" si="47"/>
        <v>73.5</v>
      </c>
      <c r="Z88" s="481">
        <f t="shared" si="48"/>
        <v>91</v>
      </c>
      <c r="AD88" s="126"/>
    </row>
    <row r="89" spans="1:30" ht="49.5" customHeight="1">
      <c r="A89" s="685" t="s">
        <v>3905</v>
      </c>
      <c r="B89" s="729"/>
      <c r="C89" s="713" t="s">
        <v>3906</v>
      </c>
      <c r="D89" s="685" t="s">
        <v>115</v>
      </c>
      <c r="E89" s="402" t="s">
        <v>1115</v>
      </c>
      <c r="F89" s="685">
        <v>120</v>
      </c>
      <c r="G89" s="741" t="s">
        <v>1134</v>
      </c>
      <c r="H89" s="685" t="s">
        <v>1142</v>
      </c>
      <c r="I89" s="713" t="s">
        <v>222</v>
      </c>
      <c r="J89" s="707" t="s">
        <v>329</v>
      </c>
      <c r="K89" s="705">
        <v>800</v>
      </c>
      <c r="L89" s="707" t="s">
        <v>114</v>
      </c>
      <c r="M89" s="718">
        <v>840</v>
      </c>
      <c r="N89" s="69">
        <f t="shared" si="58"/>
        <v>91.800000000000011</v>
      </c>
      <c r="O89" s="70">
        <f>P89*1.1</f>
        <v>74.800000000000011</v>
      </c>
      <c r="P89" s="71">
        <v>68</v>
      </c>
      <c r="Q89" s="126">
        <f t="shared" si="23"/>
        <v>1</v>
      </c>
      <c r="R89" s="126">
        <f t="shared" si="24"/>
        <v>68</v>
      </c>
      <c r="S89" s="126">
        <f t="shared" si="43"/>
        <v>68</v>
      </c>
      <c r="T89">
        <f t="shared" si="44"/>
        <v>68</v>
      </c>
      <c r="U89" s="70">
        <f t="shared" si="45"/>
        <v>70.040000000000006</v>
      </c>
      <c r="V89" s="70">
        <f t="shared" si="25"/>
        <v>77.52</v>
      </c>
      <c r="W89" s="70">
        <f t="shared" si="26"/>
        <v>95.88</v>
      </c>
      <c r="X89" s="481">
        <f t="shared" si="46"/>
        <v>64.599999999999994</v>
      </c>
      <c r="Y89" s="481">
        <f t="shared" si="47"/>
        <v>71.400000000000006</v>
      </c>
      <c r="Z89" s="481">
        <f t="shared" si="48"/>
        <v>88.4</v>
      </c>
      <c r="AD89" s="126"/>
    </row>
    <row r="90" spans="1:30" ht="48" customHeight="1">
      <c r="A90" s="686"/>
      <c r="B90" s="730"/>
      <c r="C90" s="714"/>
      <c r="D90" s="686"/>
      <c r="E90" s="403" t="s">
        <v>1131</v>
      </c>
      <c r="F90" s="686"/>
      <c r="G90" s="742"/>
      <c r="H90" s="686"/>
      <c r="I90" s="714"/>
      <c r="J90" s="717"/>
      <c r="K90" s="716"/>
      <c r="L90" s="717"/>
      <c r="M90" s="719"/>
      <c r="N90" s="69">
        <f t="shared" si="58"/>
        <v>101.25</v>
      </c>
      <c r="O90" s="70">
        <f>P90*1.1</f>
        <v>82.5</v>
      </c>
      <c r="P90" s="71">
        <v>75</v>
      </c>
      <c r="Q90" s="126">
        <f t="shared" si="23"/>
        <v>1</v>
      </c>
      <c r="R90" s="126">
        <f t="shared" si="24"/>
        <v>75</v>
      </c>
      <c r="S90" s="126">
        <f t="shared" si="43"/>
        <v>75</v>
      </c>
      <c r="T90">
        <f t="shared" si="44"/>
        <v>75</v>
      </c>
      <c r="U90" s="70">
        <f t="shared" si="45"/>
        <v>77.25</v>
      </c>
      <c r="V90" s="70">
        <f t="shared" si="25"/>
        <v>85.499999999999986</v>
      </c>
      <c r="W90" s="70">
        <f t="shared" si="26"/>
        <v>105.75</v>
      </c>
      <c r="X90" s="481">
        <f t="shared" si="46"/>
        <v>71.25</v>
      </c>
      <c r="Y90" s="481">
        <f t="shared" si="47"/>
        <v>78.75</v>
      </c>
      <c r="Z90" s="481">
        <f t="shared" si="48"/>
        <v>97.5</v>
      </c>
      <c r="AD90" s="126"/>
    </row>
    <row r="91" spans="1:30" ht="51.75" customHeight="1">
      <c r="A91" s="687"/>
      <c r="B91" s="731"/>
      <c r="C91" s="715"/>
      <c r="D91" s="687"/>
      <c r="E91" s="89" t="s">
        <v>1114</v>
      </c>
      <c r="F91" s="687"/>
      <c r="G91" s="743"/>
      <c r="H91" s="687"/>
      <c r="I91" s="715"/>
      <c r="J91" s="708"/>
      <c r="K91" s="706"/>
      <c r="L91" s="708"/>
      <c r="M91" s="720"/>
      <c r="N91" s="69">
        <f t="shared" si="58"/>
        <v>91.800000000000011</v>
      </c>
      <c r="O91" s="70">
        <f>P91*1.1</f>
        <v>74.800000000000011</v>
      </c>
      <c r="P91" s="71">
        <v>68</v>
      </c>
      <c r="Q91" s="126">
        <f t="shared" si="23"/>
        <v>1</v>
      </c>
      <c r="R91" s="126">
        <f t="shared" si="24"/>
        <v>68</v>
      </c>
      <c r="S91" s="126">
        <f t="shared" si="43"/>
        <v>68</v>
      </c>
      <c r="T91">
        <f t="shared" si="44"/>
        <v>68</v>
      </c>
      <c r="U91" s="70">
        <f t="shared" si="45"/>
        <v>70.040000000000006</v>
      </c>
      <c r="V91" s="70">
        <f t="shared" si="25"/>
        <v>77.52</v>
      </c>
      <c r="W91" s="70">
        <f t="shared" si="26"/>
        <v>95.88</v>
      </c>
      <c r="X91" s="481">
        <f t="shared" si="46"/>
        <v>64.599999999999994</v>
      </c>
      <c r="Y91" s="481">
        <f t="shared" si="47"/>
        <v>71.400000000000006</v>
      </c>
      <c r="Z91" s="481">
        <f t="shared" si="48"/>
        <v>88.4</v>
      </c>
      <c r="AD91" s="126"/>
    </row>
    <row r="92" spans="1:30" ht="45">
      <c r="A92" s="685" t="s">
        <v>1587</v>
      </c>
      <c r="B92" s="688"/>
      <c r="C92" s="689" t="s">
        <v>1586</v>
      </c>
      <c r="D92" s="690" t="s">
        <v>115</v>
      </c>
      <c r="E92" s="90" t="s">
        <v>1115</v>
      </c>
      <c r="F92" s="690">
        <v>120</v>
      </c>
      <c r="G92" s="691" t="s">
        <v>1134</v>
      </c>
      <c r="H92" s="690" t="s">
        <v>438</v>
      </c>
      <c r="I92" s="692" t="s">
        <v>222</v>
      </c>
      <c r="J92" s="683" t="s">
        <v>329</v>
      </c>
      <c r="K92" s="682">
        <v>800</v>
      </c>
      <c r="L92" s="683" t="s">
        <v>114</v>
      </c>
      <c r="M92" s="684">
        <v>840</v>
      </c>
      <c r="N92" s="69">
        <f t="shared" si="58"/>
        <v>67.5</v>
      </c>
      <c r="O92" s="70">
        <f t="shared" ref="O92:O115" si="59">P92*1.1</f>
        <v>55.000000000000007</v>
      </c>
      <c r="P92" s="71">
        <v>50</v>
      </c>
      <c r="Q92" s="126">
        <f t="shared" si="23"/>
        <v>1</v>
      </c>
      <c r="R92" s="126">
        <f t="shared" si="24"/>
        <v>50</v>
      </c>
      <c r="S92" s="126">
        <f t="shared" si="43"/>
        <v>50</v>
      </c>
      <c r="T92">
        <f t="shared" si="44"/>
        <v>50</v>
      </c>
      <c r="U92" s="70">
        <f t="shared" si="45"/>
        <v>51.5</v>
      </c>
      <c r="V92" s="70">
        <f t="shared" si="25"/>
        <v>56.999999999999993</v>
      </c>
      <c r="W92" s="70">
        <f t="shared" si="26"/>
        <v>70.5</v>
      </c>
      <c r="X92" s="481">
        <f t="shared" si="46"/>
        <v>47.5</v>
      </c>
      <c r="Y92" s="481">
        <f t="shared" si="47"/>
        <v>52.5</v>
      </c>
      <c r="Z92" s="481">
        <f t="shared" si="48"/>
        <v>65</v>
      </c>
      <c r="AD92" s="126"/>
    </row>
    <row r="93" spans="1:30" ht="45">
      <c r="A93" s="686"/>
      <c r="B93" s="688"/>
      <c r="C93" s="689"/>
      <c r="D93" s="690"/>
      <c r="E93" s="135" t="s">
        <v>1131</v>
      </c>
      <c r="F93" s="690"/>
      <c r="G93" s="691"/>
      <c r="H93" s="690"/>
      <c r="I93" s="692"/>
      <c r="J93" s="683"/>
      <c r="K93" s="682"/>
      <c r="L93" s="683"/>
      <c r="M93" s="684"/>
      <c r="N93" s="69">
        <f>P93*1.35</f>
        <v>79.650000000000006</v>
      </c>
      <c r="O93" s="70">
        <f>P93*1.1</f>
        <v>64.900000000000006</v>
      </c>
      <c r="P93" s="71">
        <v>59</v>
      </c>
      <c r="Q93" s="126">
        <f t="shared" si="23"/>
        <v>1</v>
      </c>
      <c r="R93" s="126">
        <f t="shared" si="24"/>
        <v>59</v>
      </c>
      <c r="S93" s="126">
        <f t="shared" si="43"/>
        <v>59</v>
      </c>
      <c r="T93">
        <f t="shared" si="44"/>
        <v>59</v>
      </c>
      <c r="U93" s="70">
        <f t="shared" si="45"/>
        <v>60.77</v>
      </c>
      <c r="V93" s="70">
        <f t="shared" ref="V93:V156" si="60">IFERROR(SUM($T93*$AB$2)," ")</f>
        <v>67.259999999999991</v>
      </c>
      <c r="W93" s="70">
        <f t="shared" ref="W93:W156" si="61">IFERROR(SUM($T93*$AC$2)," ")</f>
        <v>83.19</v>
      </c>
      <c r="X93" s="481">
        <f t="shared" si="46"/>
        <v>56.05</v>
      </c>
      <c r="Y93" s="481">
        <f t="shared" si="47"/>
        <v>61.95</v>
      </c>
      <c r="Z93" s="481">
        <f t="shared" si="48"/>
        <v>76.7</v>
      </c>
      <c r="AD93" s="126"/>
    </row>
    <row r="94" spans="1:30" ht="46.5" customHeight="1">
      <c r="A94" s="686"/>
      <c r="B94" s="688"/>
      <c r="C94" s="689"/>
      <c r="D94" s="690"/>
      <c r="E94" s="89" t="s">
        <v>1114</v>
      </c>
      <c r="F94" s="690"/>
      <c r="G94" s="691"/>
      <c r="H94" s="690"/>
      <c r="I94" s="692"/>
      <c r="J94" s="683"/>
      <c r="K94" s="682"/>
      <c r="L94" s="683"/>
      <c r="M94" s="684"/>
      <c r="N94" s="69">
        <f t="shared" si="58"/>
        <v>67.5</v>
      </c>
      <c r="O94" s="70">
        <f t="shared" si="59"/>
        <v>55.000000000000007</v>
      </c>
      <c r="P94" s="71">
        <v>50</v>
      </c>
      <c r="Q94" s="126">
        <f t="shared" si="23"/>
        <v>1</v>
      </c>
      <c r="R94" s="126">
        <f t="shared" si="24"/>
        <v>50</v>
      </c>
      <c r="S94" s="126">
        <f t="shared" si="43"/>
        <v>50</v>
      </c>
      <c r="T94">
        <f t="shared" si="44"/>
        <v>50</v>
      </c>
      <c r="U94" s="70">
        <f t="shared" si="45"/>
        <v>51.5</v>
      </c>
      <c r="V94" s="70">
        <f t="shared" si="60"/>
        <v>56.999999999999993</v>
      </c>
      <c r="W94" s="70">
        <f t="shared" si="61"/>
        <v>70.5</v>
      </c>
      <c r="X94" s="481">
        <f t="shared" si="46"/>
        <v>47.5</v>
      </c>
      <c r="Y94" s="481">
        <f t="shared" si="47"/>
        <v>52.5</v>
      </c>
      <c r="Z94" s="481">
        <f t="shared" si="48"/>
        <v>65</v>
      </c>
      <c r="AD94" s="126"/>
    </row>
    <row r="95" spans="1:30" ht="18" customHeight="1">
      <c r="A95" s="686"/>
      <c r="B95" s="688"/>
      <c r="C95" s="689"/>
      <c r="D95" s="690"/>
      <c r="E95" s="137" t="s">
        <v>106</v>
      </c>
      <c r="F95" s="690"/>
      <c r="G95" s="691"/>
      <c r="H95" s="690"/>
      <c r="I95" s="692"/>
      <c r="J95" s="683"/>
      <c r="K95" s="682"/>
      <c r="L95" s="683"/>
      <c r="M95" s="684"/>
      <c r="N95" s="69">
        <f t="shared" si="58"/>
        <v>70.2</v>
      </c>
      <c r="O95" s="70">
        <f>P95*1.1</f>
        <v>57.2</v>
      </c>
      <c r="P95" s="71">
        <v>52</v>
      </c>
      <c r="Q95" s="126">
        <f t="shared" si="23"/>
        <v>1</v>
      </c>
      <c r="R95" s="126">
        <f t="shared" si="24"/>
        <v>52</v>
      </c>
      <c r="S95" s="126">
        <f t="shared" si="43"/>
        <v>52</v>
      </c>
      <c r="T95">
        <f t="shared" si="44"/>
        <v>52</v>
      </c>
      <c r="U95" s="70">
        <f t="shared" si="45"/>
        <v>53.56</v>
      </c>
      <c r="V95" s="70">
        <f t="shared" si="60"/>
        <v>59.279999999999994</v>
      </c>
      <c r="W95" s="70">
        <f t="shared" si="61"/>
        <v>73.319999999999993</v>
      </c>
      <c r="X95" s="481">
        <f t="shared" si="46"/>
        <v>49.4</v>
      </c>
      <c r="Y95" s="481">
        <f t="shared" si="47"/>
        <v>54.6</v>
      </c>
      <c r="Z95" s="481">
        <f t="shared" si="48"/>
        <v>67.600000000000009</v>
      </c>
      <c r="AD95" s="126"/>
    </row>
    <row r="96" spans="1:30" ht="15.75">
      <c r="A96" s="686"/>
      <c r="B96" s="688"/>
      <c r="C96" s="689"/>
      <c r="D96" s="690"/>
      <c r="E96" s="136" t="s">
        <v>105</v>
      </c>
      <c r="F96" s="690"/>
      <c r="G96" s="691"/>
      <c r="H96" s="690"/>
      <c r="I96" s="692"/>
      <c r="J96" s="683"/>
      <c r="K96" s="682"/>
      <c r="L96" s="683"/>
      <c r="M96" s="684"/>
      <c r="N96" s="69">
        <f t="shared" si="58"/>
        <v>70.2</v>
      </c>
      <c r="O96" s="70">
        <f t="shared" si="59"/>
        <v>57.2</v>
      </c>
      <c r="P96" s="71">
        <v>52</v>
      </c>
      <c r="Q96" s="126">
        <f t="shared" si="23"/>
        <v>1</v>
      </c>
      <c r="R96" s="126">
        <f t="shared" si="24"/>
        <v>52</v>
      </c>
      <c r="S96" s="126">
        <f t="shared" si="43"/>
        <v>52</v>
      </c>
      <c r="T96">
        <f t="shared" si="44"/>
        <v>52</v>
      </c>
      <c r="U96" s="70">
        <f t="shared" si="45"/>
        <v>53.56</v>
      </c>
      <c r="V96" s="70">
        <f t="shared" si="60"/>
        <v>59.279999999999994</v>
      </c>
      <c r="W96" s="70">
        <f t="shared" si="61"/>
        <v>73.319999999999993</v>
      </c>
      <c r="X96" s="481">
        <f t="shared" si="46"/>
        <v>49.4</v>
      </c>
      <c r="Y96" s="481">
        <f t="shared" si="47"/>
        <v>54.6</v>
      </c>
      <c r="Z96" s="481">
        <f t="shared" si="48"/>
        <v>67.600000000000009</v>
      </c>
      <c r="AD96" s="126"/>
    </row>
    <row r="97" spans="1:30" ht="15.75">
      <c r="A97" s="686"/>
      <c r="B97" s="688"/>
      <c r="C97" s="689"/>
      <c r="D97" s="690"/>
      <c r="E97" s="138" t="s">
        <v>107</v>
      </c>
      <c r="F97" s="690"/>
      <c r="G97" s="691"/>
      <c r="H97" s="690"/>
      <c r="I97" s="692"/>
      <c r="J97" s="683"/>
      <c r="K97" s="682"/>
      <c r="L97" s="683"/>
      <c r="M97" s="684"/>
      <c r="N97" s="69">
        <f t="shared" si="58"/>
        <v>70.2</v>
      </c>
      <c r="O97" s="70">
        <f t="shared" si="59"/>
        <v>57.2</v>
      </c>
      <c r="P97" s="71">
        <v>52</v>
      </c>
      <c r="Q97" s="126">
        <f t="shared" si="23"/>
        <v>1</v>
      </c>
      <c r="R97" s="126">
        <f t="shared" si="24"/>
        <v>52</v>
      </c>
      <c r="S97" s="126">
        <f t="shared" si="43"/>
        <v>52</v>
      </c>
      <c r="T97">
        <f t="shared" si="44"/>
        <v>52</v>
      </c>
      <c r="U97" s="70">
        <f t="shared" si="45"/>
        <v>53.56</v>
      </c>
      <c r="V97" s="70">
        <f t="shared" si="60"/>
        <v>59.279999999999994</v>
      </c>
      <c r="W97" s="70">
        <f t="shared" si="61"/>
        <v>73.319999999999993</v>
      </c>
      <c r="X97" s="481">
        <f t="shared" si="46"/>
        <v>49.4</v>
      </c>
      <c r="Y97" s="481">
        <f t="shared" si="47"/>
        <v>54.6</v>
      </c>
      <c r="Z97" s="481">
        <f t="shared" si="48"/>
        <v>67.600000000000009</v>
      </c>
      <c r="AD97" s="126"/>
    </row>
    <row r="98" spans="1:30" ht="15.75">
      <c r="A98" s="687"/>
      <c r="B98" s="688"/>
      <c r="C98" s="689"/>
      <c r="D98" s="690"/>
      <c r="E98" s="139" t="s">
        <v>108</v>
      </c>
      <c r="F98" s="690"/>
      <c r="G98" s="691"/>
      <c r="H98" s="690"/>
      <c r="I98" s="692"/>
      <c r="J98" s="683"/>
      <c r="K98" s="682"/>
      <c r="L98" s="683"/>
      <c r="M98" s="684"/>
      <c r="N98" s="69">
        <f t="shared" si="58"/>
        <v>70.2</v>
      </c>
      <c r="O98" s="70">
        <f t="shared" si="59"/>
        <v>57.2</v>
      </c>
      <c r="P98" s="71">
        <v>52</v>
      </c>
      <c r="Q98" s="126">
        <f t="shared" si="23"/>
        <v>1</v>
      </c>
      <c r="R98" s="126">
        <f t="shared" si="24"/>
        <v>52</v>
      </c>
      <c r="S98" s="126">
        <f t="shared" si="43"/>
        <v>52</v>
      </c>
      <c r="T98">
        <f t="shared" si="44"/>
        <v>52</v>
      </c>
      <c r="U98" s="70">
        <f t="shared" si="45"/>
        <v>53.56</v>
      </c>
      <c r="V98" s="70">
        <f t="shared" si="60"/>
        <v>59.279999999999994</v>
      </c>
      <c r="W98" s="70">
        <f t="shared" si="61"/>
        <v>73.319999999999993</v>
      </c>
      <c r="X98" s="481">
        <f t="shared" si="46"/>
        <v>49.4</v>
      </c>
      <c r="Y98" s="481">
        <f t="shared" si="47"/>
        <v>54.6</v>
      </c>
      <c r="Z98" s="481">
        <f t="shared" si="48"/>
        <v>67.600000000000009</v>
      </c>
      <c r="AD98" s="126"/>
    </row>
    <row r="99" spans="1:30" ht="15.75">
      <c r="A99" s="685" t="s">
        <v>1589</v>
      </c>
      <c r="B99" s="688"/>
      <c r="C99" s="689" t="s">
        <v>1588</v>
      </c>
      <c r="D99" s="690" t="s">
        <v>115</v>
      </c>
      <c r="E99" s="137" t="s">
        <v>106</v>
      </c>
      <c r="F99" s="690">
        <v>120</v>
      </c>
      <c r="G99" s="691" t="s">
        <v>1134</v>
      </c>
      <c r="H99" s="690" t="s">
        <v>438</v>
      </c>
      <c r="I99" s="692" t="s">
        <v>222</v>
      </c>
      <c r="J99" s="683" t="s">
        <v>329</v>
      </c>
      <c r="K99" s="682">
        <v>800</v>
      </c>
      <c r="L99" s="683" t="s">
        <v>114</v>
      </c>
      <c r="M99" s="684">
        <v>480</v>
      </c>
      <c r="N99" s="69">
        <f t="shared" ref="N99:N109" si="62">P99*1.35</f>
        <v>94.905000000000001</v>
      </c>
      <c r="O99" s="70">
        <f t="shared" si="59"/>
        <v>77.33</v>
      </c>
      <c r="P99" s="71">
        <v>70.3</v>
      </c>
      <c r="Q99" s="126">
        <f t="shared" si="23"/>
        <v>1</v>
      </c>
      <c r="R99" s="126">
        <f t="shared" si="24"/>
        <v>70.3</v>
      </c>
      <c r="S99" s="126">
        <f t="shared" si="43"/>
        <v>70.3</v>
      </c>
      <c r="T99">
        <f t="shared" si="44"/>
        <v>70.3</v>
      </c>
      <c r="U99" s="70">
        <f t="shared" si="45"/>
        <v>72.409000000000006</v>
      </c>
      <c r="V99" s="70">
        <f t="shared" si="60"/>
        <v>80.141999999999996</v>
      </c>
      <c r="W99" s="70">
        <f t="shared" si="61"/>
        <v>99.12299999999999</v>
      </c>
      <c r="X99" s="481">
        <f t="shared" si="46"/>
        <v>66.784999999999997</v>
      </c>
      <c r="Y99" s="481">
        <f t="shared" si="47"/>
        <v>73.814999999999998</v>
      </c>
      <c r="Z99" s="481">
        <f t="shared" si="48"/>
        <v>91.39</v>
      </c>
      <c r="AD99" s="126"/>
    </row>
    <row r="100" spans="1:30" ht="15.75">
      <c r="A100" s="686"/>
      <c r="B100" s="688"/>
      <c r="C100" s="689"/>
      <c r="D100" s="690"/>
      <c r="E100" s="136" t="s">
        <v>105</v>
      </c>
      <c r="F100" s="690"/>
      <c r="G100" s="691"/>
      <c r="H100" s="690"/>
      <c r="I100" s="692"/>
      <c r="J100" s="683"/>
      <c r="K100" s="682"/>
      <c r="L100" s="683"/>
      <c r="M100" s="684"/>
      <c r="N100" s="69">
        <f t="shared" si="62"/>
        <v>101.11500000000001</v>
      </c>
      <c r="O100" s="70">
        <f t="shared" si="59"/>
        <v>82.390000000000015</v>
      </c>
      <c r="P100" s="71">
        <v>74.900000000000006</v>
      </c>
      <c r="Q100" s="126">
        <f t="shared" si="23"/>
        <v>1</v>
      </c>
      <c r="R100" s="126">
        <f t="shared" si="24"/>
        <v>74.900000000000006</v>
      </c>
      <c r="S100" s="126">
        <f t="shared" si="43"/>
        <v>74.900000000000006</v>
      </c>
      <c r="T100">
        <f t="shared" si="44"/>
        <v>74.900000000000006</v>
      </c>
      <c r="U100" s="70">
        <f t="shared" si="45"/>
        <v>77.147000000000006</v>
      </c>
      <c r="V100" s="70">
        <f t="shared" si="60"/>
        <v>85.385999999999996</v>
      </c>
      <c r="W100" s="70">
        <f t="shared" si="61"/>
        <v>105.60900000000001</v>
      </c>
      <c r="X100" s="481">
        <f t="shared" si="46"/>
        <v>71.155000000000001</v>
      </c>
      <c r="Y100" s="481">
        <f t="shared" si="47"/>
        <v>78.64500000000001</v>
      </c>
      <c r="Z100" s="481">
        <f t="shared" si="48"/>
        <v>97.37</v>
      </c>
      <c r="AD100" s="126"/>
    </row>
    <row r="101" spans="1:30" ht="15.75">
      <c r="A101" s="686"/>
      <c r="B101" s="688"/>
      <c r="C101" s="689"/>
      <c r="D101" s="690"/>
      <c r="E101" s="138" t="s">
        <v>107</v>
      </c>
      <c r="F101" s="690"/>
      <c r="G101" s="691"/>
      <c r="H101" s="690"/>
      <c r="I101" s="692"/>
      <c r="J101" s="683"/>
      <c r="K101" s="682"/>
      <c r="L101" s="683"/>
      <c r="M101" s="684"/>
      <c r="N101" s="69">
        <f t="shared" si="62"/>
        <v>98.01</v>
      </c>
      <c r="O101" s="70">
        <f t="shared" si="59"/>
        <v>79.86</v>
      </c>
      <c r="P101" s="71">
        <v>72.599999999999994</v>
      </c>
      <c r="Q101" s="126">
        <f t="shared" si="23"/>
        <v>1</v>
      </c>
      <c r="R101" s="126">
        <f t="shared" si="24"/>
        <v>72.599999999999994</v>
      </c>
      <c r="S101" s="126">
        <f t="shared" si="43"/>
        <v>72.599999999999994</v>
      </c>
      <c r="T101">
        <f t="shared" si="44"/>
        <v>72.599999999999994</v>
      </c>
      <c r="U101" s="70">
        <f t="shared" si="45"/>
        <v>74.777999999999992</v>
      </c>
      <c r="V101" s="70">
        <f t="shared" si="60"/>
        <v>82.763999999999982</v>
      </c>
      <c r="W101" s="70">
        <f t="shared" si="61"/>
        <v>102.36599999999999</v>
      </c>
      <c r="X101" s="481">
        <f t="shared" si="46"/>
        <v>68.97</v>
      </c>
      <c r="Y101" s="481">
        <f t="shared" si="47"/>
        <v>76.23</v>
      </c>
      <c r="Z101" s="481">
        <f t="shared" si="48"/>
        <v>94.38</v>
      </c>
      <c r="AD101" s="126"/>
    </row>
    <row r="102" spans="1:30" ht="18.75" customHeight="1">
      <c r="A102" s="687"/>
      <c r="B102" s="688"/>
      <c r="C102" s="689"/>
      <c r="D102" s="690"/>
      <c r="E102" s="139" t="s">
        <v>108</v>
      </c>
      <c r="F102" s="690"/>
      <c r="G102" s="691"/>
      <c r="H102" s="690"/>
      <c r="I102" s="692"/>
      <c r="J102" s="683"/>
      <c r="K102" s="682"/>
      <c r="L102" s="683"/>
      <c r="M102" s="684"/>
      <c r="N102" s="69">
        <f t="shared" si="62"/>
        <v>78.300000000000011</v>
      </c>
      <c r="O102" s="70">
        <f t="shared" si="59"/>
        <v>63.800000000000004</v>
      </c>
      <c r="P102" s="71">
        <v>58</v>
      </c>
      <c r="Q102" s="126">
        <f t="shared" si="23"/>
        <v>1</v>
      </c>
      <c r="R102" s="126">
        <f t="shared" si="24"/>
        <v>58</v>
      </c>
      <c r="S102" s="126">
        <f t="shared" si="43"/>
        <v>58</v>
      </c>
      <c r="T102">
        <f t="shared" si="44"/>
        <v>58</v>
      </c>
      <c r="U102" s="70">
        <f t="shared" si="45"/>
        <v>59.74</v>
      </c>
      <c r="V102" s="70">
        <f t="shared" si="60"/>
        <v>66.11999999999999</v>
      </c>
      <c r="W102" s="70">
        <f t="shared" si="61"/>
        <v>81.78</v>
      </c>
      <c r="X102" s="481">
        <f t="shared" si="46"/>
        <v>55.1</v>
      </c>
      <c r="Y102" s="481">
        <f t="shared" si="47"/>
        <v>60.900000000000006</v>
      </c>
      <c r="Z102" s="481">
        <f t="shared" si="48"/>
        <v>75.400000000000006</v>
      </c>
      <c r="AD102" s="126"/>
    </row>
    <row r="103" spans="1:30" ht="45">
      <c r="A103" s="685" t="s">
        <v>1591</v>
      </c>
      <c r="B103" s="688"/>
      <c r="C103" s="689" t="s">
        <v>1590</v>
      </c>
      <c r="D103" s="690" t="s">
        <v>115</v>
      </c>
      <c r="E103" s="90" t="s">
        <v>1115</v>
      </c>
      <c r="F103" s="690">
        <v>120</v>
      </c>
      <c r="G103" s="691" t="s">
        <v>1134</v>
      </c>
      <c r="H103" s="690" t="s">
        <v>438</v>
      </c>
      <c r="I103" s="692" t="s">
        <v>439</v>
      </c>
      <c r="J103" s="683" t="s">
        <v>329</v>
      </c>
      <c r="K103" s="682">
        <v>800</v>
      </c>
      <c r="L103" s="683" t="s">
        <v>48</v>
      </c>
      <c r="M103" s="684">
        <v>840</v>
      </c>
      <c r="N103" s="69">
        <f t="shared" si="62"/>
        <v>86.4</v>
      </c>
      <c r="O103" s="70">
        <f t="shared" si="59"/>
        <v>70.400000000000006</v>
      </c>
      <c r="P103" s="71">
        <v>64</v>
      </c>
      <c r="Q103" s="126">
        <f t="shared" si="23"/>
        <v>1</v>
      </c>
      <c r="R103" s="126">
        <f t="shared" si="24"/>
        <v>64</v>
      </c>
      <c r="S103" s="126">
        <f t="shared" si="43"/>
        <v>64</v>
      </c>
      <c r="T103">
        <f t="shared" si="44"/>
        <v>64</v>
      </c>
      <c r="U103" s="70">
        <f t="shared" si="45"/>
        <v>65.92</v>
      </c>
      <c r="V103" s="70">
        <f t="shared" si="60"/>
        <v>72.959999999999994</v>
      </c>
      <c r="W103" s="70">
        <f t="shared" si="61"/>
        <v>90.24</v>
      </c>
      <c r="X103" s="481">
        <f t="shared" si="46"/>
        <v>60.8</v>
      </c>
      <c r="Y103" s="481">
        <f t="shared" si="47"/>
        <v>67.2</v>
      </c>
      <c r="Z103" s="481">
        <f t="shared" si="48"/>
        <v>83.2</v>
      </c>
      <c r="AD103" s="126"/>
    </row>
    <row r="104" spans="1:30" ht="50.25" customHeight="1">
      <c r="A104" s="686"/>
      <c r="B104" s="688"/>
      <c r="C104" s="689"/>
      <c r="D104" s="690"/>
      <c r="E104" s="423" t="s">
        <v>1131</v>
      </c>
      <c r="F104" s="690"/>
      <c r="G104" s="691"/>
      <c r="H104" s="690"/>
      <c r="I104" s="692"/>
      <c r="J104" s="683"/>
      <c r="K104" s="682"/>
      <c r="L104" s="683"/>
      <c r="M104" s="684"/>
      <c r="N104" s="69">
        <f>P104*1.35</f>
        <v>101.25</v>
      </c>
      <c r="O104" s="70">
        <f>P104*1.1</f>
        <v>82.5</v>
      </c>
      <c r="P104" s="71">
        <v>75</v>
      </c>
      <c r="Q104" s="126">
        <f t="shared" si="23"/>
        <v>1</v>
      </c>
      <c r="R104" s="126">
        <f t="shared" si="24"/>
        <v>75</v>
      </c>
      <c r="S104" s="126">
        <f t="shared" si="43"/>
        <v>75</v>
      </c>
      <c r="T104">
        <f t="shared" si="44"/>
        <v>75</v>
      </c>
      <c r="U104" s="70">
        <f t="shared" si="45"/>
        <v>77.25</v>
      </c>
      <c r="V104" s="70">
        <f t="shared" si="60"/>
        <v>85.499999999999986</v>
      </c>
      <c r="W104" s="70">
        <f t="shared" si="61"/>
        <v>105.75</v>
      </c>
      <c r="X104" s="481">
        <f t="shared" si="46"/>
        <v>71.25</v>
      </c>
      <c r="Y104" s="481">
        <f t="shared" si="47"/>
        <v>78.75</v>
      </c>
      <c r="Z104" s="481">
        <f t="shared" si="48"/>
        <v>97.5</v>
      </c>
      <c r="AD104" s="126"/>
    </row>
    <row r="105" spans="1:30" ht="50.25" customHeight="1">
      <c r="A105" s="686"/>
      <c r="B105" s="688"/>
      <c r="C105" s="689"/>
      <c r="D105" s="690"/>
      <c r="E105" s="89" t="s">
        <v>1114</v>
      </c>
      <c r="F105" s="690"/>
      <c r="G105" s="691"/>
      <c r="H105" s="690"/>
      <c r="I105" s="692"/>
      <c r="J105" s="683"/>
      <c r="K105" s="682"/>
      <c r="L105" s="683"/>
      <c r="M105" s="684"/>
      <c r="N105" s="69">
        <f t="shared" si="62"/>
        <v>87.75</v>
      </c>
      <c r="O105" s="70">
        <f t="shared" si="59"/>
        <v>71.5</v>
      </c>
      <c r="P105" s="71">
        <v>65</v>
      </c>
      <c r="Q105" s="126">
        <f t="shared" si="23"/>
        <v>1</v>
      </c>
      <c r="R105" s="126">
        <f t="shared" si="24"/>
        <v>65</v>
      </c>
      <c r="S105" s="126">
        <f t="shared" si="43"/>
        <v>65</v>
      </c>
      <c r="T105">
        <f t="shared" si="44"/>
        <v>65</v>
      </c>
      <c r="U105" s="70">
        <f t="shared" si="45"/>
        <v>66.95</v>
      </c>
      <c r="V105" s="70">
        <f t="shared" si="60"/>
        <v>74.099999999999994</v>
      </c>
      <c r="W105" s="70">
        <f t="shared" si="61"/>
        <v>91.649999999999991</v>
      </c>
      <c r="X105" s="481">
        <f t="shared" si="46"/>
        <v>61.75</v>
      </c>
      <c r="Y105" s="481">
        <f t="shared" si="47"/>
        <v>68.25</v>
      </c>
      <c r="Z105" s="481">
        <f t="shared" si="48"/>
        <v>84.5</v>
      </c>
      <c r="AD105" s="126"/>
    </row>
    <row r="106" spans="1:30" ht="16.5" customHeight="1">
      <c r="A106" s="686"/>
      <c r="B106" s="688"/>
      <c r="C106" s="689"/>
      <c r="D106" s="690"/>
      <c r="E106" s="137" t="s">
        <v>106</v>
      </c>
      <c r="F106" s="690"/>
      <c r="G106" s="691"/>
      <c r="H106" s="690"/>
      <c r="I106" s="692"/>
      <c r="J106" s="683"/>
      <c r="K106" s="682"/>
      <c r="L106" s="683"/>
      <c r="M106" s="684"/>
      <c r="N106" s="69">
        <f>P106*1.35</f>
        <v>93.15</v>
      </c>
      <c r="O106" s="70">
        <f>P106*1.1</f>
        <v>75.900000000000006</v>
      </c>
      <c r="P106" s="71">
        <v>69</v>
      </c>
      <c r="Q106" s="126">
        <f t="shared" si="23"/>
        <v>1</v>
      </c>
      <c r="R106" s="126">
        <f t="shared" si="24"/>
        <v>69</v>
      </c>
      <c r="S106" s="126">
        <f t="shared" si="43"/>
        <v>69</v>
      </c>
      <c r="T106">
        <f t="shared" si="44"/>
        <v>69</v>
      </c>
      <c r="U106" s="70">
        <f t="shared" si="45"/>
        <v>71.070000000000007</v>
      </c>
      <c r="V106" s="70">
        <f t="shared" si="60"/>
        <v>78.66</v>
      </c>
      <c r="W106" s="70">
        <f t="shared" si="61"/>
        <v>97.289999999999992</v>
      </c>
      <c r="X106" s="481">
        <f t="shared" si="46"/>
        <v>65.55</v>
      </c>
      <c r="Y106" s="481">
        <f t="shared" si="47"/>
        <v>72.45</v>
      </c>
      <c r="Z106" s="481">
        <f t="shared" si="48"/>
        <v>89.7</v>
      </c>
      <c r="AD106" s="126"/>
    </row>
    <row r="107" spans="1:30" ht="16.5" customHeight="1">
      <c r="A107" s="686"/>
      <c r="B107" s="688"/>
      <c r="C107" s="689"/>
      <c r="D107" s="690"/>
      <c r="E107" s="136" t="s">
        <v>105</v>
      </c>
      <c r="F107" s="690"/>
      <c r="G107" s="691"/>
      <c r="H107" s="690"/>
      <c r="I107" s="692"/>
      <c r="J107" s="683"/>
      <c r="K107" s="682"/>
      <c r="L107" s="683"/>
      <c r="M107" s="684"/>
      <c r="N107" s="69">
        <f>P107*1.35</f>
        <v>93.15</v>
      </c>
      <c r="O107" s="70">
        <f>P107*1.1</f>
        <v>75.900000000000006</v>
      </c>
      <c r="P107" s="71">
        <v>69</v>
      </c>
      <c r="Q107" s="126">
        <f t="shared" si="23"/>
        <v>1</v>
      </c>
      <c r="R107" s="126">
        <f t="shared" si="24"/>
        <v>69</v>
      </c>
      <c r="S107" s="126">
        <f t="shared" si="43"/>
        <v>69</v>
      </c>
      <c r="T107">
        <f t="shared" si="44"/>
        <v>69</v>
      </c>
      <c r="U107" s="70">
        <f t="shared" si="45"/>
        <v>71.070000000000007</v>
      </c>
      <c r="V107" s="70">
        <f t="shared" si="60"/>
        <v>78.66</v>
      </c>
      <c r="W107" s="70">
        <f t="shared" si="61"/>
        <v>97.289999999999992</v>
      </c>
      <c r="X107" s="481">
        <f t="shared" si="46"/>
        <v>65.55</v>
      </c>
      <c r="Y107" s="481">
        <f t="shared" si="47"/>
        <v>72.45</v>
      </c>
      <c r="Z107" s="481">
        <f t="shared" si="48"/>
        <v>89.7</v>
      </c>
      <c r="AD107" s="126"/>
    </row>
    <row r="108" spans="1:30" ht="15.75">
      <c r="A108" s="686"/>
      <c r="B108" s="688"/>
      <c r="C108" s="689"/>
      <c r="D108" s="690"/>
      <c r="E108" s="138" t="s">
        <v>107</v>
      </c>
      <c r="F108" s="690"/>
      <c r="G108" s="691"/>
      <c r="H108" s="690"/>
      <c r="I108" s="692"/>
      <c r="J108" s="683"/>
      <c r="K108" s="682"/>
      <c r="L108" s="683"/>
      <c r="M108" s="684"/>
      <c r="N108" s="69">
        <f t="shared" si="62"/>
        <v>93.15</v>
      </c>
      <c r="O108" s="70">
        <f t="shared" si="59"/>
        <v>75.900000000000006</v>
      </c>
      <c r="P108" s="71">
        <v>69</v>
      </c>
      <c r="Q108" s="126">
        <f t="shared" si="23"/>
        <v>1</v>
      </c>
      <c r="R108" s="126">
        <f t="shared" si="24"/>
        <v>69</v>
      </c>
      <c r="S108" s="126">
        <f t="shared" si="43"/>
        <v>69</v>
      </c>
      <c r="T108">
        <f t="shared" si="44"/>
        <v>69</v>
      </c>
      <c r="U108" s="70">
        <f t="shared" si="45"/>
        <v>71.070000000000007</v>
      </c>
      <c r="V108" s="70">
        <f t="shared" si="60"/>
        <v>78.66</v>
      </c>
      <c r="W108" s="70">
        <f t="shared" si="61"/>
        <v>97.289999999999992</v>
      </c>
      <c r="X108" s="481">
        <f t="shared" si="46"/>
        <v>65.55</v>
      </c>
      <c r="Y108" s="481">
        <f t="shared" si="47"/>
        <v>72.45</v>
      </c>
      <c r="Z108" s="481">
        <f t="shared" si="48"/>
        <v>89.7</v>
      </c>
      <c r="AD108" s="126"/>
    </row>
    <row r="109" spans="1:30" ht="15.75">
      <c r="A109" s="687"/>
      <c r="B109" s="688"/>
      <c r="C109" s="689"/>
      <c r="D109" s="690"/>
      <c r="E109" s="139" t="s">
        <v>108</v>
      </c>
      <c r="F109" s="690"/>
      <c r="G109" s="691"/>
      <c r="H109" s="690"/>
      <c r="I109" s="692"/>
      <c r="J109" s="683"/>
      <c r="K109" s="682"/>
      <c r="L109" s="683"/>
      <c r="M109" s="684"/>
      <c r="N109" s="69">
        <f t="shared" si="62"/>
        <v>93.15</v>
      </c>
      <c r="O109" s="70">
        <f t="shared" si="59"/>
        <v>75.900000000000006</v>
      </c>
      <c r="P109" s="71">
        <v>69</v>
      </c>
      <c r="Q109" s="126">
        <f t="shared" ref="Q109:Q177" si="63">IF(P109&gt;1,1,0)</f>
        <v>1</v>
      </c>
      <c r="R109" s="126">
        <f t="shared" ref="R109:R177" si="64">IF(Q109=1,P109,0)</f>
        <v>69</v>
      </c>
      <c r="S109" s="126">
        <f t="shared" si="43"/>
        <v>69</v>
      </c>
      <c r="T109">
        <f t="shared" si="44"/>
        <v>69</v>
      </c>
      <c r="U109" s="70">
        <f t="shared" si="45"/>
        <v>71.070000000000007</v>
      </c>
      <c r="V109" s="70">
        <f t="shared" si="60"/>
        <v>78.66</v>
      </c>
      <c r="W109" s="70">
        <f t="shared" si="61"/>
        <v>97.289999999999992</v>
      </c>
      <c r="X109" s="481">
        <f t="shared" si="46"/>
        <v>65.55</v>
      </c>
      <c r="Y109" s="481">
        <f t="shared" si="47"/>
        <v>72.45</v>
      </c>
      <c r="Z109" s="481">
        <f t="shared" si="48"/>
        <v>89.7</v>
      </c>
      <c r="AD109" s="126"/>
    </row>
    <row r="110" spans="1:30" ht="102" customHeight="1">
      <c r="A110" s="127" t="s">
        <v>1595</v>
      </c>
      <c r="B110" s="74"/>
      <c r="C110" s="128" t="s">
        <v>1594</v>
      </c>
      <c r="D110" s="127" t="s">
        <v>115</v>
      </c>
      <c r="E110" s="135" t="s">
        <v>1131</v>
      </c>
      <c r="F110" s="127">
        <v>120</v>
      </c>
      <c r="G110" s="78" t="s">
        <v>1134</v>
      </c>
      <c r="H110" s="127" t="s">
        <v>446</v>
      </c>
      <c r="I110" s="130" t="s">
        <v>222</v>
      </c>
      <c r="J110" s="131" t="s">
        <v>329</v>
      </c>
      <c r="K110" s="77">
        <v>800</v>
      </c>
      <c r="L110" s="131" t="s">
        <v>48</v>
      </c>
      <c r="M110" s="132">
        <v>2160</v>
      </c>
      <c r="N110" s="69">
        <f t="shared" ref="N110:N115" si="65">P110*1.35</f>
        <v>114.75000000000001</v>
      </c>
      <c r="O110" s="70">
        <f>P110*1.1</f>
        <v>93.500000000000014</v>
      </c>
      <c r="P110" s="71">
        <v>85</v>
      </c>
      <c r="Q110" s="126">
        <f t="shared" si="63"/>
        <v>1</v>
      </c>
      <c r="R110" s="126">
        <f t="shared" si="64"/>
        <v>85</v>
      </c>
      <c r="S110" s="126">
        <f t="shared" ref="S110:S178" si="66">IFERROR(SUM(R110*1)," ")</f>
        <v>85</v>
      </c>
      <c r="T110">
        <f t="shared" ref="T110:T178" si="67">IF(S110=0," ",S110)</f>
        <v>85</v>
      </c>
      <c r="U110" s="70">
        <f t="shared" si="45"/>
        <v>87.55</v>
      </c>
      <c r="V110" s="70">
        <f t="shared" si="60"/>
        <v>96.899999999999991</v>
      </c>
      <c r="W110" s="70">
        <f t="shared" si="61"/>
        <v>119.85</v>
      </c>
      <c r="X110" s="481">
        <f t="shared" si="46"/>
        <v>80.75</v>
      </c>
      <c r="Y110" s="481">
        <f t="shared" si="47"/>
        <v>89.25</v>
      </c>
      <c r="Z110" s="481">
        <f t="shared" si="48"/>
        <v>110.5</v>
      </c>
      <c r="AD110" s="126"/>
    </row>
    <row r="111" spans="1:30" ht="15.75">
      <c r="A111" s="685" t="s">
        <v>1593</v>
      </c>
      <c r="B111" s="688"/>
      <c r="C111" s="689" t="s">
        <v>1592</v>
      </c>
      <c r="D111" s="690" t="s">
        <v>115</v>
      </c>
      <c r="E111" s="139" t="s">
        <v>108</v>
      </c>
      <c r="F111" s="690">
        <v>120</v>
      </c>
      <c r="G111" s="691" t="s">
        <v>1134</v>
      </c>
      <c r="H111" s="690" t="s">
        <v>438</v>
      </c>
      <c r="I111" s="692" t="s">
        <v>222</v>
      </c>
      <c r="J111" s="683" t="s">
        <v>329</v>
      </c>
      <c r="K111" s="682">
        <v>800</v>
      </c>
      <c r="L111" s="683" t="s">
        <v>48</v>
      </c>
      <c r="M111" s="684">
        <v>480</v>
      </c>
      <c r="N111" s="69">
        <f t="shared" si="65"/>
        <v>121.50000000000001</v>
      </c>
      <c r="O111" s="70">
        <f t="shared" si="59"/>
        <v>99.000000000000014</v>
      </c>
      <c r="P111" s="71">
        <v>90</v>
      </c>
      <c r="Q111" s="126">
        <f t="shared" si="63"/>
        <v>1</v>
      </c>
      <c r="R111" s="126">
        <f t="shared" si="64"/>
        <v>90</v>
      </c>
      <c r="S111" s="126">
        <f t="shared" si="66"/>
        <v>90</v>
      </c>
      <c r="T111">
        <f t="shared" si="67"/>
        <v>90</v>
      </c>
      <c r="U111" s="70">
        <f t="shared" ref="U111:U179" si="68">IFERROR(SUM($T111*$AA$2)," ")</f>
        <v>92.7</v>
      </c>
      <c r="V111" s="70">
        <f t="shared" si="60"/>
        <v>102.6</v>
      </c>
      <c r="W111" s="70">
        <f t="shared" si="61"/>
        <v>126.89999999999999</v>
      </c>
      <c r="X111" s="481">
        <f t="shared" ref="X111:X179" si="69">IFERROR(SUM($T111-$T111/100*$AD$2)," ")</f>
        <v>85.5</v>
      </c>
      <c r="Y111" s="481">
        <f t="shared" ref="Y111:Y179" si="70">IFERROR(SUM($T111*$AE$2)," ")</f>
        <v>94.5</v>
      </c>
      <c r="Z111" s="481">
        <f t="shared" ref="Z111:Z179" si="71">IFERROR(SUM($T111*$AF$2)," ")</f>
        <v>117</v>
      </c>
      <c r="AD111" s="126"/>
    </row>
    <row r="112" spans="1:30" ht="29.25" customHeight="1">
      <c r="A112" s="686"/>
      <c r="B112" s="688"/>
      <c r="C112" s="689"/>
      <c r="D112" s="690"/>
      <c r="E112" s="137" t="s">
        <v>106</v>
      </c>
      <c r="F112" s="690"/>
      <c r="G112" s="691"/>
      <c r="H112" s="690"/>
      <c r="I112" s="692"/>
      <c r="J112" s="683"/>
      <c r="K112" s="682"/>
      <c r="L112" s="683"/>
      <c r="M112" s="684"/>
      <c r="N112" s="69">
        <f t="shared" si="65"/>
        <v>113.13000000000001</v>
      </c>
      <c r="O112" s="70">
        <f t="shared" si="59"/>
        <v>92.18</v>
      </c>
      <c r="P112" s="71">
        <v>83.8</v>
      </c>
      <c r="Q112" s="126">
        <f t="shared" si="63"/>
        <v>1</v>
      </c>
      <c r="R112" s="126">
        <f t="shared" si="64"/>
        <v>83.8</v>
      </c>
      <c r="S112" s="126">
        <f t="shared" si="66"/>
        <v>83.8</v>
      </c>
      <c r="T112">
        <f t="shared" si="67"/>
        <v>83.8</v>
      </c>
      <c r="U112" s="70">
        <f t="shared" si="68"/>
        <v>86.313999999999993</v>
      </c>
      <c r="V112" s="70">
        <f t="shared" si="60"/>
        <v>95.531999999999982</v>
      </c>
      <c r="W112" s="70">
        <f t="shared" si="61"/>
        <v>118.15799999999999</v>
      </c>
      <c r="X112" s="481">
        <f t="shared" si="69"/>
        <v>79.61</v>
      </c>
      <c r="Y112" s="481">
        <f t="shared" si="70"/>
        <v>87.99</v>
      </c>
      <c r="Z112" s="481">
        <f t="shared" si="71"/>
        <v>108.94</v>
      </c>
      <c r="AD112" s="126"/>
    </row>
    <row r="113" spans="1:30" ht="15.75">
      <c r="A113" s="686"/>
      <c r="B113" s="688"/>
      <c r="C113" s="689"/>
      <c r="D113" s="690"/>
      <c r="E113" s="136" t="s">
        <v>105</v>
      </c>
      <c r="F113" s="690"/>
      <c r="G113" s="691"/>
      <c r="H113" s="690"/>
      <c r="I113" s="692"/>
      <c r="J113" s="683"/>
      <c r="K113" s="682"/>
      <c r="L113" s="683"/>
      <c r="M113" s="684"/>
      <c r="N113" s="69">
        <f t="shared" si="65"/>
        <v>113.26500000000001</v>
      </c>
      <c r="O113" s="70">
        <f t="shared" si="59"/>
        <v>92.29000000000002</v>
      </c>
      <c r="P113" s="71">
        <v>83.9</v>
      </c>
      <c r="Q113" s="126">
        <f t="shared" si="63"/>
        <v>1</v>
      </c>
      <c r="R113" s="126">
        <f t="shared" si="64"/>
        <v>83.9</v>
      </c>
      <c r="S113" s="126">
        <f t="shared" si="66"/>
        <v>83.9</v>
      </c>
      <c r="T113">
        <f t="shared" si="67"/>
        <v>83.9</v>
      </c>
      <c r="U113" s="70">
        <f t="shared" si="68"/>
        <v>86.417000000000002</v>
      </c>
      <c r="V113" s="70">
        <f t="shared" si="60"/>
        <v>95.646000000000001</v>
      </c>
      <c r="W113" s="70">
        <f t="shared" si="61"/>
        <v>118.29900000000001</v>
      </c>
      <c r="X113" s="481">
        <f t="shared" si="69"/>
        <v>79.705000000000013</v>
      </c>
      <c r="Y113" s="481">
        <f t="shared" si="70"/>
        <v>88.095000000000013</v>
      </c>
      <c r="Z113" s="481">
        <f t="shared" si="71"/>
        <v>109.07000000000001</v>
      </c>
      <c r="AD113" s="126"/>
    </row>
    <row r="114" spans="1:30" ht="38.25" customHeight="1">
      <c r="A114" s="687"/>
      <c r="B114" s="688"/>
      <c r="C114" s="689"/>
      <c r="D114" s="690"/>
      <c r="E114" s="138" t="s">
        <v>107</v>
      </c>
      <c r="F114" s="690"/>
      <c r="G114" s="691"/>
      <c r="H114" s="690"/>
      <c r="I114" s="692"/>
      <c r="J114" s="683"/>
      <c r="K114" s="682"/>
      <c r="L114" s="683"/>
      <c r="M114" s="684"/>
      <c r="N114" s="69">
        <f t="shared" si="65"/>
        <v>121.36500000000001</v>
      </c>
      <c r="O114" s="70">
        <f t="shared" si="59"/>
        <v>98.890000000000015</v>
      </c>
      <c r="P114" s="71">
        <v>89.9</v>
      </c>
      <c r="Q114" s="126">
        <f t="shared" si="63"/>
        <v>1</v>
      </c>
      <c r="R114" s="126">
        <f t="shared" si="64"/>
        <v>89.9</v>
      </c>
      <c r="S114" s="126">
        <f t="shared" si="66"/>
        <v>89.9</v>
      </c>
      <c r="T114">
        <f t="shared" si="67"/>
        <v>89.9</v>
      </c>
      <c r="U114" s="70">
        <f t="shared" si="68"/>
        <v>92.597000000000008</v>
      </c>
      <c r="V114" s="70">
        <f t="shared" si="60"/>
        <v>102.486</v>
      </c>
      <c r="W114" s="70">
        <f t="shared" si="61"/>
        <v>126.759</v>
      </c>
      <c r="X114" s="481">
        <f t="shared" si="69"/>
        <v>85.405000000000001</v>
      </c>
      <c r="Y114" s="481">
        <f t="shared" si="70"/>
        <v>94.39500000000001</v>
      </c>
      <c r="Z114" s="481">
        <f t="shared" si="71"/>
        <v>116.87</v>
      </c>
      <c r="AD114" s="126"/>
    </row>
    <row r="115" spans="1:30" ht="102.75" customHeight="1">
      <c r="A115" s="127" t="s">
        <v>1597</v>
      </c>
      <c r="B115" s="74"/>
      <c r="C115" s="128" t="s">
        <v>1596</v>
      </c>
      <c r="D115" s="127" t="s">
        <v>115</v>
      </c>
      <c r="E115" s="89" t="s">
        <v>1114</v>
      </c>
      <c r="F115" s="127">
        <v>120</v>
      </c>
      <c r="G115" s="78" t="s">
        <v>1134</v>
      </c>
      <c r="H115" s="127" t="s">
        <v>438</v>
      </c>
      <c r="I115" s="130" t="s">
        <v>222</v>
      </c>
      <c r="J115" s="131" t="s">
        <v>329</v>
      </c>
      <c r="K115" s="77">
        <v>800</v>
      </c>
      <c r="L115" s="131" t="s">
        <v>48</v>
      </c>
      <c r="M115" s="132">
        <v>840</v>
      </c>
      <c r="N115" s="69">
        <f t="shared" si="65"/>
        <v>124.06500000000001</v>
      </c>
      <c r="O115" s="70">
        <f t="shared" si="59"/>
        <v>101.09000000000002</v>
      </c>
      <c r="P115" s="71">
        <v>91.9</v>
      </c>
      <c r="Q115" s="126">
        <f t="shared" si="63"/>
        <v>1</v>
      </c>
      <c r="R115" s="126">
        <f t="shared" si="64"/>
        <v>91.9</v>
      </c>
      <c r="S115" s="126">
        <f t="shared" si="66"/>
        <v>91.9</v>
      </c>
      <c r="T115">
        <f t="shared" si="67"/>
        <v>91.9</v>
      </c>
      <c r="U115" s="70">
        <f t="shared" si="68"/>
        <v>94.657000000000011</v>
      </c>
      <c r="V115" s="70">
        <f t="shared" si="60"/>
        <v>104.76599999999999</v>
      </c>
      <c r="W115" s="70">
        <f t="shared" si="61"/>
        <v>129.57900000000001</v>
      </c>
      <c r="X115" s="481">
        <f t="shared" si="69"/>
        <v>87.305000000000007</v>
      </c>
      <c r="Y115" s="481">
        <f t="shared" si="70"/>
        <v>96.495000000000005</v>
      </c>
      <c r="Z115" s="481">
        <f t="shared" si="71"/>
        <v>119.47000000000001</v>
      </c>
      <c r="AD115" s="126"/>
    </row>
    <row r="116" spans="1:30" ht="29.25" customHeight="1">
      <c r="A116" s="634" t="s">
        <v>451</v>
      </c>
      <c r="B116" s="634"/>
      <c r="C116" s="634"/>
      <c r="D116" s="634"/>
      <c r="E116" s="634"/>
      <c r="F116" s="634"/>
      <c r="G116" s="634"/>
      <c r="H116" s="634"/>
      <c r="I116" s="634"/>
      <c r="J116" s="634"/>
      <c r="K116" s="634"/>
      <c r="L116" s="634"/>
      <c r="M116" s="634"/>
      <c r="N116" s="634"/>
      <c r="O116" s="634"/>
      <c r="P116" s="634"/>
      <c r="Q116" s="126">
        <f t="shared" si="63"/>
        <v>0</v>
      </c>
      <c r="R116" s="126">
        <f t="shared" si="64"/>
        <v>0</v>
      </c>
      <c r="S116" s="126">
        <f t="shared" si="66"/>
        <v>0</v>
      </c>
      <c r="T116" t="str">
        <f t="shared" si="67"/>
        <v xml:space="preserve"> </v>
      </c>
      <c r="U116" s="70" t="str">
        <f t="shared" si="68"/>
        <v xml:space="preserve"> </v>
      </c>
      <c r="V116" s="70" t="str">
        <f t="shared" si="60"/>
        <v xml:space="preserve"> </v>
      </c>
      <c r="W116" s="70" t="str">
        <f t="shared" si="61"/>
        <v xml:space="preserve"> </v>
      </c>
      <c r="X116" s="481" t="str">
        <f t="shared" si="69"/>
        <v xml:space="preserve"> </v>
      </c>
      <c r="Y116" s="481" t="str">
        <f t="shared" si="70"/>
        <v xml:space="preserve"> </v>
      </c>
      <c r="Z116" s="481" t="str">
        <f t="shared" si="71"/>
        <v xml:space="preserve"> </v>
      </c>
      <c r="AD116" s="125"/>
    </row>
    <row r="117" spans="1:30" ht="32.25" customHeight="1">
      <c r="A117" s="64" t="s">
        <v>3</v>
      </c>
      <c r="B117" s="64" t="s">
        <v>163</v>
      </c>
      <c r="C117" s="64" t="s">
        <v>93</v>
      </c>
      <c r="D117" s="64" t="s">
        <v>95</v>
      </c>
      <c r="E117" s="64" t="s">
        <v>4</v>
      </c>
      <c r="F117" s="64" t="s">
        <v>96</v>
      </c>
      <c r="G117" s="64" t="s">
        <v>1133</v>
      </c>
      <c r="H117" s="64" t="s">
        <v>97</v>
      </c>
      <c r="I117" s="64" t="s">
        <v>98</v>
      </c>
      <c r="J117" s="64" t="s">
        <v>99</v>
      </c>
      <c r="K117" s="64" t="s">
        <v>100</v>
      </c>
      <c r="L117" s="64" t="s">
        <v>101</v>
      </c>
      <c r="M117" s="64" t="s">
        <v>102</v>
      </c>
      <c r="N117" s="64" t="s">
        <v>433</v>
      </c>
      <c r="O117" s="64" t="s">
        <v>3624</v>
      </c>
      <c r="P117" s="64" t="s">
        <v>434</v>
      </c>
      <c r="Q117" s="126">
        <f t="shared" si="63"/>
        <v>1</v>
      </c>
      <c r="R117" s="126" t="str">
        <f t="shared" si="64"/>
        <v>ОПТ 2/м</v>
      </c>
      <c r="S117" s="126" t="str">
        <f t="shared" si="66"/>
        <v xml:space="preserve"> </v>
      </c>
      <c r="T117" t="str">
        <f t="shared" si="67"/>
        <v xml:space="preserve"> </v>
      </c>
      <c r="U117" s="70" t="str">
        <f t="shared" si="68"/>
        <v xml:space="preserve"> </v>
      </c>
      <c r="V117" s="70" t="str">
        <f t="shared" si="60"/>
        <v xml:space="preserve"> </v>
      </c>
      <c r="W117" s="70" t="str">
        <f t="shared" si="61"/>
        <v xml:space="preserve"> </v>
      </c>
      <c r="X117" s="481" t="str">
        <f t="shared" si="69"/>
        <v xml:space="preserve"> </v>
      </c>
      <c r="Y117" s="481" t="str">
        <f t="shared" si="70"/>
        <v xml:space="preserve"> </v>
      </c>
      <c r="Z117" s="481" t="str">
        <f t="shared" si="71"/>
        <v xml:space="preserve"> </v>
      </c>
      <c r="AD117" s="126"/>
    </row>
    <row r="118" spans="1:30" ht="45">
      <c r="A118" s="685" t="s">
        <v>1599</v>
      </c>
      <c r="B118" s="688"/>
      <c r="C118" s="689" t="s">
        <v>1598</v>
      </c>
      <c r="D118" s="710" t="s">
        <v>116</v>
      </c>
      <c r="E118" s="90" t="s">
        <v>1115</v>
      </c>
      <c r="F118" s="690">
        <v>120</v>
      </c>
      <c r="G118" s="691" t="s">
        <v>1134</v>
      </c>
      <c r="H118" s="690" t="s">
        <v>453</v>
      </c>
      <c r="I118" s="692" t="s">
        <v>454</v>
      </c>
      <c r="J118" s="683" t="s">
        <v>329</v>
      </c>
      <c r="K118" s="682">
        <v>600</v>
      </c>
      <c r="L118" s="683" t="s">
        <v>114</v>
      </c>
      <c r="M118" s="684">
        <v>960</v>
      </c>
      <c r="N118" s="69">
        <f>P118*1.35</f>
        <v>222.75000000000003</v>
      </c>
      <c r="O118" s="70">
        <f>P118*1.1</f>
        <v>181.50000000000003</v>
      </c>
      <c r="P118" s="71">
        <v>165</v>
      </c>
      <c r="Q118" s="126">
        <f t="shared" si="63"/>
        <v>1</v>
      </c>
      <c r="R118" s="126">
        <f t="shared" si="64"/>
        <v>165</v>
      </c>
      <c r="S118" s="126">
        <f t="shared" si="66"/>
        <v>165</v>
      </c>
      <c r="T118">
        <f t="shared" si="67"/>
        <v>165</v>
      </c>
      <c r="U118" s="70">
        <f t="shared" si="68"/>
        <v>169.95000000000002</v>
      </c>
      <c r="V118" s="70">
        <f t="shared" si="60"/>
        <v>188.1</v>
      </c>
      <c r="W118" s="70">
        <f t="shared" si="61"/>
        <v>232.64999999999998</v>
      </c>
      <c r="X118" s="481">
        <f t="shared" si="69"/>
        <v>156.75</v>
      </c>
      <c r="Y118" s="481">
        <f t="shared" si="70"/>
        <v>173.25</v>
      </c>
      <c r="Z118" s="481">
        <f t="shared" si="71"/>
        <v>214.5</v>
      </c>
      <c r="AD118" s="126"/>
    </row>
    <row r="119" spans="1:30" ht="48" customHeight="1">
      <c r="A119" s="687"/>
      <c r="B119" s="688"/>
      <c r="C119" s="689"/>
      <c r="D119" s="710"/>
      <c r="E119" s="89" t="s">
        <v>1114</v>
      </c>
      <c r="F119" s="690"/>
      <c r="G119" s="691"/>
      <c r="H119" s="690"/>
      <c r="I119" s="692"/>
      <c r="J119" s="683"/>
      <c r="K119" s="682"/>
      <c r="L119" s="683"/>
      <c r="M119" s="684"/>
      <c r="N119" s="69">
        <f>P119*1.35</f>
        <v>222.75000000000003</v>
      </c>
      <c r="O119" s="70">
        <f>P119*1.1</f>
        <v>181.50000000000003</v>
      </c>
      <c r="P119" s="71">
        <v>165</v>
      </c>
      <c r="Q119" s="126">
        <f t="shared" si="63"/>
        <v>1</v>
      </c>
      <c r="R119" s="126">
        <f t="shared" si="64"/>
        <v>165</v>
      </c>
      <c r="S119" s="126">
        <f t="shared" si="66"/>
        <v>165</v>
      </c>
      <c r="T119">
        <f t="shared" si="67"/>
        <v>165</v>
      </c>
      <c r="U119" s="70">
        <f t="shared" si="68"/>
        <v>169.95000000000002</v>
      </c>
      <c r="V119" s="70">
        <f t="shared" si="60"/>
        <v>188.1</v>
      </c>
      <c r="W119" s="70">
        <f t="shared" si="61"/>
        <v>232.64999999999998</v>
      </c>
      <c r="X119" s="481">
        <f t="shared" si="69"/>
        <v>156.75</v>
      </c>
      <c r="Y119" s="481">
        <f t="shared" si="70"/>
        <v>173.25</v>
      </c>
      <c r="Z119" s="481">
        <f t="shared" si="71"/>
        <v>214.5</v>
      </c>
      <c r="AD119" s="126"/>
    </row>
    <row r="120" spans="1:30" ht="29.25" customHeight="1">
      <c r="A120" s="634" t="s">
        <v>462</v>
      </c>
      <c r="B120" s="634"/>
      <c r="C120" s="634"/>
      <c r="D120" s="634"/>
      <c r="E120" s="634"/>
      <c r="F120" s="634"/>
      <c r="G120" s="634"/>
      <c r="H120" s="634"/>
      <c r="I120" s="634"/>
      <c r="J120" s="634"/>
      <c r="K120" s="634"/>
      <c r="L120" s="634"/>
      <c r="M120" s="634"/>
      <c r="N120" s="634"/>
      <c r="O120" s="634"/>
      <c r="P120" s="634"/>
      <c r="Q120" s="126">
        <f t="shared" si="63"/>
        <v>0</v>
      </c>
      <c r="R120" s="126">
        <f t="shared" si="64"/>
        <v>0</v>
      </c>
      <c r="S120" s="126">
        <f t="shared" si="66"/>
        <v>0</v>
      </c>
      <c r="T120" t="str">
        <f t="shared" si="67"/>
        <v xml:space="preserve"> </v>
      </c>
      <c r="U120" s="70" t="str">
        <f t="shared" si="68"/>
        <v xml:space="preserve"> </v>
      </c>
      <c r="V120" s="70" t="str">
        <f t="shared" si="60"/>
        <v xml:space="preserve"> </v>
      </c>
      <c r="W120" s="70" t="str">
        <f t="shared" si="61"/>
        <v xml:space="preserve"> </v>
      </c>
      <c r="X120" s="481" t="str">
        <f t="shared" si="69"/>
        <v xml:space="preserve"> </v>
      </c>
      <c r="Y120" s="481" t="str">
        <f t="shared" si="70"/>
        <v xml:space="preserve"> </v>
      </c>
      <c r="Z120" s="481" t="str">
        <f t="shared" si="71"/>
        <v xml:space="preserve"> </v>
      </c>
      <c r="AD120" s="125"/>
    </row>
    <row r="121" spans="1:30" ht="32.25" customHeight="1">
      <c r="A121" s="64" t="s">
        <v>3</v>
      </c>
      <c r="B121" s="64" t="s">
        <v>163</v>
      </c>
      <c r="C121" s="64" t="s">
        <v>93</v>
      </c>
      <c r="D121" s="64" t="s">
        <v>95</v>
      </c>
      <c r="E121" s="64" t="s">
        <v>4</v>
      </c>
      <c r="F121" s="64" t="s">
        <v>96</v>
      </c>
      <c r="G121" s="64" t="s">
        <v>1133</v>
      </c>
      <c r="H121" s="64" t="s">
        <v>97</v>
      </c>
      <c r="I121" s="64" t="s">
        <v>98</v>
      </c>
      <c r="J121" s="64" t="s">
        <v>99</v>
      </c>
      <c r="K121" s="64" t="s">
        <v>100</v>
      </c>
      <c r="L121" s="64" t="s">
        <v>101</v>
      </c>
      <c r="M121" s="64" t="s">
        <v>102</v>
      </c>
      <c r="N121" s="64" t="s">
        <v>433</v>
      </c>
      <c r="O121" s="64" t="s">
        <v>3624</v>
      </c>
      <c r="P121" s="64" t="s">
        <v>434</v>
      </c>
      <c r="Q121" s="126">
        <f t="shared" si="63"/>
        <v>1</v>
      </c>
      <c r="R121" s="126" t="str">
        <f t="shared" si="64"/>
        <v>ОПТ 2/м</v>
      </c>
      <c r="S121" s="126" t="str">
        <f t="shared" si="66"/>
        <v xml:space="preserve"> </v>
      </c>
      <c r="T121" t="str">
        <f t="shared" si="67"/>
        <v xml:space="preserve"> </v>
      </c>
      <c r="U121" s="70" t="str">
        <f t="shared" si="68"/>
        <v xml:space="preserve"> </v>
      </c>
      <c r="V121" s="70" t="str">
        <f t="shared" si="60"/>
        <v xml:space="preserve"> </v>
      </c>
      <c r="W121" s="70" t="str">
        <f t="shared" si="61"/>
        <v xml:space="preserve"> </v>
      </c>
      <c r="X121" s="481" t="str">
        <f t="shared" si="69"/>
        <v xml:space="preserve"> </v>
      </c>
      <c r="Y121" s="481" t="str">
        <f t="shared" si="70"/>
        <v xml:space="preserve"> </v>
      </c>
      <c r="Z121" s="481" t="str">
        <f t="shared" si="71"/>
        <v xml:space="preserve"> </v>
      </c>
      <c r="AD121" s="126"/>
    </row>
    <row r="122" spans="1:30" ht="23.25" customHeight="1">
      <c r="A122" s="685" t="s">
        <v>1601</v>
      </c>
      <c r="B122" s="688"/>
      <c r="C122" s="721" t="s">
        <v>1600</v>
      </c>
      <c r="D122" s="710" t="s">
        <v>117</v>
      </c>
      <c r="E122" s="141" t="s">
        <v>50</v>
      </c>
      <c r="F122" s="710">
        <v>120</v>
      </c>
      <c r="G122" s="709" t="s">
        <v>1134</v>
      </c>
      <c r="H122" s="703">
        <v>7.2</v>
      </c>
      <c r="I122" s="722" t="s">
        <v>457</v>
      </c>
      <c r="J122" s="704" t="s">
        <v>329</v>
      </c>
      <c r="K122" s="703">
        <v>600</v>
      </c>
      <c r="L122" s="704" t="s">
        <v>114</v>
      </c>
      <c r="M122" s="693">
        <v>390</v>
      </c>
      <c r="N122" s="69">
        <f>P122*1.35</f>
        <v>78.300000000000011</v>
      </c>
      <c r="O122" s="70">
        <f t="shared" ref="O122:O128" si="72">P122*1.1</f>
        <v>63.800000000000004</v>
      </c>
      <c r="P122" s="71">
        <v>58</v>
      </c>
      <c r="Q122" s="126">
        <f t="shared" si="63"/>
        <v>1</v>
      </c>
      <c r="R122" s="126">
        <f t="shared" si="64"/>
        <v>58</v>
      </c>
      <c r="S122" s="126">
        <f t="shared" si="66"/>
        <v>58</v>
      </c>
      <c r="T122">
        <f t="shared" si="67"/>
        <v>58</v>
      </c>
      <c r="U122" s="70">
        <f t="shared" si="68"/>
        <v>59.74</v>
      </c>
      <c r="V122" s="70">
        <f t="shared" si="60"/>
        <v>66.11999999999999</v>
      </c>
      <c r="W122" s="70">
        <f t="shared" si="61"/>
        <v>81.78</v>
      </c>
      <c r="X122" s="481">
        <f t="shared" si="69"/>
        <v>55.1</v>
      </c>
      <c r="Y122" s="481">
        <f t="shared" si="70"/>
        <v>60.900000000000006</v>
      </c>
      <c r="Z122" s="481">
        <f t="shared" si="71"/>
        <v>75.400000000000006</v>
      </c>
      <c r="AD122" s="63"/>
    </row>
    <row r="123" spans="1:30" ht="22.5" customHeight="1">
      <c r="A123" s="686"/>
      <c r="B123" s="688"/>
      <c r="C123" s="721"/>
      <c r="D123" s="710"/>
      <c r="E123" s="142" t="s">
        <v>108</v>
      </c>
      <c r="F123" s="710"/>
      <c r="G123" s="709"/>
      <c r="H123" s="703"/>
      <c r="I123" s="722"/>
      <c r="J123" s="704"/>
      <c r="K123" s="703"/>
      <c r="L123" s="704"/>
      <c r="M123" s="693"/>
      <c r="N123" s="69">
        <f>P123*1.35</f>
        <v>66.150000000000006</v>
      </c>
      <c r="O123" s="70">
        <f>P123*1.1</f>
        <v>53.900000000000006</v>
      </c>
      <c r="P123" s="71">
        <v>49</v>
      </c>
      <c r="Q123" s="126">
        <f t="shared" si="63"/>
        <v>1</v>
      </c>
      <c r="R123" s="126">
        <f t="shared" si="64"/>
        <v>49</v>
      </c>
      <c r="S123" s="126">
        <f t="shared" si="66"/>
        <v>49</v>
      </c>
      <c r="T123">
        <f t="shared" si="67"/>
        <v>49</v>
      </c>
      <c r="U123" s="70">
        <f t="shared" si="68"/>
        <v>50.47</v>
      </c>
      <c r="V123" s="70">
        <f t="shared" si="60"/>
        <v>55.859999999999992</v>
      </c>
      <c r="W123" s="70">
        <f t="shared" si="61"/>
        <v>69.089999999999989</v>
      </c>
      <c r="X123" s="481">
        <f t="shared" si="69"/>
        <v>46.55</v>
      </c>
      <c r="Y123" s="481">
        <f t="shared" si="70"/>
        <v>51.45</v>
      </c>
      <c r="Z123" s="481">
        <f t="shared" si="71"/>
        <v>63.7</v>
      </c>
      <c r="AD123" s="63"/>
    </row>
    <row r="124" spans="1:30" ht="22.5" customHeight="1">
      <c r="A124" s="686"/>
      <c r="B124" s="688"/>
      <c r="C124" s="721"/>
      <c r="D124" s="710"/>
      <c r="E124" s="137" t="s">
        <v>106</v>
      </c>
      <c r="F124" s="710"/>
      <c r="G124" s="709"/>
      <c r="H124" s="703"/>
      <c r="I124" s="722"/>
      <c r="J124" s="704"/>
      <c r="K124" s="703"/>
      <c r="L124" s="704"/>
      <c r="M124" s="693"/>
      <c r="N124" s="69">
        <f>P124*1.35</f>
        <v>66.150000000000006</v>
      </c>
      <c r="O124" s="70">
        <f>P124*1.1</f>
        <v>53.900000000000006</v>
      </c>
      <c r="P124" s="71">
        <v>49</v>
      </c>
      <c r="Q124" s="126">
        <f t="shared" si="63"/>
        <v>1</v>
      </c>
      <c r="R124" s="126">
        <f t="shared" si="64"/>
        <v>49</v>
      </c>
      <c r="S124" s="126">
        <f t="shared" si="66"/>
        <v>49</v>
      </c>
      <c r="T124">
        <f t="shared" si="67"/>
        <v>49</v>
      </c>
      <c r="U124" s="70">
        <f t="shared" si="68"/>
        <v>50.47</v>
      </c>
      <c r="V124" s="70">
        <f t="shared" si="60"/>
        <v>55.859999999999992</v>
      </c>
      <c r="W124" s="70">
        <f t="shared" si="61"/>
        <v>69.089999999999989</v>
      </c>
      <c r="X124" s="481">
        <f t="shared" si="69"/>
        <v>46.55</v>
      </c>
      <c r="Y124" s="481">
        <f t="shared" si="70"/>
        <v>51.45</v>
      </c>
      <c r="Z124" s="481">
        <f t="shared" si="71"/>
        <v>63.7</v>
      </c>
      <c r="AD124" s="63"/>
    </row>
    <row r="125" spans="1:30" ht="22.5" customHeight="1">
      <c r="A125" s="686"/>
      <c r="B125" s="688"/>
      <c r="C125" s="721"/>
      <c r="D125" s="710"/>
      <c r="E125" s="136" t="s">
        <v>105</v>
      </c>
      <c r="F125" s="710"/>
      <c r="G125" s="709"/>
      <c r="H125" s="703"/>
      <c r="I125" s="722"/>
      <c r="J125" s="704"/>
      <c r="K125" s="703"/>
      <c r="L125" s="704"/>
      <c r="M125" s="693"/>
      <c r="N125" s="69">
        <f>P125*1.35</f>
        <v>66.150000000000006</v>
      </c>
      <c r="O125" s="70">
        <f>P125*1.1</f>
        <v>53.900000000000006</v>
      </c>
      <c r="P125" s="71">
        <v>49</v>
      </c>
      <c r="Q125" s="126">
        <f t="shared" si="63"/>
        <v>1</v>
      </c>
      <c r="R125" s="126">
        <f t="shared" si="64"/>
        <v>49</v>
      </c>
      <c r="S125" s="126">
        <f t="shared" si="66"/>
        <v>49</v>
      </c>
      <c r="T125">
        <f t="shared" si="67"/>
        <v>49</v>
      </c>
      <c r="U125" s="70">
        <f t="shared" si="68"/>
        <v>50.47</v>
      </c>
      <c r="V125" s="70">
        <f t="shared" si="60"/>
        <v>55.859999999999992</v>
      </c>
      <c r="W125" s="70">
        <f t="shared" si="61"/>
        <v>69.089999999999989</v>
      </c>
      <c r="X125" s="481">
        <f t="shared" si="69"/>
        <v>46.55</v>
      </c>
      <c r="Y125" s="481">
        <f t="shared" si="70"/>
        <v>51.45</v>
      </c>
      <c r="Z125" s="481">
        <f t="shared" si="71"/>
        <v>63.7</v>
      </c>
      <c r="AD125" s="63"/>
    </row>
    <row r="126" spans="1:30" ht="21.75" customHeight="1">
      <c r="A126" s="687"/>
      <c r="B126" s="688"/>
      <c r="C126" s="721"/>
      <c r="D126" s="710"/>
      <c r="E126" s="138" t="s">
        <v>107</v>
      </c>
      <c r="F126" s="710"/>
      <c r="G126" s="709"/>
      <c r="H126" s="703"/>
      <c r="I126" s="722"/>
      <c r="J126" s="704"/>
      <c r="K126" s="703"/>
      <c r="L126" s="704"/>
      <c r="M126" s="693"/>
      <c r="N126" s="69">
        <f>P126*1.35</f>
        <v>66.150000000000006</v>
      </c>
      <c r="O126" s="70">
        <f t="shared" si="72"/>
        <v>53.900000000000006</v>
      </c>
      <c r="P126" s="71">
        <v>49</v>
      </c>
      <c r="Q126" s="126">
        <f t="shared" si="63"/>
        <v>1</v>
      </c>
      <c r="R126" s="126">
        <f t="shared" si="64"/>
        <v>49</v>
      </c>
      <c r="S126" s="126">
        <f t="shared" si="66"/>
        <v>49</v>
      </c>
      <c r="T126">
        <f t="shared" si="67"/>
        <v>49</v>
      </c>
      <c r="U126" s="70">
        <f t="shared" si="68"/>
        <v>50.47</v>
      </c>
      <c r="V126" s="70">
        <f t="shared" si="60"/>
        <v>55.859999999999992</v>
      </c>
      <c r="W126" s="70">
        <f t="shared" si="61"/>
        <v>69.089999999999989</v>
      </c>
      <c r="X126" s="481">
        <f t="shared" si="69"/>
        <v>46.55</v>
      </c>
      <c r="Y126" s="481">
        <f t="shared" si="70"/>
        <v>51.45</v>
      </c>
      <c r="Z126" s="481">
        <f t="shared" si="71"/>
        <v>63.7</v>
      </c>
      <c r="AD126" s="63"/>
    </row>
    <row r="127" spans="1:30" ht="45">
      <c r="A127" s="685" t="s">
        <v>1603</v>
      </c>
      <c r="B127" s="688"/>
      <c r="C127" s="689" t="s">
        <v>1602</v>
      </c>
      <c r="D127" s="710" t="s">
        <v>117</v>
      </c>
      <c r="E127" s="90" t="s">
        <v>1115</v>
      </c>
      <c r="F127" s="690">
        <v>120</v>
      </c>
      <c r="G127" s="691" t="s">
        <v>1134</v>
      </c>
      <c r="H127" s="690">
        <v>7.2</v>
      </c>
      <c r="I127" s="692" t="s">
        <v>457</v>
      </c>
      <c r="J127" s="683" t="s">
        <v>329</v>
      </c>
      <c r="K127" s="682">
        <v>600</v>
      </c>
      <c r="L127" s="683" t="s">
        <v>114</v>
      </c>
      <c r="M127" s="684">
        <v>420</v>
      </c>
      <c r="N127" s="69">
        <f t="shared" ref="N127:N133" si="73">P127*1.35</f>
        <v>60.750000000000007</v>
      </c>
      <c r="O127" s="70">
        <f t="shared" si="72"/>
        <v>49.500000000000007</v>
      </c>
      <c r="P127" s="71">
        <v>45</v>
      </c>
      <c r="Q127" s="126">
        <f t="shared" si="63"/>
        <v>1</v>
      </c>
      <c r="R127" s="126">
        <f t="shared" si="64"/>
        <v>45</v>
      </c>
      <c r="S127" s="126">
        <f t="shared" si="66"/>
        <v>45</v>
      </c>
      <c r="T127">
        <f t="shared" si="67"/>
        <v>45</v>
      </c>
      <c r="U127" s="70">
        <f t="shared" si="68"/>
        <v>46.35</v>
      </c>
      <c r="V127" s="70">
        <f t="shared" si="60"/>
        <v>51.3</v>
      </c>
      <c r="W127" s="70">
        <f t="shared" si="61"/>
        <v>63.449999999999996</v>
      </c>
      <c r="X127" s="481">
        <f t="shared" si="69"/>
        <v>42.75</v>
      </c>
      <c r="Y127" s="481">
        <f t="shared" si="70"/>
        <v>47.25</v>
      </c>
      <c r="Z127" s="481">
        <f t="shared" si="71"/>
        <v>58.5</v>
      </c>
      <c r="AD127" s="126"/>
    </row>
    <row r="128" spans="1:30" ht="45.75" customHeight="1">
      <c r="A128" s="687"/>
      <c r="B128" s="688"/>
      <c r="C128" s="689"/>
      <c r="D128" s="710"/>
      <c r="E128" s="89" t="s">
        <v>1114</v>
      </c>
      <c r="F128" s="690"/>
      <c r="G128" s="691"/>
      <c r="H128" s="690"/>
      <c r="I128" s="692"/>
      <c r="J128" s="683"/>
      <c r="K128" s="682"/>
      <c r="L128" s="683"/>
      <c r="M128" s="684"/>
      <c r="N128" s="69">
        <f t="shared" si="73"/>
        <v>60.750000000000007</v>
      </c>
      <c r="O128" s="70">
        <f t="shared" si="72"/>
        <v>49.500000000000007</v>
      </c>
      <c r="P128" s="71">
        <v>45</v>
      </c>
      <c r="Q128" s="126">
        <f t="shared" si="63"/>
        <v>1</v>
      </c>
      <c r="R128" s="126">
        <f t="shared" si="64"/>
        <v>45</v>
      </c>
      <c r="S128" s="126">
        <f t="shared" si="66"/>
        <v>45</v>
      </c>
      <c r="T128">
        <f t="shared" si="67"/>
        <v>45</v>
      </c>
      <c r="U128" s="70">
        <f t="shared" si="68"/>
        <v>46.35</v>
      </c>
      <c r="V128" s="70">
        <f t="shared" si="60"/>
        <v>51.3</v>
      </c>
      <c r="W128" s="70">
        <f t="shared" si="61"/>
        <v>63.449999999999996</v>
      </c>
      <c r="X128" s="481">
        <f t="shared" si="69"/>
        <v>42.75</v>
      </c>
      <c r="Y128" s="481">
        <f t="shared" si="70"/>
        <v>47.25</v>
      </c>
      <c r="Z128" s="481">
        <f t="shared" si="71"/>
        <v>58.5</v>
      </c>
      <c r="AD128" s="126"/>
    </row>
    <row r="129" spans="1:30" ht="96" customHeight="1">
      <c r="A129" s="127" t="s">
        <v>1605</v>
      </c>
      <c r="B129" s="74"/>
      <c r="C129" s="143" t="s">
        <v>1604</v>
      </c>
      <c r="D129" s="83" t="s">
        <v>117</v>
      </c>
      <c r="E129" s="141" t="s">
        <v>50</v>
      </c>
      <c r="F129" s="83">
        <v>120</v>
      </c>
      <c r="G129" s="80" t="s">
        <v>1134</v>
      </c>
      <c r="H129" s="81">
        <v>7.2</v>
      </c>
      <c r="I129" s="144" t="s">
        <v>464</v>
      </c>
      <c r="J129" s="145" t="s">
        <v>329</v>
      </c>
      <c r="K129" s="81">
        <v>600</v>
      </c>
      <c r="L129" s="145" t="s">
        <v>48</v>
      </c>
      <c r="M129" s="146">
        <v>420</v>
      </c>
      <c r="N129" s="69">
        <f t="shared" si="73"/>
        <v>337.5</v>
      </c>
      <c r="O129" s="70">
        <f t="shared" ref="O129:O136" si="74">P129*1.1</f>
        <v>275</v>
      </c>
      <c r="P129" s="71">
        <v>250</v>
      </c>
      <c r="Q129" s="126">
        <f t="shared" si="63"/>
        <v>1</v>
      </c>
      <c r="R129" s="126">
        <f t="shared" si="64"/>
        <v>250</v>
      </c>
      <c r="S129" s="126">
        <f t="shared" si="66"/>
        <v>250</v>
      </c>
      <c r="T129">
        <f t="shared" si="67"/>
        <v>250</v>
      </c>
      <c r="U129" s="70">
        <f t="shared" si="68"/>
        <v>257.5</v>
      </c>
      <c r="V129" s="70">
        <f t="shared" si="60"/>
        <v>285</v>
      </c>
      <c r="W129" s="70">
        <f t="shared" si="61"/>
        <v>352.5</v>
      </c>
      <c r="X129" s="481">
        <f t="shared" si="69"/>
        <v>237.5</v>
      </c>
      <c r="Y129" s="481">
        <f t="shared" si="70"/>
        <v>262.5</v>
      </c>
      <c r="Z129" s="481">
        <f t="shared" si="71"/>
        <v>325</v>
      </c>
      <c r="AD129" s="63"/>
    </row>
    <row r="130" spans="1:30" ht="23.25" customHeight="1">
      <c r="A130" s="685" t="s">
        <v>1607</v>
      </c>
      <c r="B130" s="688"/>
      <c r="C130" s="721" t="s">
        <v>1606</v>
      </c>
      <c r="D130" s="710" t="s">
        <v>117</v>
      </c>
      <c r="E130" s="141" t="s">
        <v>50</v>
      </c>
      <c r="F130" s="710">
        <v>120</v>
      </c>
      <c r="G130" s="709" t="s">
        <v>1134</v>
      </c>
      <c r="H130" s="703">
        <v>7.2</v>
      </c>
      <c r="I130" s="722" t="s">
        <v>459</v>
      </c>
      <c r="J130" s="704" t="s">
        <v>329</v>
      </c>
      <c r="K130" s="703">
        <v>600</v>
      </c>
      <c r="L130" s="704" t="s">
        <v>48</v>
      </c>
      <c r="M130" s="693">
        <v>390</v>
      </c>
      <c r="N130" s="69">
        <f t="shared" si="73"/>
        <v>101.25</v>
      </c>
      <c r="O130" s="70">
        <f t="shared" si="74"/>
        <v>82.5</v>
      </c>
      <c r="P130" s="71">
        <v>75</v>
      </c>
      <c r="Q130" s="126">
        <f t="shared" si="63"/>
        <v>1</v>
      </c>
      <c r="R130" s="126">
        <f t="shared" si="64"/>
        <v>75</v>
      </c>
      <c r="S130" s="126">
        <f t="shared" si="66"/>
        <v>75</v>
      </c>
      <c r="T130">
        <f t="shared" si="67"/>
        <v>75</v>
      </c>
      <c r="U130" s="70">
        <f t="shared" si="68"/>
        <v>77.25</v>
      </c>
      <c r="V130" s="70">
        <f t="shared" si="60"/>
        <v>85.499999999999986</v>
      </c>
      <c r="W130" s="70">
        <f t="shared" si="61"/>
        <v>105.75</v>
      </c>
      <c r="X130" s="481">
        <f t="shared" si="69"/>
        <v>71.25</v>
      </c>
      <c r="Y130" s="481">
        <f t="shared" si="70"/>
        <v>78.75</v>
      </c>
      <c r="Z130" s="481">
        <f t="shared" si="71"/>
        <v>97.5</v>
      </c>
      <c r="AD130" s="63"/>
    </row>
    <row r="131" spans="1:30" ht="23.25" customHeight="1">
      <c r="A131" s="686"/>
      <c r="B131" s="688"/>
      <c r="C131" s="721"/>
      <c r="D131" s="710"/>
      <c r="E131" s="142" t="s">
        <v>108</v>
      </c>
      <c r="F131" s="710"/>
      <c r="G131" s="709"/>
      <c r="H131" s="703"/>
      <c r="I131" s="722"/>
      <c r="J131" s="704"/>
      <c r="K131" s="703"/>
      <c r="L131" s="704"/>
      <c r="M131" s="693"/>
      <c r="N131" s="69">
        <f t="shared" si="73"/>
        <v>93.15</v>
      </c>
      <c r="O131" s="70">
        <f t="shared" si="74"/>
        <v>75.900000000000006</v>
      </c>
      <c r="P131" s="71">
        <v>69</v>
      </c>
      <c r="Q131" s="126">
        <f t="shared" si="63"/>
        <v>1</v>
      </c>
      <c r="R131" s="126">
        <f t="shared" si="64"/>
        <v>69</v>
      </c>
      <c r="S131" s="126">
        <f t="shared" si="66"/>
        <v>69</v>
      </c>
      <c r="T131">
        <f t="shared" si="67"/>
        <v>69</v>
      </c>
      <c r="U131" s="70">
        <f t="shared" si="68"/>
        <v>71.070000000000007</v>
      </c>
      <c r="V131" s="70">
        <f t="shared" si="60"/>
        <v>78.66</v>
      </c>
      <c r="W131" s="70">
        <f t="shared" si="61"/>
        <v>97.289999999999992</v>
      </c>
      <c r="X131" s="481">
        <f t="shared" si="69"/>
        <v>65.55</v>
      </c>
      <c r="Y131" s="481">
        <f t="shared" si="70"/>
        <v>72.45</v>
      </c>
      <c r="Z131" s="481">
        <f t="shared" si="71"/>
        <v>89.7</v>
      </c>
      <c r="AD131" s="63"/>
    </row>
    <row r="132" spans="1:30" ht="22.5" customHeight="1">
      <c r="A132" s="686"/>
      <c r="B132" s="688"/>
      <c r="C132" s="721"/>
      <c r="D132" s="710"/>
      <c r="E132" s="137" t="s">
        <v>106</v>
      </c>
      <c r="F132" s="710"/>
      <c r="G132" s="709"/>
      <c r="H132" s="703"/>
      <c r="I132" s="722"/>
      <c r="J132" s="704"/>
      <c r="K132" s="703"/>
      <c r="L132" s="704"/>
      <c r="M132" s="693"/>
      <c r="N132" s="69">
        <f t="shared" si="73"/>
        <v>93.15</v>
      </c>
      <c r="O132" s="70">
        <f t="shared" si="74"/>
        <v>75.900000000000006</v>
      </c>
      <c r="P132" s="71">
        <v>69</v>
      </c>
      <c r="Q132" s="126">
        <f t="shared" si="63"/>
        <v>1</v>
      </c>
      <c r="R132" s="126">
        <f t="shared" si="64"/>
        <v>69</v>
      </c>
      <c r="S132" s="126">
        <f t="shared" si="66"/>
        <v>69</v>
      </c>
      <c r="T132">
        <f t="shared" si="67"/>
        <v>69</v>
      </c>
      <c r="U132" s="70">
        <f t="shared" si="68"/>
        <v>71.070000000000007</v>
      </c>
      <c r="V132" s="70">
        <f t="shared" si="60"/>
        <v>78.66</v>
      </c>
      <c r="W132" s="70">
        <f t="shared" si="61"/>
        <v>97.289999999999992</v>
      </c>
      <c r="X132" s="481">
        <f t="shared" si="69"/>
        <v>65.55</v>
      </c>
      <c r="Y132" s="481">
        <f t="shared" si="70"/>
        <v>72.45</v>
      </c>
      <c r="Z132" s="481">
        <f t="shared" si="71"/>
        <v>89.7</v>
      </c>
      <c r="AD132" s="63"/>
    </row>
    <row r="133" spans="1:30" ht="22.5" customHeight="1">
      <c r="A133" s="686"/>
      <c r="B133" s="688"/>
      <c r="C133" s="721"/>
      <c r="D133" s="710"/>
      <c r="E133" s="136" t="s">
        <v>105</v>
      </c>
      <c r="F133" s="710"/>
      <c r="G133" s="709"/>
      <c r="H133" s="703"/>
      <c r="I133" s="722"/>
      <c r="J133" s="704"/>
      <c r="K133" s="703"/>
      <c r="L133" s="704"/>
      <c r="M133" s="693"/>
      <c r="N133" s="69">
        <f t="shared" si="73"/>
        <v>93.15</v>
      </c>
      <c r="O133" s="70">
        <f t="shared" si="74"/>
        <v>75.900000000000006</v>
      </c>
      <c r="P133" s="71">
        <v>69</v>
      </c>
      <c r="Q133" s="126">
        <f t="shared" si="63"/>
        <v>1</v>
      </c>
      <c r="R133" s="126">
        <f t="shared" si="64"/>
        <v>69</v>
      </c>
      <c r="S133" s="126">
        <f t="shared" si="66"/>
        <v>69</v>
      </c>
      <c r="T133">
        <f t="shared" si="67"/>
        <v>69</v>
      </c>
      <c r="U133" s="70">
        <f t="shared" si="68"/>
        <v>71.070000000000007</v>
      </c>
      <c r="V133" s="70">
        <f t="shared" si="60"/>
        <v>78.66</v>
      </c>
      <c r="W133" s="70">
        <f t="shared" si="61"/>
        <v>97.289999999999992</v>
      </c>
      <c r="X133" s="481">
        <f t="shared" si="69"/>
        <v>65.55</v>
      </c>
      <c r="Y133" s="481">
        <f t="shared" si="70"/>
        <v>72.45</v>
      </c>
      <c r="Z133" s="481">
        <f t="shared" si="71"/>
        <v>89.7</v>
      </c>
      <c r="AD133" s="63"/>
    </row>
    <row r="134" spans="1:30" ht="21.75" customHeight="1">
      <c r="A134" s="687"/>
      <c r="B134" s="688"/>
      <c r="C134" s="721"/>
      <c r="D134" s="710"/>
      <c r="E134" s="138" t="s">
        <v>107</v>
      </c>
      <c r="F134" s="710"/>
      <c r="G134" s="709"/>
      <c r="H134" s="703"/>
      <c r="I134" s="722"/>
      <c r="J134" s="704"/>
      <c r="K134" s="703"/>
      <c r="L134" s="704"/>
      <c r="M134" s="693"/>
      <c r="N134" s="69">
        <f>P134*1.35</f>
        <v>93.15</v>
      </c>
      <c r="O134" s="70">
        <f t="shared" si="74"/>
        <v>75.900000000000006</v>
      </c>
      <c r="P134" s="71">
        <v>69</v>
      </c>
      <c r="Q134" s="126">
        <f t="shared" si="63"/>
        <v>1</v>
      </c>
      <c r="R134" s="126">
        <f t="shared" si="64"/>
        <v>69</v>
      </c>
      <c r="S134" s="126">
        <f t="shared" si="66"/>
        <v>69</v>
      </c>
      <c r="T134">
        <f t="shared" si="67"/>
        <v>69</v>
      </c>
      <c r="U134" s="70">
        <f t="shared" si="68"/>
        <v>71.070000000000007</v>
      </c>
      <c r="V134" s="70">
        <f t="shared" si="60"/>
        <v>78.66</v>
      </c>
      <c r="W134" s="70">
        <f t="shared" si="61"/>
        <v>97.289999999999992</v>
      </c>
      <c r="X134" s="481">
        <f t="shared" si="69"/>
        <v>65.55</v>
      </c>
      <c r="Y134" s="481">
        <f t="shared" si="70"/>
        <v>72.45</v>
      </c>
      <c r="Z134" s="481">
        <f t="shared" si="71"/>
        <v>89.7</v>
      </c>
      <c r="AD134" s="63"/>
    </row>
    <row r="135" spans="1:30" ht="45">
      <c r="A135" s="685" t="s">
        <v>1609</v>
      </c>
      <c r="B135" s="688"/>
      <c r="C135" s="689" t="s">
        <v>1608</v>
      </c>
      <c r="D135" s="710" t="s">
        <v>117</v>
      </c>
      <c r="E135" s="90" t="s">
        <v>1115</v>
      </c>
      <c r="F135" s="690">
        <v>120</v>
      </c>
      <c r="G135" s="691" t="s">
        <v>1134</v>
      </c>
      <c r="H135" s="690">
        <v>7.2</v>
      </c>
      <c r="I135" s="692" t="s">
        <v>459</v>
      </c>
      <c r="J135" s="683" t="s">
        <v>329</v>
      </c>
      <c r="K135" s="682">
        <v>600</v>
      </c>
      <c r="L135" s="683" t="s">
        <v>48</v>
      </c>
      <c r="M135" s="684">
        <v>420</v>
      </c>
      <c r="N135" s="69">
        <f>P135*1.35</f>
        <v>86.4</v>
      </c>
      <c r="O135" s="70">
        <f t="shared" si="74"/>
        <v>70.400000000000006</v>
      </c>
      <c r="P135" s="71">
        <v>64</v>
      </c>
      <c r="Q135" s="126">
        <f t="shared" si="63"/>
        <v>1</v>
      </c>
      <c r="R135" s="126">
        <f t="shared" si="64"/>
        <v>64</v>
      </c>
      <c r="S135" s="126">
        <f t="shared" si="66"/>
        <v>64</v>
      </c>
      <c r="T135">
        <f t="shared" si="67"/>
        <v>64</v>
      </c>
      <c r="U135" s="70">
        <f t="shared" si="68"/>
        <v>65.92</v>
      </c>
      <c r="V135" s="70">
        <f t="shared" si="60"/>
        <v>72.959999999999994</v>
      </c>
      <c r="W135" s="70">
        <f t="shared" si="61"/>
        <v>90.24</v>
      </c>
      <c r="X135" s="481">
        <f t="shared" si="69"/>
        <v>60.8</v>
      </c>
      <c r="Y135" s="481">
        <f t="shared" si="70"/>
        <v>67.2</v>
      </c>
      <c r="Z135" s="481">
        <f t="shared" si="71"/>
        <v>83.2</v>
      </c>
      <c r="AD135" s="126"/>
    </row>
    <row r="136" spans="1:30" ht="49.5" customHeight="1">
      <c r="A136" s="687"/>
      <c r="B136" s="688"/>
      <c r="C136" s="689"/>
      <c r="D136" s="710"/>
      <c r="E136" s="89" t="s">
        <v>1114</v>
      </c>
      <c r="F136" s="690"/>
      <c r="G136" s="691"/>
      <c r="H136" s="690"/>
      <c r="I136" s="692"/>
      <c r="J136" s="683"/>
      <c r="K136" s="682"/>
      <c r="L136" s="683"/>
      <c r="M136" s="684"/>
      <c r="N136" s="69">
        <f>P136*1.35</f>
        <v>86.4</v>
      </c>
      <c r="O136" s="70">
        <f t="shared" si="74"/>
        <v>70.400000000000006</v>
      </c>
      <c r="P136" s="71">
        <v>64</v>
      </c>
      <c r="Q136" s="126">
        <f t="shared" si="63"/>
        <v>1</v>
      </c>
      <c r="R136" s="126">
        <f t="shared" si="64"/>
        <v>64</v>
      </c>
      <c r="S136" s="126">
        <f t="shared" si="66"/>
        <v>64</v>
      </c>
      <c r="T136">
        <f t="shared" si="67"/>
        <v>64</v>
      </c>
      <c r="U136" s="70">
        <f t="shared" si="68"/>
        <v>65.92</v>
      </c>
      <c r="V136" s="70">
        <f t="shared" si="60"/>
        <v>72.959999999999994</v>
      </c>
      <c r="W136" s="70">
        <f t="shared" si="61"/>
        <v>90.24</v>
      </c>
      <c r="X136" s="481">
        <f t="shared" si="69"/>
        <v>60.8</v>
      </c>
      <c r="Y136" s="481">
        <f t="shared" si="70"/>
        <v>67.2</v>
      </c>
      <c r="Z136" s="481">
        <f t="shared" si="71"/>
        <v>83.2</v>
      </c>
      <c r="AD136" s="126"/>
    </row>
    <row r="137" spans="1:30" ht="29.25" customHeight="1">
      <c r="A137" s="634" t="s">
        <v>455</v>
      </c>
      <c r="B137" s="634"/>
      <c r="C137" s="634"/>
      <c r="D137" s="634"/>
      <c r="E137" s="634"/>
      <c r="F137" s="634"/>
      <c r="G137" s="634"/>
      <c r="H137" s="634"/>
      <c r="I137" s="634"/>
      <c r="J137" s="634"/>
      <c r="K137" s="634"/>
      <c r="L137" s="634"/>
      <c r="M137" s="634"/>
      <c r="N137" s="634"/>
      <c r="O137" s="634"/>
      <c r="P137" s="634"/>
      <c r="Q137" s="126">
        <f t="shared" si="63"/>
        <v>0</v>
      </c>
      <c r="R137" s="126">
        <f t="shared" si="64"/>
        <v>0</v>
      </c>
      <c r="S137" s="126">
        <f t="shared" si="66"/>
        <v>0</v>
      </c>
      <c r="T137" t="str">
        <f t="shared" si="67"/>
        <v xml:space="preserve"> </v>
      </c>
      <c r="U137" s="70" t="str">
        <f t="shared" si="68"/>
        <v xml:space="preserve"> </v>
      </c>
      <c r="V137" s="70" t="str">
        <f t="shared" si="60"/>
        <v xml:space="preserve"> </v>
      </c>
      <c r="W137" s="70" t="str">
        <f t="shared" si="61"/>
        <v xml:space="preserve"> </v>
      </c>
      <c r="X137" s="481" t="str">
        <f t="shared" si="69"/>
        <v xml:space="preserve"> </v>
      </c>
      <c r="Y137" s="481" t="str">
        <f t="shared" si="70"/>
        <v xml:space="preserve"> </v>
      </c>
      <c r="Z137" s="481" t="str">
        <f t="shared" si="71"/>
        <v xml:space="preserve"> </v>
      </c>
      <c r="AD137" s="125"/>
    </row>
    <row r="138" spans="1:30" ht="32.25" customHeight="1">
      <c r="A138" s="64" t="s">
        <v>3</v>
      </c>
      <c r="B138" s="64" t="s">
        <v>163</v>
      </c>
      <c r="C138" s="64" t="s">
        <v>93</v>
      </c>
      <c r="D138" s="64" t="s">
        <v>95</v>
      </c>
      <c r="E138" s="64" t="s">
        <v>4</v>
      </c>
      <c r="F138" s="64" t="s">
        <v>96</v>
      </c>
      <c r="G138" s="64" t="s">
        <v>1133</v>
      </c>
      <c r="H138" s="64" t="s">
        <v>97</v>
      </c>
      <c r="I138" s="64" t="s">
        <v>98</v>
      </c>
      <c r="J138" s="64" t="s">
        <v>99</v>
      </c>
      <c r="K138" s="64" t="s">
        <v>100</v>
      </c>
      <c r="L138" s="64" t="s">
        <v>101</v>
      </c>
      <c r="M138" s="64" t="s">
        <v>102</v>
      </c>
      <c r="N138" s="64" t="s">
        <v>433</v>
      </c>
      <c r="O138" s="64" t="s">
        <v>3624</v>
      </c>
      <c r="P138" s="64" t="s">
        <v>434</v>
      </c>
      <c r="Q138" s="126">
        <f t="shared" si="63"/>
        <v>1</v>
      </c>
      <c r="R138" s="126" t="str">
        <f t="shared" si="64"/>
        <v>ОПТ 2/м</v>
      </c>
      <c r="S138" s="126" t="str">
        <f t="shared" si="66"/>
        <v xml:space="preserve"> </v>
      </c>
      <c r="T138" t="str">
        <f t="shared" si="67"/>
        <v xml:space="preserve"> </v>
      </c>
      <c r="U138" s="70" t="str">
        <f t="shared" si="68"/>
        <v xml:space="preserve"> </v>
      </c>
      <c r="V138" s="70" t="str">
        <f t="shared" si="60"/>
        <v xml:space="preserve"> </v>
      </c>
      <c r="W138" s="70" t="str">
        <f t="shared" si="61"/>
        <v xml:space="preserve"> </v>
      </c>
      <c r="X138" s="481" t="str">
        <f t="shared" si="69"/>
        <v xml:space="preserve"> </v>
      </c>
      <c r="Y138" s="481" t="str">
        <f t="shared" si="70"/>
        <v xml:space="preserve"> </v>
      </c>
      <c r="Z138" s="481" t="str">
        <f t="shared" si="71"/>
        <v xml:space="preserve"> </v>
      </c>
      <c r="AD138" s="126"/>
    </row>
    <row r="139" spans="1:30" ht="15.75">
      <c r="A139" s="685" t="s">
        <v>1611</v>
      </c>
      <c r="B139" s="688"/>
      <c r="C139" s="689" t="s">
        <v>1610</v>
      </c>
      <c r="D139" s="690" t="s">
        <v>104</v>
      </c>
      <c r="E139" s="141" t="s">
        <v>50</v>
      </c>
      <c r="F139" s="690">
        <v>120</v>
      </c>
      <c r="G139" s="691" t="s">
        <v>1134</v>
      </c>
      <c r="H139" s="690" t="s">
        <v>111</v>
      </c>
      <c r="I139" s="692" t="s">
        <v>457</v>
      </c>
      <c r="J139" s="683" t="s">
        <v>329</v>
      </c>
      <c r="K139" s="682">
        <v>1200</v>
      </c>
      <c r="L139" s="683" t="s">
        <v>114</v>
      </c>
      <c r="M139" s="684">
        <v>780</v>
      </c>
      <c r="N139" s="69">
        <f t="shared" ref="N139:N149" si="75">P139*1.35</f>
        <v>108</v>
      </c>
      <c r="O139" s="70">
        <f t="shared" ref="O139:O149" si="76">P139*1.1</f>
        <v>88</v>
      </c>
      <c r="P139" s="71">
        <v>80</v>
      </c>
      <c r="Q139" s="126">
        <f t="shared" si="63"/>
        <v>1</v>
      </c>
      <c r="R139" s="126">
        <f t="shared" si="64"/>
        <v>80</v>
      </c>
      <c r="S139" s="126">
        <f t="shared" si="66"/>
        <v>80</v>
      </c>
      <c r="T139">
        <f t="shared" si="67"/>
        <v>80</v>
      </c>
      <c r="U139" s="70">
        <f t="shared" si="68"/>
        <v>82.4</v>
      </c>
      <c r="V139" s="70">
        <f t="shared" si="60"/>
        <v>91.199999999999989</v>
      </c>
      <c r="W139" s="70">
        <f t="shared" si="61"/>
        <v>112.8</v>
      </c>
      <c r="X139" s="481">
        <f t="shared" si="69"/>
        <v>76</v>
      </c>
      <c r="Y139" s="481">
        <f t="shared" si="70"/>
        <v>84</v>
      </c>
      <c r="Z139" s="481">
        <f t="shared" si="71"/>
        <v>104</v>
      </c>
      <c r="AD139" s="126"/>
    </row>
    <row r="140" spans="1:30" ht="15.75">
      <c r="A140" s="686"/>
      <c r="B140" s="688"/>
      <c r="C140" s="689"/>
      <c r="D140" s="690"/>
      <c r="E140" s="142" t="s">
        <v>108</v>
      </c>
      <c r="F140" s="690"/>
      <c r="G140" s="691"/>
      <c r="H140" s="690"/>
      <c r="I140" s="692"/>
      <c r="J140" s="683"/>
      <c r="K140" s="682"/>
      <c r="L140" s="683"/>
      <c r="M140" s="684"/>
      <c r="N140" s="69">
        <f t="shared" si="75"/>
        <v>93.15</v>
      </c>
      <c r="O140" s="70">
        <f t="shared" si="76"/>
        <v>75.900000000000006</v>
      </c>
      <c r="P140" s="71">
        <v>69</v>
      </c>
      <c r="Q140" s="126">
        <f t="shared" si="63"/>
        <v>1</v>
      </c>
      <c r="R140" s="126">
        <f t="shared" si="64"/>
        <v>69</v>
      </c>
      <c r="S140" s="126">
        <f t="shared" si="66"/>
        <v>69</v>
      </c>
      <c r="T140">
        <f t="shared" si="67"/>
        <v>69</v>
      </c>
      <c r="U140" s="70">
        <f t="shared" si="68"/>
        <v>71.070000000000007</v>
      </c>
      <c r="V140" s="70">
        <f t="shared" si="60"/>
        <v>78.66</v>
      </c>
      <c r="W140" s="70">
        <f t="shared" si="61"/>
        <v>97.289999999999992</v>
      </c>
      <c r="X140" s="481">
        <f t="shared" si="69"/>
        <v>65.55</v>
      </c>
      <c r="Y140" s="481">
        <f t="shared" si="70"/>
        <v>72.45</v>
      </c>
      <c r="Z140" s="481">
        <f t="shared" si="71"/>
        <v>89.7</v>
      </c>
      <c r="AD140" s="126"/>
    </row>
    <row r="141" spans="1:30" ht="16.5" customHeight="1">
      <c r="A141" s="686"/>
      <c r="B141" s="688"/>
      <c r="C141" s="689"/>
      <c r="D141" s="690"/>
      <c r="E141" s="137" t="s">
        <v>106</v>
      </c>
      <c r="F141" s="690"/>
      <c r="G141" s="691"/>
      <c r="H141" s="690"/>
      <c r="I141" s="692"/>
      <c r="J141" s="683"/>
      <c r="K141" s="682"/>
      <c r="L141" s="683"/>
      <c r="M141" s="684"/>
      <c r="N141" s="69">
        <f t="shared" si="75"/>
        <v>93.15</v>
      </c>
      <c r="O141" s="70">
        <f t="shared" si="76"/>
        <v>75.900000000000006</v>
      </c>
      <c r="P141" s="71">
        <v>69</v>
      </c>
      <c r="Q141" s="126">
        <f t="shared" si="63"/>
        <v>1</v>
      </c>
      <c r="R141" s="126">
        <f t="shared" si="64"/>
        <v>69</v>
      </c>
      <c r="S141" s="126">
        <f t="shared" si="66"/>
        <v>69</v>
      </c>
      <c r="T141">
        <f t="shared" si="67"/>
        <v>69</v>
      </c>
      <c r="U141" s="70">
        <f t="shared" si="68"/>
        <v>71.070000000000007</v>
      </c>
      <c r="V141" s="70">
        <f t="shared" si="60"/>
        <v>78.66</v>
      </c>
      <c r="W141" s="70">
        <f t="shared" si="61"/>
        <v>97.289999999999992</v>
      </c>
      <c r="X141" s="481">
        <f t="shared" si="69"/>
        <v>65.55</v>
      </c>
      <c r="Y141" s="481">
        <f t="shared" si="70"/>
        <v>72.45</v>
      </c>
      <c r="Z141" s="481">
        <f t="shared" si="71"/>
        <v>89.7</v>
      </c>
      <c r="AD141" s="126"/>
    </row>
    <row r="142" spans="1:30" ht="15.75">
      <c r="A142" s="686"/>
      <c r="B142" s="688"/>
      <c r="C142" s="689"/>
      <c r="D142" s="690"/>
      <c r="E142" s="136" t="s">
        <v>105</v>
      </c>
      <c r="F142" s="690"/>
      <c r="G142" s="691"/>
      <c r="H142" s="690"/>
      <c r="I142" s="692"/>
      <c r="J142" s="683"/>
      <c r="K142" s="682"/>
      <c r="L142" s="683"/>
      <c r="M142" s="684"/>
      <c r="N142" s="69">
        <f t="shared" si="75"/>
        <v>93.15</v>
      </c>
      <c r="O142" s="70">
        <f t="shared" si="76"/>
        <v>75.900000000000006</v>
      </c>
      <c r="P142" s="71">
        <v>69</v>
      </c>
      <c r="Q142" s="126">
        <f t="shared" si="63"/>
        <v>1</v>
      </c>
      <c r="R142" s="126">
        <f t="shared" si="64"/>
        <v>69</v>
      </c>
      <c r="S142" s="126">
        <f t="shared" si="66"/>
        <v>69</v>
      </c>
      <c r="T142">
        <f t="shared" si="67"/>
        <v>69</v>
      </c>
      <c r="U142" s="70">
        <f t="shared" si="68"/>
        <v>71.070000000000007</v>
      </c>
      <c r="V142" s="70">
        <f t="shared" si="60"/>
        <v>78.66</v>
      </c>
      <c r="W142" s="70">
        <f t="shared" si="61"/>
        <v>97.289999999999992</v>
      </c>
      <c r="X142" s="481">
        <f t="shared" si="69"/>
        <v>65.55</v>
      </c>
      <c r="Y142" s="481">
        <f t="shared" si="70"/>
        <v>72.45</v>
      </c>
      <c r="Z142" s="481">
        <f t="shared" si="71"/>
        <v>89.7</v>
      </c>
      <c r="AD142" s="126"/>
    </row>
    <row r="143" spans="1:30" ht="18" customHeight="1">
      <c r="A143" s="687"/>
      <c r="B143" s="688"/>
      <c r="C143" s="689"/>
      <c r="D143" s="690"/>
      <c r="E143" s="138" t="s">
        <v>107</v>
      </c>
      <c r="F143" s="690"/>
      <c r="G143" s="691"/>
      <c r="H143" s="690"/>
      <c r="I143" s="692"/>
      <c r="J143" s="683"/>
      <c r="K143" s="682"/>
      <c r="L143" s="683"/>
      <c r="M143" s="684"/>
      <c r="N143" s="69">
        <f t="shared" si="75"/>
        <v>93.15</v>
      </c>
      <c r="O143" s="70">
        <f t="shared" si="76"/>
        <v>75.900000000000006</v>
      </c>
      <c r="P143" s="71">
        <v>69</v>
      </c>
      <c r="Q143" s="126">
        <f t="shared" si="63"/>
        <v>1</v>
      </c>
      <c r="R143" s="126">
        <f t="shared" si="64"/>
        <v>69</v>
      </c>
      <c r="S143" s="126">
        <f t="shared" si="66"/>
        <v>69</v>
      </c>
      <c r="T143">
        <f t="shared" si="67"/>
        <v>69</v>
      </c>
      <c r="U143" s="70">
        <f t="shared" si="68"/>
        <v>71.070000000000007</v>
      </c>
      <c r="V143" s="70">
        <f t="shared" si="60"/>
        <v>78.66</v>
      </c>
      <c r="W143" s="70">
        <f t="shared" si="61"/>
        <v>97.289999999999992</v>
      </c>
      <c r="X143" s="481">
        <f t="shared" si="69"/>
        <v>65.55</v>
      </c>
      <c r="Y143" s="481">
        <f t="shared" si="70"/>
        <v>72.45</v>
      </c>
      <c r="Z143" s="481">
        <f t="shared" si="71"/>
        <v>89.7</v>
      </c>
      <c r="AD143" s="126"/>
    </row>
    <row r="144" spans="1:30" ht="45">
      <c r="A144" s="685" t="s">
        <v>1613</v>
      </c>
      <c r="B144" s="688"/>
      <c r="C144" s="689" t="s">
        <v>1612</v>
      </c>
      <c r="D144" s="690" t="s">
        <v>104</v>
      </c>
      <c r="E144" s="135" t="s">
        <v>1131</v>
      </c>
      <c r="F144" s="690">
        <v>120</v>
      </c>
      <c r="G144" s="691" t="s">
        <v>1134</v>
      </c>
      <c r="H144" s="690" t="s">
        <v>111</v>
      </c>
      <c r="I144" s="692" t="s">
        <v>457</v>
      </c>
      <c r="J144" s="683" t="s">
        <v>329</v>
      </c>
      <c r="K144" s="682">
        <v>1200</v>
      </c>
      <c r="L144" s="683" t="s">
        <v>114</v>
      </c>
      <c r="M144" s="684">
        <v>840</v>
      </c>
      <c r="N144" s="69">
        <f t="shared" si="75"/>
        <v>108</v>
      </c>
      <c r="O144" s="70">
        <f t="shared" si="76"/>
        <v>88</v>
      </c>
      <c r="P144" s="71">
        <v>80</v>
      </c>
      <c r="Q144" s="126">
        <f t="shared" si="63"/>
        <v>1</v>
      </c>
      <c r="R144" s="126">
        <f t="shared" si="64"/>
        <v>80</v>
      </c>
      <c r="S144" s="126">
        <f t="shared" si="66"/>
        <v>80</v>
      </c>
      <c r="T144">
        <f t="shared" si="67"/>
        <v>80</v>
      </c>
      <c r="U144" s="70">
        <f t="shared" si="68"/>
        <v>82.4</v>
      </c>
      <c r="V144" s="70">
        <f t="shared" si="60"/>
        <v>91.199999999999989</v>
      </c>
      <c r="W144" s="70">
        <f t="shared" si="61"/>
        <v>112.8</v>
      </c>
      <c r="X144" s="481">
        <f t="shared" si="69"/>
        <v>76</v>
      </c>
      <c r="Y144" s="481">
        <f t="shared" si="70"/>
        <v>84</v>
      </c>
      <c r="Z144" s="481">
        <f t="shared" si="71"/>
        <v>104</v>
      </c>
      <c r="AD144" s="126"/>
    </row>
    <row r="145" spans="1:30" ht="45">
      <c r="A145" s="686"/>
      <c r="B145" s="688"/>
      <c r="C145" s="689"/>
      <c r="D145" s="690"/>
      <c r="E145" s="90" t="s">
        <v>1115</v>
      </c>
      <c r="F145" s="690"/>
      <c r="G145" s="691"/>
      <c r="H145" s="690"/>
      <c r="I145" s="692"/>
      <c r="J145" s="683"/>
      <c r="K145" s="682"/>
      <c r="L145" s="683"/>
      <c r="M145" s="684"/>
      <c r="N145" s="69">
        <f>P145*1.35</f>
        <v>87.75</v>
      </c>
      <c r="O145" s="70">
        <f>P145*1.1</f>
        <v>71.5</v>
      </c>
      <c r="P145" s="71">
        <v>65</v>
      </c>
      <c r="Q145" s="126">
        <f t="shared" si="63"/>
        <v>1</v>
      </c>
      <c r="R145" s="126">
        <f t="shared" si="64"/>
        <v>65</v>
      </c>
      <c r="S145" s="126">
        <f t="shared" si="66"/>
        <v>65</v>
      </c>
      <c r="T145">
        <f t="shared" si="67"/>
        <v>65</v>
      </c>
      <c r="U145" s="70">
        <f t="shared" si="68"/>
        <v>66.95</v>
      </c>
      <c r="V145" s="70">
        <f t="shared" si="60"/>
        <v>74.099999999999994</v>
      </c>
      <c r="W145" s="70">
        <f t="shared" si="61"/>
        <v>91.649999999999991</v>
      </c>
      <c r="X145" s="481">
        <f t="shared" si="69"/>
        <v>61.75</v>
      </c>
      <c r="Y145" s="481">
        <f t="shared" si="70"/>
        <v>68.25</v>
      </c>
      <c r="Z145" s="481">
        <f t="shared" si="71"/>
        <v>84.5</v>
      </c>
      <c r="AD145" s="126"/>
    </row>
    <row r="146" spans="1:30" ht="48" customHeight="1">
      <c r="A146" s="687"/>
      <c r="B146" s="688"/>
      <c r="C146" s="689"/>
      <c r="D146" s="690"/>
      <c r="E146" s="89" t="s">
        <v>1114</v>
      </c>
      <c r="F146" s="690"/>
      <c r="G146" s="691"/>
      <c r="H146" s="690"/>
      <c r="I146" s="692"/>
      <c r="J146" s="683"/>
      <c r="K146" s="682"/>
      <c r="L146" s="683"/>
      <c r="M146" s="684"/>
      <c r="N146" s="69">
        <f>P146*1.35</f>
        <v>91.800000000000011</v>
      </c>
      <c r="O146" s="70">
        <f>P146*1.1</f>
        <v>74.800000000000011</v>
      </c>
      <c r="P146" s="71">
        <v>68</v>
      </c>
      <c r="Q146" s="126">
        <f t="shared" si="63"/>
        <v>1</v>
      </c>
      <c r="R146" s="126">
        <f t="shared" si="64"/>
        <v>68</v>
      </c>
      <c r="S146" s="126">
        <f t="shared" si="66"/>
        <v>68</v>
      </c>
      <c r="T146">
        <f t="shared" si="67"/>
        <v>68</v>
      </c>
      <c r="U146" s="70">
        <f t="shared" si="68"/>
        <v>70.040000000000006</v>
      </c>
      <c r="V146" s="70">
        <f t="shared" si="60"/>
        <v>77.52</v>
      </c>
      <c r="W146" s="70">
        <f t="shared" si="61"/>
        <v>95.88</v>
      </c>
      <c r="X146" s="481">
        <f t="shared" si="69"/>
        <v>64.599999999999994</v>
      </c>
      <c r="Y146" s="481">
        <f t="shared" si="70"/>
        <v>71.400000000000006</v>
      </c>
      <c r="Z146" s="481">
        <f t="shared" si="71"/>
        <v>88.4</v>
      </c>
      <c r="AD146" s="126"/>
    </row>
    <row r="147" spans="1:30" ht="48" customHeight="1">
      <c r="A147" s="685" t="s">
        <v>1615</v>
      </c>
      <c r="B147" s="729"/>
      <c r="C147" s="713" t="s">
        <v>1614</v>
      </c>
      <c r="D147" s="685">
        <v>60</v>
      </c>
      <c r="E147" s="147" t="s">
        <v>1115</v>
      </c>
      <c r="F147" s="685">
        <v>120</v>
      </c>
      <c r="G147" s="741" t="s">
        <v>1134</v>
      </c>
      <c r="H147" s="685" t="s">
        <v>111</v>
      </c>
      <c r="I147" s="713" t="s">
        <v>457</v>
      </c>
      <c r="J147" s="707" t="s">
        <v>329</v>
      </c>
      <c r="K147" s="705">
        <v>1200</v>
      </c>
      <c r="L147" s="707" t="s">
        <v>114</v>
      </c>
      <c r="M147" s="718">
        <v>840</v>
      </c>
      <c r="N147" s="69">
        <f>P147*1.35</f>
        <v>74.25</v>
      </c>
      <c r="O147" s="70">
        <f>P147*1.1</f>
        <v>60.500000000000007</v>
      </c>
      <c r="P147" s="71">
        <v>55</v>
      </c>
      <c r="Q147" s="126">
        <f t="shared" si="63"/>
        <v>1</v>
      </c>
      <c r="R147" s="126">
        <f t="shared" si="64"/>
        <v>55</v>
      </c>
      <c r="S147" s="126">
        <f t="shared" si="66"/>
        <v>55</v>
      </c>
      <c r="T147">
        <f t="shared" si="67"/>
        <v>55</v>
      </c>
      <c r="U147" s="70">
        <f t="shared" si="68"/>
        <v>56.65</v>
      </c>
      <c r="V147" s="70">
        <f t="shared" si="60"/>
        <v>62.699999999999996</v>
      </c>
      <c r="W147" s="70">
        <f t="shared" si="61"/>
        <v>77.55</v>
      </c>
      <c r="X147" s="481">
        <f t="shared" si="69"/>
        <v>52.25</v>
      </c>
      <c r="Y147" s="481">
        <f t="shared" si="70"/>
        <v>57.75</v>
      </c>
      <c r="Z147" s="481">
        <f t="shared" si="71"/>
        <v>71.5</v>
      </c>
      <c r="AD147" s="126"/>
    </row>
    <row r="148" spans="1:30" ht="48" customHeight="1">
      <c r="A148" s="686"/>
      <c r="B148" s="730"/>
      <c r="C148" s="714"/>
      <c r="D148" s="686"/>
      <c r="E148" s="89" t="s">
        <v>1114</v>
      </c>
      <c r="F148" s="686"/>
      <c r="G148" s="742"/>
      <c r="H148" s="686"/>
      <c r="I148" s="714"/>
      <c r="J148" s="717"/>
      <c r="K148" s="716"/>
      <c r="L148" s="717"/>
      <c r="M148" s="719"/>
      <c r="N148" s="69">
        <f>P148*1.35</f>
        <v>74.25</v>
      </c>
      <c r="O148" s="70">
        <f>P148*1.1</f>
        <v>60.500000000000007</v>
      </c>
      <c r="P148" s="71">
        <v>55</v>
      </c>
      <c r="Q148" s="126">
        <f t="shared" si="63"/>
        <v>1</v>
      </c>
      <c r="R148" s="126">
        <f t="shared" si="64"/>
        <v>55</v>
      </c>
      <c r="S148" s="126">
        <f t="shared" si="66"/>
        <v>55</v>
      </c>
      <c r="T148">
        <f t="shared" si="67"/>
        <v>55</v>
      </c>
      <c r="U148" s="70">
        <f t="shared" si="68"/>
        <v>56.65</v>
      </c>
      <c r="V148" s="70">
        <f t="shared" si="60"/>
        <v>62.699999999999996</v>
      </c>
      <c r="W148" s="70">
        <f t="shared" si="61"/>
        <v>77.55</v>
      </c>
      <c r="X148" s="481">
        <f t="shared" si="69"/>
        <v>52.25</v>
      </c>
      <c r="Y148" s="481">
        <f t="shared" si="70"/>
        <v>57.75</v>
      </c>
      <c r="Z148" s="481">
        <f t="shared" si="71"/>
        <v>71.5</v>
      </c>
      <c r="AD148" s="126"/>
    </row>
    <row r="149" spans="1:30" ht="50.25" customHeight="1">
      <c r="A149" s="687"/>
      <c r="B149" s="731"/>
      <c r="C149" s="715"/>
      <c r="D149" s="687"/>
      <c r="E149" s="138" t="s">
        <v>107</v>
      </c>
      <c r="F149" s="687"/>
      <c r="G149" s="743"/>
      <c r="H149" s="687"/>
      <c r="I149" s="715"/>
      <c r="J149" s="708"/>
      <c r="K149" s="706"/>
      <c r="L149" s="708"/>
      <c r="M149" s="720"/>
      <c r="N149" s="69">
        <f t="shared" si="75"/>
        <v>74.25</v>
      </c>
      <c r="O149" s="70">
        <f t="shared" si="76"/>
        <v>60.500000000000007</v>
      </c>
      <c r="P149" s="71">
        <v>55</v>
      </c>
      <c r="Q149" s="126">
        <f t="shared" si="63"/>
        <v>1</v>
      </c>
      <c r="R149" s="126">
        <f t="shared" si="64"/>
        <v>55</v>
      </c>
      <c r="S149" s="126">
        <f t="shared" si="66"/>
        <v>55</v>
      </c>
      <c r="T149">
        <f t="shared" si="67"/>
        <v>55</v>
      </c>
      <c r="U149" s="70">
        <f t="shared" si="68"/>
        <v>56.65</v>
      </c>
      <c r="V149" s="70">
        <f t="shared" si="60"/>
        <v>62.699999999999996</v>
      </c>
      <c r="W149" s="70">
        <f t="shared" si="61"/>
        <v>77.55</v>
      </c>
      <c r="X149" s="481">
        <f t="shared" si="69"/>
        <v>52.25</v>
      </c>
      <c r="Y149" s="481">
        <f t="shared" si="70"/>
        <v>57.75</v>
      </c>
      <c r="Z149" s="481">
        <f t="shared" si="71"/>
        <v>71.5</v>
      </c>
      <c r="AD149" s="126"/>
    </row>
    <row r="150" spans="1:30" ht="15.75">
      <c r="A150" s="685" t="s">
        <v>1617</v>
      </c>
      <c r="B150" s="688"/>
      <c r="C150" s="689" t="s">
        <v>1616</v>
      </c>
      <c r="D150" s="690" t="s">
        <v>104</v>
      </c>
      <c r="E150" s="141" t="s">
        <v>50</v>
      </c>
      <c r="F150" s="690">
        <v>120</v>
      </c>
      <c r="G150" s="691" t="s">
        <v>1134</v>
      </c>
      <c r="H150" s="690" t="s">
        <v>111</v>
      </c>
      <c r="I150" s="692" t="s">
        <v>459</v>
      </c>
      <c r="J150" s="683" t="s">
        <v>458</v>
      </c>
      <c r="K150" s="682">
        <v>1200</v>
      </c>
      <c r="L150" s="683" t="s">
        <v>114</v>
      </c>
      <c r="M150" s="684">
        <v>780</v>
      </c>
      <c r="N150" s="69">
        <f>P150*1.35</f>
        <v>189</v>
      </c>
      <c r="O150" s="70">
        <f>P150*1.1</f>
        <v>154</v>
      </c>
      <c r="P150" s="71">
        <v>140</v>
      </c>
      <c r="Q150" s="126">
        <f t="shared" si="63"/>
        <v>1</v>
      </c>
      <c r="R150" s="126">
        <f t="shared" si="64"/>
        <v>140</v>
      </c>
      <c r="S150" s="126">
        <f t="shared" si="66"/>
        <v>140</v>
      </c>
      <c r="T150">
        <f t="shared" si="67"/>
        <v>140</v>
      </c>
      <c r="U150" s="70">
        <f t="shared" si="68"/>
        <v>144.20000000000002</v>
      </c>
      <c r="V150" s="70">
        <f t="shared" si="60"/>
        <v>159.6</v>
      </c>
      <c r="W150" s="70">
        <f t="shared" si="61"/>
        <v>197.39999999999998</v>
      </c>
      <c r="X150" s="481">
        <f t="shared" si="69"/>
        <v>133</v>
      </c>
      <c r="Y150" s="481">
        <f t="shared" si="70"/>
        <v>147</v>
      </c>
      <c r="Z150" s="481">
        <f t="shared" si="71"/>
        <v>182</v>
      </c>
      <c r="AD150" s="126"/>
    </row>
    <row r="151" spans="1:30" ht="45.75" customHeight="1">
      <c r="A151" s="686"/>
      <c r="B151" s="688"/>
      <c r="C151" s="689"/>
      <c r="D151" s="690"/>
      <c r="E151" s="408" t="s">
        <v>1131</v>
      </c>
      <c r="F151" s="690"/>
      <c r="G151" s="691"/>
      <c r="H151" s="690"/>
      <c r="I151" s="692"/>
      <c r="J151" s="683"/>
      <c r="K151" s="682"/>
      <c r="L151" s="683"/>
      <c r="M151" s="684"/>
      <c r="N151" s="69">
        <f>P151*1.35</f>
        <v>189</v>
      </c>
      <c r="O151" s="70">
        <f>P151*1.1</f>
        <v>154</v>
      </c>
      <c r="P151" s="71">
        <v>140</v>
      </c>
      <c r="Q151" s="126">
        <f t="shared" si="63"/>
        <v>1</v>
      </c>
      <c r="R151" s="126">
        <f t="shared" si="64"/>
        <v>140</v>
      </c>
      <c r="S151" s="126">
        <f t="shared" si="66"/>
        <v>140</v>
      </c>
      <c r="T151">
        <f t="shared" si="67"/>
        <v>140</v>
      </c>
      <c r="U151" s="70">
        <f t="shared" si="68"/>
        <v>144.20000000000002</v>
      </c>
      <c r="V151" s="70">
        <f t="shared" si="60"/>
        <v>159.6</v>
      </c>
      <c r="W151" s="70">
        <f t="shared" si="61"/>
        <v>197.39999999999998</v>
      </c>
      <c r="X151" s="481">
        <f t="shared" si="69"/>
        <v>133</v>
      </c>
      <c r="Y151" s="481">
        <f t="shared" si="70"/>
        <v>147</v>
      </c>
      <c r="Z151" s="481">
        <f t="shared" si="71"/>
        <v>182</v>
      </c>
      <c r="AD151" s="126"/>
    </row>
    <row r="152" spans="1:30" ht="30">
      <c r="A152" s="686"/>
      <c r="B152" s="688"/>
      <c r="C152" s="689"/>
      <c r="D152" s="690"/>
      <c r="E152" s="89" t="s">
        <v>1114</v>
      </c>
      <c r="F152" s="690"/>
      <c r="G152" s="691"/>
      <c r="H152" s="690"/>
      <c r="I152" s="692"/>
      <c r="J152" s="683"/>
      <c r="K152" s="682"/>
      <c r="L152" s="683"/>
      <c r="M152" s="684"/>
      <c r="N152" s="69">
        <f t="shared" ref="N152:N157" si="77">P152*1.35</f>
        <v>175.5</v>
      </c>
      <c r="O152" s="70">
        <f t="shared" ref="O152:O157" si="78">P152*1.1</f>
        <v>143</v>
      </c>
      <c r="P152" s="71">
        <v>130</v>
      </c>
      <c r="Q152" s="126">
        <f t="shared" si="63"/>
        <v>1</v>
      </c>
      <c r="R152" s="126">
        <f t="shared" si="64"/>
        <v>130</v>
      </c>
      <c r="S152" s="126">
        <f t="shared" si="66"/>
        <v>130</v>
      </c>
      <c r="T152">
        <f t="shared" si="67"/>
        <v>130</v>
      </c>
      <c r="U152" s="70">
        <f t="shared" si="68"/>
        <v>133.9</v>
      </c>
      <c r="V152" s="70">
        <f t="shared" si="60"/>
        <v>148.19999999999999</v>
      </c>
      <c r="W152" s="70">
        <f t="shared" si="61"/>
        <v>183.29999999999998</v>
      </c>
      <c r="X152" s="481">
        <f t="shared" si="69"/>
        <v>123.5</v>
      </c>
      <c r="Y152" s="481">
        <f t="shared" si="70"/>
        <v>136.5</v>
      </c>
      <c r="Z152" s="481">
        <f t="shared" si="71"/>
        <v>169</v>
      </c>
      <c r="AD152" s="126"/>
    </row>
    <row r="153" spans="1:30" ht="45">
      <c r="A153" s="686"/>
      <c r="B153" s="688"/>
      <c r="C153" s="689"/>
      <c r="D153" s="690"/>
      <c r="E153" s="407" t="s">
        <v>1115</v>
      </c>
      <c r="F153" s="690"/>
      <c r="G153" s="691"/>
      <c r="H153" s="690"/>
      <c r="I153" s="692"/>
      <c r="J153" s="683"/>
      <c r="K153" s="682"/>
      <c r="L153" s="683"/>
      <c r="M153" s="684"/>
      <c r="N153" s="69">
        <f t="shared" si="77"/>
        <v>175.5</v>
      </c>
      <c r="O153" s="70">
        <f t="shared" si="78"/>
        <v>143</v>
      </c>
      <c r="P153" s="71">
        <v>130</v>
      </c>
      <c r="Q153" s="126">
        <f t="shared" si="63"/>
        <v>1</v>
      </c>
      <c r="R153" s="126">
        <f t="shared" si="64"/>
        <v>130</v>
      </c>
      <c r="S153" s="126">
        <f t="shared" si="66"/>
        <v>130</v>
      </c>
      <c r="T153">
        <f t="shared" si="67"/>
        <v>130</v>
      </c>
      <c r="U153" s="70">
        <f t="shared" si="68"/>
        <v>133.9</v>
      </c>
      <c r="V153" s="70">
        <f t="shared" si="60"/>
        <v>148.19999999999999</v>
      </c>
      <c r="W153" s="70">
        <f t="shared" si="61"/>
        <v>183.29999999999998</v>
      </c>
      <c r="X153" s="481">
        <f t="shared" si="69"/>
        <v>123.5</v>
      </c>
      <c r="Y153" s="481">
        <f t="shared" si="70"/>
        <v>136.5</v>
      </c>
      <c r="Z153" s="481">
        <f t="shared" si="71"/>
        <v>169</v>
      </c>
      <c r="AD153" s="126"/>
    </row>
    <row r="154" spans="1:30" ht="15.75">
      <c r="A154" s="686"/>
      <c r="B154" s="688"/>
      <c r="C154" s="689"/>
      <c r="D154" s="690"/>
      <c r="E154" s="142" t="s">
        <v>108</v>
      </c>
      <c r="F154" s="690"/>
      <c r="G154" s="691"/>
      <c r="H154" s="690"/>
      <c r="I154" s="692"/>
      <c r="J154" s="683"/>
      <c r="K154" s="682"/>
      <c r="L154" s="683"/>
      <c r="M154" s="684"/>
      <c r="N154" s="69">
        <f t="shared" si="77"/>
        <v>175.5</v>
      </c>
      <c r="O154" s="70">
        <f t="shared" si="78"/>
        <v>143</v>
      </c>
      <c r="P154" s="71">
        <v>130</v>
      </c>
      <c r="Q154" s="126">
        <f t="shared" si="63"/>
        <v>1</v>
      </c>
      <c r="R154" s="126">
        <f t="shared" si="64"/>
        <v>130</v>
      </c>
      <c r="S154" s="126">
        <f t="shared" si="66"/>
        <v>130</v>
      </c>
      <c r="T154">
        <f t="shared" si="67"/>
        <v>130</v>
      </c>
      <c r="U154" s="70">
        <f t="shared" si="68"/>
        <v>133.9</v>
      </c>
      <c r="V154" s="70">
        <f t="shared" si="60"/>
        <v>148.19999999999999</v>
      </c>
      <c r="W154" s="70">
        <f t="shared" si="61"/>
        <v>183.29999999999998</v>
      </c>
      <c r="X154" s="481">
        <f t="shared" si="69"/>
        <v>123.5</v>
      </c>
      <c r="Y154" s="481">
        <f t="shared" si="70"/>
        <v>136.5</v>
      </c>
      <c r="Z154" s="481">
        <f t="shared" si="71"/>
        <v>169</v>
      </c>
      <c r="AD154" s="126"/>
    </row>
    <row r="155" spans="1:30" ht="15.75">
      <c r="A155" s="686"/>
      <c r="B155" s="688"/>
      <c r="C155" s="689"/>
      <c r="D155" s="690"/>
      <c r="E155" s="137" t="s">
        <v>106</v>
      </c>
      <c r="F155" s="690"/>
      <c r="G155" s="691"/>
      <c r="H155" s="690"/>
      <c r="I155" s="692"/>
      <c r="J155" s="683"/>
      <c r="K155" s="682"/>
      <c r="L155" s="683"/>
      <c r="M155" s="684"/>
      <c r="N155" s="69">
        <f t="shared" si="77"/>
        <v>175.5</v>
      </c>
      <c r="O155" s="70">
        <f t="shared" si="78"/>
        <v>143</v>
      </c>
      <c r="P155" s="71">
        <v>130</v>
      </c>
      <c r="Q155" s="126">
        <f t="shared" si="63"/>
        <v>1</v>
      </c>
      <c r="R155" s="126">
        <f t="shared" si="64"/>
        <v>130</v>
      </c>
      <c r="S155" s="126">
        <f t="shared" si="66"/>
        <v>130</v>
      </c>
      <c r="T155">
        <f t="shared" si="67"/>
        <v>130</v>
      </c>
      <c r="U155" s="70">
        <f t="shared" si="68"/>
        <v>133.9</v>
      </c>
      <c r="V155" s="70">
        <f t="shared" si="60"/>
        <v>148.19999999999999</v>
      </c>
      <c r="W155" s="70">
        <f t="shared" si="61"/>
        <v>183.29999999999998</v>
      </c>
      <c r="X155" s="481">
        <f t="shared" si="69"/>
        <v>123.5</v>
      </c>
      <c r="Y155" s="481">
        <f t="shared" si="70"/>
        <v>136.5</v>
      </c>
      <c r="Z155" s="481">
        <f t="shared" si="71"/>
        <v>169</v>
      </c>
      <c r="AD155" s="126"/>
    </row>
    <row r="156" spans="1:30" ht="15.75">
      <c r="A156" s="686"/>
      <c r="B156" s="688"/>
      <c r="C156" s="689"/>
      <c r="D156" s="690"/>
      <c r="E156" s="136" t="s">
        <v>105</v>
      </c>
      <c r="F156" s="690"/>
      <c r="G156" s="691"/>
      <c r="H156" s="690"/>
      <c r="I156" s="692"/>
      <c r="J156" s="683"/>
      <c r="K156" s="682"/>
      <c r="L156" s="683"/>
      <c r="M156" s="684"/>
      <c r="N156" s="69">
        <f t="shared" si="77"/>
        <v>175.5</v>
      </c>
      <c r="O156" s="70">
        <f t="shared" si="78"/>
        <v>143</v>
      </c>
      <c r="P156" s="71">
        <v>130</v>
      </c>
      <c r="Q156" s="126">
        <f t="shared" si="63"/>
        <v>1</v>
      </c>
      <c r="R156" s="126">
        <f t="shared" si="64"/>
        <v>130</v>
      </c>
      <c r="S156" s="126">
        <f t="shared" si="66"/>
        <v>130</v>
      </c>
      <c r="T156">
        <f t="shared" si="67"/>
        <v>130</v>
      </c>
      <c r="U156" s="70">
        <f t="shared" si="68"/>
        <v>133.9</v>
      </c>
      <c r="V156" s="70">
        <f t="shared" si="60"/>
        <v>148.19999999999999</v>
      </c>
      <c r="W156" s="70">
        <f t="shared" si="61"/>
        <v>183.29999999999998</v>
      </c>
      <c r="X156" s="481">
        <f t="shared" si="69"/>
        <v>123.5</v>
      </c>
      <c r="Y156" s="481">
        <f t="shared" si="70"/>
        <v>136.5</v>
      </c>
      <c r="Z156" s="481">
        <f t="shared" si="71"/>
        <v>169</v>
      </c>
      <c r="AD156" s="126"/>
    </row>
    <row r="157" spans="1:30" ht="15.75">
      <c r="A157" s="687"/>
      <c r="B157" s="688"/>
      <c r="C157" s="689"/>
      <c r="D157" s="690"/>
      <c r="E157" s="138" t="s">
        <v>107</v>
      </c>
      <c r="F157" s="690"/>
      <c r="G157" s="691"/>
      <c r="H157" s="690"/>
      <c r="I157" s="692"/>
      <c r="J157" s="683"/>
      <c r="K157" s="682"/>
      <c r="L157" s="683"/>
      <c r="M157" s="684"/>
      <c r="N157" s="69">
        <f t="shared" si="77"/>
        <v>175.5</v>
      </c>
      <c r="O157" s="70">
        <f t="shared" si="78"/>
        <v>143</v>
      </c>
      <c r="P157" s="71">
        <v>130</v>
      </c>
      <c r="Q157" s="126">
        <f t="shared" si="63"/>
        <v>1</v>
      </c>
      <c r="R157" s="126">
        <f t="shared" si="64"/>
        <v>130</v>
      </c>
      <c r="S157" s="126">
        <f t="shared" si="66"/>
        <v>130</v>
      </c>
      <c r="T157">
        <f t="shared" si="67"/>
        <v>130</v>
      </c>
      <c r="U157" s="70">
        <f t="shared" si="68"/>
        <v>133.9</v>
      </c>
      <c r="V157" s="70">
        <f t="shared" ref="V157:V220" si="79">IFERROR(SUM($T157*$AB$2)," ")</f>
        <v>148.19999999999999</v>
      </c>
      <c r="W157" s="70">
        <f t="shared" ref="W157:W220" si="80">IFERROR(SUM($T157*$AC$2)," ")</f>
        <v>183.29999999999998</v>
      </c>
      <c r="X157" s="481">
        <f t="shared" si="69"/>
        <v>123.5</v>
      </c>
      <c r="Y157" s="481">
        <f t="shared" si="70"/>
        <v>136.5</v>
      </c>
      <c r="Z157" s="481">
        <f t="shared" si="71"/>
        <v>169</v>
      </c>
      <c r="AD157" s="126"/>
    </row>
    <row r="158" spans="1:30" ht="15.75">
      <c r="A158" s="685" t="s">
        <v>1619</v>
      </c>
      <c r="B158" s="688"/>
      <c r="C158" s="689" t="s">
        <v>1618</v>
      </c>
      <c r="D158" s="690" t="s">
        <v>104</v>
      </c>
      <c r="E158" s="141" t="s">
        <v>50</v>
      </c>
      <c r="F158" s="690">
        <v>120</v>
      </c>
      <c r="G158" s="691" t="s">
        <v>1134</v>
      </c>
      <c r="H158" s="690" t="s">
        <v>111</v>
      </c>
      <c r="I158" s="692" t="s">
        <v>459</v>
      </c>
      <c r="J158" s="683" t="s">
        <v>329</v>
      </c>
      <c r="K158" s="682">
        <v>1200</v>
      </c>
      <c r="L158" s="683" t="s">
        <v>48</v>
      </c>
      <c r="M158" s="684">
        <v>780</v>
      </c>
      <c r="N158" s="69">
        <f t="shared" ref="N158:N165" si="81">P158*1.35</f>
        <v>130.95000000000002</v>
      </c>
      <c r="O158" s="70">
        <f t="shared" ref="O158:O165" si="82">P158*1.1</f>
        <v>106.7</v>
      </c>
      <c r="P158" s="71">
        <v>97</v>
      </c>
      <c r="Q158" s="126">
        <f t="shared" si="63"/>
        <v>1</v>
      </c>
      <c r="R158" s="126">
        <f t="shared" si="64"/>
        <v>97</v>
      </c>
      <c r="S158" s="126">
        <f t="shared" si="66"/>
        <v>97</v>
      </c>
      <c r="T158">
        <f t="shared" si="67"/>
        <v>97</v>
      </c>
      <c r="U158" s="70">
        <f t="shared" si="68"/>
        <v>99.91</v>
      </c>
      <c r="V158" s="70">
        <f t="shared" si="79"/>
        <v>110.57999999999998</v>
      </c>
      <c r="W158" s="70">
        <f t="shared" si="80"/>
        <v>136.76999999999998</v>
      </c>
      <c r="X158" s="481">
        <f t="shared" si="69"/>
        <v>92.15</v>
      </c>
      <c r="Y158" s="481">
        <f t="shared" si="70"/>
        <v>101.85000000000001</v>
      </c>
      <c r="Z158" s="481">
        <f t="shared" si="71"/>
        <v>126.10000000000001</v>
      </c>
      <c r="AD158" s="126"/>
    </row>
    <row r="159" spans="1:30" ht="15.75">
      <c r="A159" s="686"/>
      <c r="B159" s="688"/>
      <c r="C159" s="689"/>
      <c r="D159" s="690"/>
      <c r="E159" s="142" t="s">
        <v>108</v>
      </c>
      <c r="F159" s="690"/>
      <c r="G159" s="691"/>
      <c r="H159" s="690"/>
      <c r="I159" s="692"/>
      <c r="J159" s="683"/>
      <c r="K159" s="682"/>
      <c r="L159" s="683"/>
      <c r="M159" s="684"/>
      <c r="N159" s="69">
        <f t="shared" si="81"/>
        <v>128.25</v>
      </c>
      <c r="O159" s="70">
        <f t="shared" si="82"/>
        <v>104.50000000000001</v>
      </c>
      <c r="P159" s="71">
        <v>95</v>
      </c>
      <c r="Q159" s="126">
        <f t="shared" si="63"/>
        <v>1</v>
      </c>
      <c r="R159" s="126">
        <f t="shared" si="64"/>
        <v>95</v>
      </c>
      <c r="S159" s="126">
        <f t="shared" si="66"/>
        <v>95</v>
      </c>
      <c r="T159">
        <f t="shared" si="67"/>
        <v>95</v>
      </c>
      <c r="U159" s="70">
        <f t="shared" si="68"/>
        <v>97.850000000000009</v>
      </c>
      <c r="V159" s="70">
        <f t="shared" si="79"/>
        <v>108.3</v>
      </c>
      <c r="W159" s="70">
        <f t="shared" si="80"/>
        <v>133.94999999999999</v>
      </c>
      <c r="X159" s="481">
        <f t="shared" si="69"/>
        <v>90.25</v>
      </c>
      <c r="Y159" s="481">
        <f t="shared" si="70"/>
        <v>99.75</v>
      </c>
      <c r="Z159" s="481">
        <f t="shared" si="71"/>
        <v>123.5</v>
      </c>
      <c r="AD159" s="126"/>
    </row>
    <row r="160" spans="1:30" ht="16.5" customHeight="1">
      <c r="A160" s="686"/>
      <c r="B160" s="688"/>
      <c r="C160" s="689"/>
      <c r="D160" s="690"/>
      <c r="E160" s="137" t="s">
        <v>106</v>
      </c>
      <c r="F160" s="690"/>
      <c r="G160" s="691"/>
      <c r="H160" s="690"/>
      <c r="I160" s="692"/>
      <c r="J160" s="683"/>
      <c r="K160" s="682"/>
      <c r="L160" s="683"/>
      <c r="M160" s="684"/>
      <c r="N160" s="69">
        <f t="shared" si="81"/>
        <v>128.25</v>
      </c>
      <c r="O160" s="70">
        <f t="shared" si="82"/>
        <v>104.50000000000001</v>
      </c>
      <c r="P160" s="71">
        <v>95</v>
      </c>
      <c r="Q160" s="126">
        <f t="shared" si="63"/>
        <v>1</v>
      </c>
      <c r="R160" s="126">
        <f t="shared" si="64"/>
        <v>95</v>
      </c>
      <c r="S160" s="126">
        <f t="shared" si="66"/>
        <v>95</v>
      </c>
      <c r="T160">
        <f t="shared" si="67"/>
        <v>95</v>
      </c>
      <c r="U160" s="70">
        <f t="shared" si="68"/>
        <v>97.850000000000009</v>
      </c>
      <c r="V160" s="70">
        <f t="shared" si="79"/>
        <v>108.3</v>
      </c>
      <c r="W160" s="70">
        <f t="shared" si="80"/>
        <v>133.94999999999999</v>
      </c>
      <c r="X160" s="481">
        <f t="shared" si="69"/>
        <v>90.25</v>
      </c>
      <c r="Y160" s="481">
        <f t="shared" si="70"/>
        <v>99.75</v>
      </c>
      <c r="Z160" s="481">
        <f t="shared" si="71"/>
        <v>123.5</v>
      </c>
      <c r="AD160" s="126"/>
    </row>
    <row r="161" spans="1:30" ht="15.75">
      <c r="A161" s="686"/>
      <c r="B161" s="688"/>
      <c r="C161" s="689"/>
      <c r="D161" s="690"/>
      <c r="E161" s="136" t="s">
        <v>105</v>
      </c>
      <c r="F161" s="690"/>
      <c r="G161" s="691"/>
      <c r="H161" s="690"/>
      <c r="I161" s="692"/>
      <c r="J161" s="683"/>
      <c r="K161" s="682"/>
      <c r="L161" s="683"/>
      <c r="M161" s="684"/>
      <c r="N161" s="69">
        <f t="shared" si="81"/>
        <v>128.25</v>
      </c>
      <c r="O161" s="70">
        <f t="shared" si="82"/>
        <v>104.50000000000001</v>
      </c>
      <c r="P161" s="71">
        <v>95</v>
      </c>
      <c r="Q161" s="126">
        <f t="shared" si="63"/>
        <v>1</v>
      </c>
      <c r="R161" s="126">
        <f t="shared" si="64"/>
        <v>95</v>
      </c>
      <c r="S161" s="126">
        <f t="shared" si="66"/>
        <v>95</v>
      </c>
      <c r="T161">
        <f t="shared" si="67"/>
        <v>95</v>
      </c>
      <c r="U161" s="70">
        <f t="shared" si="68"/>
        <v>97.850000000000009</v>
      </c>
      <c r="V161" s="70">
        <f t="shared" si="79"/>
        <v>108.3</v>
      </c>
      <c r="W161" s="70">
        <f t="shared" si="80"/>
        <v>133.94999999999999</v>
      </c>
      <c r="X161" s="481">
        <f t="shared" si="69"/>
        <v>90.25</v>
      </c>
      <c r="Y161" s="481">
        <f t="shared" si="70"/>
        <v>99.75</v>
      </c>
      <c r="Z161" s="481">
        <f t="shared" si="71"/>
        <v>123.5</v>
      </c>
      <c r="AD161" s="126"/>
    </row>
    <row r="162" spans="1:30" ht="33.75" customHeight="1">
      <c r="A162" s="687"/>
      <c r="B162" s="688"/>
      <c r="C162" s="689"/>
      <c r="D162" s="690"/>
      <c r="E162" s="138" t="s">
        <v>107</v>
      </c>
      <c r="F162" s="690"/>
      <c r="G162" s="691"/>
      <c r="H162" s="690"/>
      <c r="I162" s="692"/>
      <c r="J162" s="683"/>
      <c r="K162" s="682"/>
      <c r="L162" s="683"/>
      <c r="M162" s="684"/>
      <c r="N162" s="69">
        <f t="shared" si="81"/>
        <v>128.25</v>
      </c>
      <c r="O162" s="70">
        <f t="shared" si="82"/>
        <v>104.50000000000001</v>
      </c>
      <c r="P162" s="71">
        <v>95</v>
      </c>
      <c r="Q162" s="126">
        <f t="shared" si="63"/>
        <v>1</v>
      </c>
      <c r="R162" s="126">
        <f t="shared" si="64"/>
        <v>95</v>
      </c>
      <c r="S162" s="126">
        <f t="shared" si="66"/>
        <v>95</v>
      </c>
      <c r="T162">
        <f t="shared" si="67"/>
        <v>95</v>
      </c>
      <c r="U162" s="70">
        <f t="shared" si="68"/>
        <v>97.850000000000009</v>
      </c>
      <c r="V162" s="70">
        <f t="shared" si="79"/>
        <v>108.3</v>
      </c>
      <c r="W162" s="70">
        <f t="shared" si="80"/>
        <v>133.94999999999999</v>
      </c>
      <c r="X162" s="481">
        <f t="shared" si="69"/>
        <v>90.25</v>
      </c>
      <c r="Y162" s="481">
        <f t="shared" si="70"/>
        <v>99.75</v>
      </c>
      <c r="Z162" s="481">
        <f t="shared" si="71"/>
        <v>123.5</v>
      </c>
      <c r="AD162" s="126"/>
    </row>
    <row r="163" spans="1:30" ht="45">
      <c r="A163" s="685" t="s">
        <v>1621</v>
      </c>
      <c r="B163" s="688"/>
      <c r="C163" s="689" t="s">
        <v>1620</v>
      </c>
      <c r="D163" s="690" t="s">
        <v>104</v>
      </c>
      <c r="E163" s="90" t="s">
        <v>1115</v>
      </c>
      <c r="F163" s="690">
        <v>120</v>
      </c>
      <c r="G163" s="691" t="s">
        <v>1134</v>
      </c>
      <c r="H163" s="690" t="s">
        <v>111</v>
      </c>
      <c r="I163" s="692" t="s">
        <v>459</v>
      </c>
      <c r="J163" s="683" t="s">
        <v>329</v>
      </c>
      <c r="K163" s="682">
        <v>1200</v>
      </c>
      <c r="L163" s="683" t="s">
        <v>48</v>
      </c>
      <c r="M163" s="684">
        <v>840</v>
      </c>
      <c r="N163" s="69">
        <f t="shared" si="81"/>
        <v>121.50000000000001</v>
      </c>
      <c r="O163" s="70">
        <f t="shared" si="82"/>
        <v>99.000000000000014</v>
      </c>
      <c r="P163" s="71">
        <v>90</v>
      </c>
      <c r="Q163" s="126">
        <f t="shared" si="63"/>
        <v>1</v>
      </c>
      <c r="R163" s="126">
        <f t="shared" si="64"/>
        <v>90</v>
      </c>
      <c r="S163" s="126">
        <f t="shared" si="66"/>
        <v>90</v>
      </c>
      <c r="T163">
        <f t="shared" si="67"/>
        <v>90</v>
      </c>
      <c r="U163" s="70">
        <f t="shared" si="68"/>
        <v>92.7</v>
      </c>
      <c r="V163" s="70">
        <f t="shared" si="79"/>
        <v>102.6</v>
      </c>
      <c r="W163" s="70">
        <f t="shared" si="80"/>
        <v>126.89999999999999</v>
      </c>
      <c r="X163" s="481">
        <f t="shared" si="69"/>
        <v>85.5</v>
      </c>
      <c r="Y163" s="481">
        <f t="shared" si="70"/>
        <v>94.5</v>
      </c>
      <c r="Z163" s="481">
        <f t="shared" si="71"/>
        <v>117</v>
      </c>
      <c r="AD163" s="126"/>
    </row>
    <row r="164" spans="1:30" ht="45">
      <c r="A164" s="686"/>
      <c r="B164" s="688"/>
      <c r="C164" s="689"/>
      <c r="D164" s="690"/>
      <c r="E164" s="135" t="s">
        <v>1131</v>
      </c>
      <c r="F164" s="690"/>
      <c r="G164" s="691"/>
      <c r="H164" s="690"/>
      <c r="I164" s="692"/>
      <c r="J164" s="683"/>
      <c r="K164" s="682"/>
      <c r="L164" s="683"/>
      <c r="M164" s="684"/>
      <c r="N164" s="69">
        <f t="shared" si="81"/>
        <v>135</v>
      </c>
      <c r="O164" s="70">
        <f t="shared" si="82"/>
        <v>110.00000000000001</v>
      </c>
      <c r="P164" s="71">
        <v>100</v>
      </c>
      <c r="Q164" s="126">
        <f t="shared" si="63"/>
        <v>1</v>
      </c>
      <c r="R164" s="126">
        <f t="shared" si="64"/>
        <v>100</v>
      </c>
      <c r="S164" s="126">
        <f t="shared" si="66"/>
        <v>100</v>
      </c>
      <c r="T164">
        <f t="shared" si="67"/>
        <v>100</v>
      </c>
      <c r="U164" s="70">
        <f t="shared" si="68"/>
        <v>103</v>
      </c>
      <c r="V164" s="70">
        <f t="shared" si="79"/>
        <v>113.99999999999999</v>
      </c>
      <c r="W164" s="70">
        <f t="shared" si="80"/>
        <v>141</v>
      </c>
      <c r="X164" s="481">
        <f t="shared" si="69"/>
        <v>95</v>
      </c>
      <c r="Y164" s="481">
        <f t="shared" si="70"/>
        <v>105</v>
      </c>
      <c r="Z164" s="481">
        <f t="shared" si="71"/>
        <v>130</v>
      </c>
      <c r="AD164" s="126"/>
    </row>
    <row r="165" spans="1:30" ht="30">
      <c r="A165" s="687"/>
      <c r="B165" s="688"/>
      <c r="C165" s="689"/>
      <c r="D165" s="690"/>
      <c r="E165" s="89" t="s">
        <v>1114</v>
      </c>
      <c r="F165" s="690"/>
      <c r="G165" s="691"/>
      <c r="H165" s="690"/>
      <c r="I165" s="692"/>
      <c r="J165" s="683"/>
      <c r="K165" s="682"/>
      <c r="L165" s="683"/>
      <c r="M165" s="684"/>
      <c r="N165" s="69">
        <f t="shared" si="81"/>
        <v>128.25</v>
      </c>
      <c r="O165" s="70">
        <f t="shared" si="82"/>
        <v>104.50000000000001</v>
      </c>
      <c r="P165" s="71">
        <v>95</v>
      </c>
      <c r="Q165" s="126">
        <f t="shared" si="63"/>
        <v>1</v>
      </c>
      <c r="R165" s="126">
        <f t="shared" si="64"/>
        <v>95</v>
      </c>
      <c r="S165" s="126">
        <f t="shared" si="66"/>
        <v>95</v>
      </c>
      <c r="T165">
        <f t="shared" si="67"/>
        <v>95</v>
      </c>
      <c r="U165" s="70">
        <f t="shared" si="68"/>
        <v>97.850000000000009</v>
      </c>
      <c r="V165" s="70">
        <f t="shared" si="79"/>
        <v>108.3</v>
      </c>
      <c r="W165" s="70">
        <f t="shared" si="80"/>
        <v>133.94999999999999</v>
      </c>
      <c r="X165" s="481">
        <f t="shared" si="69"/>
        <v>90.25</v>
      </c>
      <c r="Y165" s="481">
        <f t="shared" si="70"/>
        <v>99.75</v>
      </c>
      <c r="Z165" s="481">
        <f t="shared" si="71"/>
        <v>123.5</v>
      </c>
      <c r="AD165" s="126"/>
    </row>
    <row r="166" spans="1:30" ht="15.75">
      <c r="A166" s="685" t="s">
        <v>1669</v>
      </c>
      <c r="B166" s="688"/>
      <c r="C166" s="689" t="s">
        <v>1668</v>
      </c>
      <c r="D166" s="690" t="s">
        <v>104</v>
      </c>
      <c r="E166" s="141" t="s">
        <v>50</v>
      </c>
      <c r="F166" s="690">
        <v>120</v>
      </c>
      <c r="G166" s="691" t="s">
        <v>1134</v>
      </c>
      <c r="H166" s="690" t="s">
        <v>111</v>
      </c>
      <c r="I166" s="692" t="s">
        <v>459</v>
      </c>
      <c r="J166" s="683" t="s">
        <v>329</v>
      </c>
      <c r="K166" s="682">
        <v>1200</v>
      </c>
      <c r="L166" s="683" t="s">
        <v>118</v>
      </c>
      <c r="M166" s="684">
        <v>780</v>
      </c>
      <c r="N166" s="69">
        <f t="shared" ref="N166:N178" si="83">P166*1.35</f>
        <v>398.25</v>
      </c>
      <c r="O166" s="70">
        <f t="shared" ref="O166:O178" si="84">P166*1.1</f>
        <v>324.5</v>
      </c>
      <c r="P166" s="71">
        <v>295</v>
      </c>
      <c r="Q166" s="126">
        <f t="shared" si="63"/>
        <v>1</v>
      </c>
      <c r="R166" s="126">
        <f t="shared" si="64"/>
        <v>295</v>
      </c>
      <c r="S166" s="126">
        <f t="shared" si="66"/>
        <v>295</v>
      </c>
      <c r="T166">
        <f t="shared" si="67"/>
        <v>295</v>
      </c>
      <c r="U166" s="70">
        <f t="shared" si="68"/>
        <v>303.85000000000002</v>
      </c>
      <c r="V166" s="70">
        <f t="shared" si="79"/>
        <v>336.29999999999995</v>
      </c>
      <c r="W166" s="70">
        <f t="shared" si="80"/>
        <v>415.95</v>
      </c>
      <c r="X166" s="481">
        <f t="shared" si="69"/>
        <v>280.25</v>
      </c>
      <c r="Y166" s="481">
        <f t="shared" si="70"/>
        <v>309.75</v>
      </c>
      <c r="Z166" s="481">
        <f t="shared" si="71"/>
        <v>383.5</v>
      </c>
      <c r="AD166" s="126"/>
    </row>
    <row r="167" spans="1:30" ht="30">
      <c r="A167" s="686"/>
      <c r="B167" s="688"/>
      <c r="C167" s="689"/>
      <c r="D167" s="690"/>
      <c r="E167" s="89" t="s">
        <v>1114</v>
      </c>
      <c r="F167" s="690"/>
      <c r="G167" s="691"/>
      <c r="H167" s="690"/>
      <c r="I167" s="692"/>
      <c r="J167" s="683"/>
      <c r="K167" s="682"/>
      <c r="L167" s="683"/>
      <c r="M167" s="684"/>
      <c r="N167" s="69">
        <f t="shared" si="83"/>
        <v>378</v>
      </c>
      <c r="O167" s="70">
        <f t="shared" si="84"/>
        <v>308</v>
      </c>
      <c r="P167" s="71">
        <v>280</v>
      </c>
      <c r="Q167" s="126">
        <f t="shared" si="63"/>
        <v>1</v>
      </c>
      <c r="R167" s="126">
        <f t="shared" si="64"/>
        <v>280</v>
      </c>
      <c r="S167" s="126">
        <f t="shared" si="66"/>
        <v>280</v>
      </c>
      <c r="T167">
        <f t="shared" si="67"/>
        <v>280</v>
      </c>
      <c r="U167" s="70">
        <f t="shared" si="68"/>
        <v>288.40000000000003</v>
      </c>
      <c r="V167" s="70">
        <f t="shared" si="79"/>
        <v>319.2</v>
      </c>
      <c r="W167" s="70">
        <f t="shared" si="80"/>
        <v>394.79999999999995</v>
      </c>
      <c r="X167" s="481">
        <f t="shared" si="69"/>
        <v>266</v>
      </c>
      <c r="Y167" s="481">
        <f t="shared" si="70"/>
        <v>294</v>
      </c>
      <c r="Z167" s="481">
        <f t="shared" si="71"/>
        <v>364</v>
      </c>
      <c r="AD167" s="126"/>
    </row>
    <row r="168" spans="1:30" ht="45">
      <c r="A168" s="686"/>
      <c r="B168" s="688"/>
      <c r="C168" s="689"/>
      <c r="D168" s="690"/>
      <c r="E168" s="442" t="s">
        <v>1115</v>
      </c>
      <c r="F168" s="690"/>
      <c r="G168" s="691"/>
      <c r="H168" s="690"/>
      <c r="I168" s="692"/>
      <c r="J168" s="683"/>
      <c r="K168" s="682"/>
      <c r="L168" s="683"/>
      <c r="M168" s="684"/>
      <c r="N168" s="69">
        <f t="shared" si="83"/>
        <v>378</v>
      </c>
      <c r="O168" s="70">
        <f t="shared" si="84"/>
        <v>308</v>
      </c>
      <c r="P168" s="71">
        <v>280</v>
      </c>
      <c r="Q168" s="126">
        <f t="shared" si="63"/>
        <v>1</v>
      </c>
      <c r="R168" s="126">
        <f t="shared" si="64"/>
        <v>280</v>
      </c>
      <c r="S168" s="126">
        <f t="shared" si="66"/>
        <v>280</v>
      </c>
      <c r="T168">
        <f t="shared" si="67"/>
        <v>280</v>
      </c>
      <c r="U168" s="70">
        <f t="shared" si="68"/>
        <v>288.40000000000003</v>
      </c>
      <c r="V168" s="70">
        <f t="shared" si="79"/>
        <v>319.2</v>
      </c>
      <c r="W168" s="70">
        <f t="shared" si="80"/>
        <v>394.79999999999995</v>
      </c>
      <c r="X168" s="481">
        <f t="shared" si="69"/>
        <v>266</v>
      </c>
      <c r="Y168" s="481">
        <f t="shared" si="70"/>
        <v>294</v>
      </c>
      <c r="Z168" s="481">
        <f t="shared" si="71"/>
        <v>364</v>
      </c>
      <c r="AD168" s="126"/>
    </row>
    <row r="169" spans="1:30" ht="15.75">
      <c r="A169" s="686"/>
      <c r="B169" s="688"/>
      <c r="C169" s="689"/>
      <c r="D169" s="690"/>
      <c r="E169" s="142" t="s">
        <v>108</v>
      </c>
      <c r="F169" s="690"/>
      <c r="G169" s="691"/>
      <c r="H169" s="690"/>
      <c r="I169" s="692"/>
      <c r="J169" s="683"/>
      <c r="K169" s="682"/>
      <c r="L169" s="683"/>
      <c r="M169" s="684"/>
      <c r="N169" s="69">
        <f t="shared" si="83"/>
        <v>378</v>
      </c>
      <c r="O169" s="70">
        <f t="shared" si="84"/>
        <v>308</v>
      </c>
      <c r="P169" s="71">
        <v>280</v>
      </c>
      <c r="Q169" s="126">
        <f t="shared" si="63"/>
        <v>1</v>
      </c>
      <c r="R169" s="126">
        <f t="shared" si="64"/>
        <v>280</v>
      </c>
      <c r="S169" s="126">
        <f t="shared" si="66"/>
        <v>280</v>
      </c>
      <c r="T169">
        <f t="shared" si="67"/>
        <v>280</v>
      </c>
      <c r="U169" s="70">
        <f t="shared" si="68"/>
        <v>288.40000000000003</v>
      </c>
      <c r="V169" s="70">
        <f t="shared" si="79"/>
        <v>319.2</v>
      </c>
      <c r="W169" s="70">
        <f t="shared" si="80"/>
        <v>394.79999999999995</v>
      </c>
      <c r="X169" s="481">
        <f t="shared" si="69"/>
        <v>266</v>
      </c>
      <c r="Y169" s="481">
        <f t="shared" si="70"/>
        <v>294</v>
      </c>
      <c r="Z169" s="481">
        <f t="shared" si="71"/>
        <v>364</v>
      </c>
      <c r="AD169" s="126"/>
    </row>
    <row r="170" spans="1:30" ht="15.75">
      <c r="A170" s="686"/>
      <c r="B170" s="688"/>
      <c r="C170" s="689"/>
      <c r="D170" s="690"/>
      <c r="E170" s="136" t="s">
        <v>105</v>
      </c>
      <c r="F170" s="690"/>
      <c r="G170" s="691"/>
      <c r="H170" s="690"/>
      <c r="I170" s="692"/>
      <c r="J170" s="683"/>
      <c r="K170" s="682"/>
      <c r="L170" s="683"/>
      <c r="M170" s="684"/>
      <c r="N170" s="69">
        <f t="shared" si="83"/>
        <v>378</v>
      </c>
      <c r="O170" s="70">
        <f t="shared" si="84"/>
        <v>308</v>
      </c>
      <c r="P170" s="71">
        <v>280</v>
      </c>
      <c r="Q170" s="126">
        <f t="shared" si="63"/>
        <v>1</v>
      </c>
      <c r="R170" s="126">
        <f t="shared" si="64"/>
        <v>280</v>
      </c>
      <c r="S170" s="126">
        <f t="shared" si="66"/>
        <v>280</v>
      </c>
      <c r="T170">
        <f t="shared" si="67"/>
        <v>280</v>
      </c>
      <c r="U170" s="70">
        <f t="shared" si="68"/>
        <v>288.40000000000003</v>
      </c>
      <c r="V170" s="70">
        <f t="shared" si="79"/>
        <v>319.2</v>
      </c>
      <c r="W170" s="70">
        <f t="shared" si="80"/>
        <v>394.79999999999995</v>
      </c>
      <c r="X170" s="481">
        <f t="shared" si="69"/>
        <v>266</v>
      </c>
      <c r="Y170" s="481">
        <f t="shared" si="70"/>
        <v>294</v>
      </c>
      <c r="Z170" s="481">
        <f t="shared" si="71"/>
        <v>364</v>
      </c>
      <c r="AD170" s="126"/>
    </row>
    <row r="171" spans="1:30" ht="19.5" customHeight="1">
      <c r="A171" s="687"/>
      <c r="B171" s="688"/>
      <c r="C171" s="689"/>
      <c r="D171" s="690"/>
      <c r="E171" s="138" t="s">
        <v>107</v>
      </c>
      <c r="F171" s="690"/>
      <c r="G171" s="691"/>
      <c r="H171" s="690"/>
      <c r="I171" s="692"/>
      <c r="J171" s="683"/>
      <c r="K171" s="682"/>
      <c r="L171" s="683"/>
      <c r="M171" s="684"/>
      <c r="N171" s="69">
        <f t="shared" si="83"/>
        <v>378</v>
      </c>
      <c r="O171" s="70">
        <f t="shared" si="84"/>
        <v>308</v>
      </c>
      <c r="P171" s="71">
        <v>280</v>
      </c>
      <c r="Q171" s="126">
        <f t="shared" si="63"/>
        <v>1</v>
      </c>
      <c r="R171" s="126">
        <f t="shared" si="64"/>
        <v>280</v>
      </c>
      <c r="S171" s="126">
        <f t="shared" si="66"/>
        <v>280</v>
      </c>
      <c r="T171">
        <f t="shared" si="67"/>
        <v>280</v>
      </c>
      <c r="U171" s="70">
        <f t="shared" si="68"/>
        <v>288.40000000000003</v>
      </c>
      <c r="V171" s="70">
        <f t="shared" si="79"/>
        <v>319.2</v>
      </c>
      <c r="W171" s="70">
        <f t="shared" si="80"/>
        <v>394.79999999999995</v>
      </c>
      <c r="X171" s="481">
        <f t="shared" si="69"/>
        <v>266</v>
      </c>
      <c r="Y171" s="481">
        <f t="shared" si="70"/>
        <v>294</v>
      </c>
      <c r="Z171" s="481">
        <f t="shared" si="71"/>
        <v>364</v>
      </c>
      <c r="AD171" s="126"/>
    </row>
    <row r="172" spans="1:30" ht="15.75">
      <c r="A172" s="685" t="s">
        <v>4236</v>
      </c>
      <c r="B172" s="688"/>
      <c r="C172" s="689" t="s">
        <v>4237</v>
      </c>
      <c r="D172" s="690" t="s">
        <v>104</v>
      </c>
      <c r="E172" s="141" t="s">
        <v>50</v>
      </c>
      <c r="F172" s="690">
        <v>120</v>
      </c>
      <c r="G172" s="691" t="s">
        <v>1134</v>
      </c>
      <c r="H172" s="690" t="s">
        <v>111</v>
      </c>
      <c r="I172" s="692" t="s">
        <v>459</v>
      </c>
      <c r="J172" s="683" t="s">
        <v>458</v>
      </c>
      <c r="K172" s="682">
        <v>600</v>
      </c>
      <c r="L172" s="683" t="s">
        <v>118</v>
      </c>
      <c r="M172" s="684">
        <v>780</v>
      </c>
      <c r="N172" s="69">
        <f t="shared" si="83"/>
        <v>418.5</v>
      </c>
      <c r="O172" s="70">
        <f t="shared" si="84"/>
        <v>341</v>
      </c>
      <c r="P172" s="71">
        <v>310</v>
      </c>
      <c r="Q172" s="126">
        <f t="shared" si="63"/>
        <v>1</v>
      </c>
      <c r="R172" s="126">
        <f t="shared" si="64"/>
        <v>310</v>
      </c>
      <c r="S172" s="126">
        <f t="shared" si="66"/>
        <v>310</v>
      </c>
      <c r="T172">
        <f t="shared" si="67"/>
        <v>310</v>
      </c>
      <c r="U172" s="70">
        <f t="shared" si="68"/>
        <v>319.3</v>
      </c>
      <c r="V172" s="70">
        <f t="shared" si="79"/>
        <v>353.4</v>
      </c>
      <c r="W172" s="70">
        <f t="shared" si="80"/>
        <v>437.09999999999997</v>
      </c>
      <c r="X172" s="481">
        <f t="shared" si="69"/>
        <v>294.5</v>
      </c>
      <c r="Y172" s="481">
        <f t="shared" si="70"/>
        <v>325.5</v>
      </c>
      <c r="Z172" s="481">
        <f t="shared" si="71"/>
        <v>403</v>
      </c>
      <c r="AD172" s="126"/>
    </row>
    <row r="173" spans="1:30" ht="30">
      <c r="A173" s="686"/>
      <c r="B173" s="688"/>
      <c r="C173" s="689"/>
      <c r="D173" s="690"/>
      <c r="E173" s="89" t="s">
        <v>1114</v>
      </c>
      <c r="F173" s="690"/>
      <c r="G173" s="691"/>
      <c r="H173" s="690"/>
      <c r="I173" s="692"/>
      <c r="J173" s="683"/>
      <c r="K173" s="682"/>
      <c r="L173" s="683"/>
      <c r="M173" s="684"/>
      <c r="N173" s="69">
        <f t="shared" si="83"/>
        <v>384.75</v>
      </c>
      <c r="O173" s="70">
        <f t="shared" si="84"/>
        <v>313.5</v>
      </c>
      <c r="P173" s="71">
        <v>285</v>
      </c>
      <c r="Q173" s="126">
        <f t="shared" si="63"/>
        <v>1</v>
      </c>
      <c r="R173" s="126">
        <f t="shared" si="64"/>
        <v>285</v>
      </c>
      <c r="S173" s="126">
        <f t="shared" si="66"/>
        <v>285</v>
      </c>
      <c r="T173">
        <f t="shared" si="67"/>
        <v>285</v>
      </c>
      <c r="U173" s="70">
        <f t="shared" si="68"/>
        <v>293.55</v>
      </c>
      <c r="V173" s="70">
        <f t="shared" si="79"/>
        <v>324.89999999999998</v>
      </c>
      <c r="W173" s="70">
        <f t="shared" si="80"/>
        <v>401.84999999999997</v>
      </c>
      <c r="X173" s="481">
        <f t="shared" si="69"/>
        <v>270.75</v>
      </c>
      <c r="Y173" s="481">
        <f t="shared" si="70"/>
        <v>299.25</v>
      </c>
      <c r="Z173" s="481">
        <f t="shared" si="71"/>
        <v>370.5</v>
      </c>
      <c r="AD173" s="126"/>
    </row>
    <row r="174" spans="1:30" ht="45">
      <c r="A174" s="686"/>
      <c r="B174" s="688"/>
      <c r="C174" s="689"/>
      <c r="D174" s="690"/>
      <c r="E174" s="490" t="s">
        <v>1115</v>
      </c>
      <c r="F174" s="690"/>
      <c r="G174" s="691"/>
      <c r="H174" s="690"/>
      <c r="I174" s="692"/>
      <c r="J174" s="683"/>
      <c r="K174" s="682"/>
      <c r="L174" s="683"/>
      <c r="M174" s="684"/>
      <c r="N174" s="69">
        <f t="shared" si="83"/>
        <v>384.75</v>
      </c>
      <c r="O174" s="70">
        <f t="shared" si="84"/>
        <v>313.5</v>
      </c>
      <c r="P174" s="71">
        <v>285</v>
      </c>
      <c r="Q174" s="126">
        <f t="shared" si="63"/>
        <v>1</v>
      </c>
      <c r="R174" s="126">
        <f t="shared" si="64"/>
        <v>285</v>
      </c>
      <c r="S174" s="126">
        <f t="shared" si="66"/>
        <v>285</v>
      </c>
      <c r="T174">
        <f t="shared" si="67"/>
        <v>285</v>
      </c>
      <c r="U174" s="70">
        <f t="shared" si="68"/>
        <v>293.55</v>
      </c>
      <c r="V174" s="70">
        <f t="shared" si="79"/>
        <v>324.89999999999998</v>
      </c>
      <c r="W174" s="70">
        <f t="shared" si="80"/>
        <v>401.84999999999997</v>
      </c>
      <c r="X174" s="481">
        <f t="shared" si="69"/>
        <v>270.75</v>
      </c>
      <c r="Y174" s="481">
        <f t="shared" si="70"/>
        <v>299.25</v>
      </c>
      <c r="Z174" s="481">
        <f t="shared" si="71"/>
        <v>370.5</v>
      </c>
      <c r="AD174" s="126"/>
    </row>
    <row r="175" spans="1:30" ht="15.75">
      <c r="A175" s="686"/>
      <c r="B175" s="688"/>
      <c r="C175" s="689"/>
      <c r="D175" s="690"/>
      <c r="E175" s="136" t="s">
        <v>105</v>
      </c>
      <c r="F175" s="690"/>
      <c r="G175" s="691"/>
      <c r="H175" s="690"/>
      <c r="I175" s="692"/>
      <c r="J175" s="683"/>
      <c r="K175" s="682"/>
      <c r="L175" s="683"/>
      <c r="M175" s="684"/>
      <c r="N175" s="69">
        <f t="shared" si="83"/>
        <v>384.75</v>
      </c>
      <c r="O175" s="70">
        <f t="shared" si="84"/>
        <v>313.5</v>
      </c>
      <c r="P175" s="71">
        <v>285</v>
      </c>
      <c r="Q175" s="126">
        <f t="shared" si="63"/>
        <v>1</v>
      </c>
      <c r="R175" s="126">
        <f t="shared" si="64"/>
        <v>285</v>
      </c>
      <c r="S175" s="126">
        <f t="shared" si="66"/>
        <v>285</v>
      </c>
      <c r="T175">
        <f t="shared" si="67"/>
        <v>285</v>
      </c>
      <c r="U175" s="70">
        <f t="shared" si="68"/>
        <v>293.55</v>
      </c>
      <c r="V175" s="70">
        <f t="shared" si="79"/>
        <v>324.89999999999998</v>
      </c>
      <c r="W175" s="70">
        <f t="shared" si="80"/>
        <v>401.84999999999997</v>
      </c>
      <c r="X175" s="481">
        <f t="shared" si="69"/>
        <v>270.75</v>
      </c>
      <c r="Y175" s="481">
        <f t="shared" si="70"/>
        <v>299.25</v>
      </c>
      <c r="Z175" s="481">
        <f t="shared" si="71"/>
        <v>370.5</v>
      </c>
      <c r="AD175" s="126"/>
    </row>
    <row r="176" spans="1:30" ht="19.5" customHeight="1">
      <c r="A176" s="687"/>
      <c r="B176" s="688"/>
      <c r="C176" s="689"/>
      <c r="D176" s="690"/>
      <c r="E176" s="138" t="s">
        <v>107</v>
      </c>
      <c r="F176" s="690"/>
      <c r="G176" s="691"/>
      <c r="H176" s="690"/>
      <c r="I176" s="692"/>
      <c r="J176" s="683"/>
      <c r="K176" s="682"/>
      <c r="L176" s="683"/>
      <c r="M176" s="684"/>
      <c r="N176" s="69">
        <f t="shared" si="83"/>
        <v>384.75</v>
      </c>
      <c r="O176" s="70">
        <f t="shared" si="84"/>
        <v>313.5</v>
      </c>
      <c r="P176" s="71">
        <v>285</v>
      </c>
      <c r="Q176" s="126">
        <f t="shared" si="63"/>
        <v>1</v>
      </c>
      <c r="R176" s="126">
        <f t="shared" si="64"/>
        <v>285</v>
      </c>
      <c r="S176" s="126">
        <f t="shared" si="66"/>
        <v>285</v>
      </c>
      <c r="T176">
        <f t="shared" si="67"/>
        <v>285</v>
      </c>
      <c r="U176" s="70">
        <f t="shared" si="68"/>
        <v>293.55</v>
      </c>
      <c r="V176" s="70">
        <f t="shared" si="79"/>
        <v>324.89999999999998</v>
      </c>
      <c r="W176" s="70">
        <f t="shared" si="80"/>
        <v>401.84999999999997</v>
      </c>
      <c r="X176" s="481">
        <f t="shared" si="69"/>
        <v>270.75</v>
      </c>
      <c r="Y176" s="481">
        <f t="shared" si="70"/>
        <v>299.25</v>
      </c>
      <c r="Z176" s="481">
        <f t="shared" si="71"/>
        <v>370.5</v>
      </c>
      <c r="AD176" s="126"/>
    </row>
    <row r="177" spans="1:30" ht="15.75">
      <c r="A177" s="685" t="s">
        <v>1623</v>
      </c>
      <c r="B177" s="688"/>
      <c r="C177" s="689" t="s">
        <v>1622</v>
      </c>
      <c r="D177" s="690" t="s">
        <v>104</v>
      </c>
      <c r="E177" s="141" t="s">
        <v>50</v>
      </c>
      <c r="F177" s="690">
        <v>120</v>
      </c>
      <c r="G177" s="691" t="s">
        <v>1134</v>
      </c>
      <c r="H177" s="690" t="s">
        <v>111</v>
      </c>
      <c r="I177" s="692" t="s">
        <v>459</v>
      </c>
      <c r="J177" s="683" t="s">
        <v>458</v>
      </c>
      <c r="K177" s="682">
        <v>1200</v>
      </c>
      <c r="L177" s="683" t="s">
        <v>48</v>
      </c>
      <c r="M177" s="684">
        <v>780</v>
      </c>
      <c r="N177" s="69">
        <f t="shared" si="83"/>
        <v>222.75000000000003</v>
      </c>
      <c r="O177" s="70">
        <f t="shared" si="84"/>
        <v>181.50000000000003</v>
      </c>
      <c r="P177" s="71">
        <v>165</v>
      </c>
      <c r="Q177" s="126">
        <f t="shared" si="63"/>
        <v>1</v>
      </c>
      <c r="R177" s="126">
        <f t="shared" si="64"/>
        <v>165</v>
      </c>
      <c r="S177" s="126">
        <f t="shared" si="66"/>
        <v>165</v>
      </c>
      <c r="T177">
        <f t="shared" si="67"/>
        <v>165</v>
      </c>
      <c r="U177" s="70">
        <f t="shared" si="68"/>
        <v>169.95000000000002</v>
      </c>
      <c r="V177" s="70">
        <f t="shared" si="79"/>
        <v>188.1</v>
      </c>
      <c r="W177" s="70">
        <f t="shared" si="80"/>
        <v>232.64999999999998</v>
      </c>
      <c r="X177" s="481">
        <f t="shared" si="69"/>
        <v>156.75</v>
      </c>
      <c r="Y177" s="481">
        <f t="shared" si="70"/>
        <v>173.25</v>
      </c>
      <c r="Z177" s="481">
        <f t="shared" si="71"/>
        <v>214.5</v>
      </c>
      <c r="AD177" s="126"/>
    </row>
    <row r="178" spans="1:30" ht="45.75" customHeight="1">
      <c r="A178" s="686"/>
      <c r="B178" s="688"/>
      <c r="C178" s="689"/>
      <c r="D178" s="690"/>
      <c r="E178" s="408" t="s">
        <v>1131</v>
      </c>
      <c r="F178" s="690"/>
      <c r="G178" s="691"/>
      <c r="H178" s="690"/>
      <c r="I178" s="692"/>
      <c r="J178" s="683"/>
      <c r="K178" s="682"/>
      <c r="L178" s="683"/>
      <c r="M178" s="684"/>
      <c r="N178" s="69">
        <f t="shared" si="83"/>
        <v>222.75000000000003</v>
      </c>
      <c r="O178" s="70">
        <f t="shared" si="84"/>
        <v>181.50000000000003</v>
      </c>
      <c r="P178" s="71">
        <v>165</v>
      </c>
      <c r="Q178" s="126">
        <f t="shared" ref="Q178:Q241" si="85">IF(P178&gt;1,1,0)</f>
        <v>1</v>
      </c>
      <c r="R178" s="126">
        <f t="shared" ref="R178:R241" si="86">IF(Q178=1,P178,0)</f>
        <v>165</v>
      </c>
      <c r="S178" s="126">
        <f t="shared" si="66"/>
        <v>165</v>
      </c>
      <c r="T178">
        <f t="shared" si="67"/>
        <v>165</v>
      </c>
      <c r="U178" s="70">
        <f t="shared" si="68"/>
        <v>169.95000000000002</v>
      </c>
      <c r="V178" s="70">
        <f t="shared" si="79"/>
        <v>188.1</v>
      </c>
      <c r="W178" s="70">
        <f t="shared" si="80"/>
        <v>232.64999999999998</v>
      </c>
      <c r="X178" s="481">
        <f t="shared" si="69"/>
        <v>156.75</v>
      </c>
      <c r="Y178" s="481">
        <f t="shared" si="70"/>
        <v>173.25</v>
      </c>
      <c r="Z178" s="481">
        <f t="shared" si="71"/>
        <v>214.5</v>
      </c>
      <c r="AD178" s="126"/>
    </row>
    <row r="179" spans="1:30" ht="30">
      <c r="A179" s="686"/>
      <c r="B179" s="688"/>
      <c r="C179" s="689"/>
      <c r="D179" s="690"/>
      <c r="E179" s="89" t="s">
        <v>1114</v>
      </c>
      <c r="F179" s="690"/>
      <c r="G179" s="691"/>
      <c r="H179" s="690"/>
      <c r="I179" s="692"/>
      <c r="J179" s="683"/>
      <c r="K179" s="682"/>
      <c r="L179" s="683"/>
      <c r="M179" s="684"/>
      <c r="N179" s="69">
        <f t="shared" ref="N179:N184" si="87">P179*1.35</f>
        <v>202.5</v>
      </c>
      <c r="O179" s="70">
        <f t="shared" ref="O179:O184" si="88">P179*1.1</f>
        <v>165</v>
      </c>
      <c r="P179" s="71">
        <v>150</v>
      </c>
      <c r="Q179" s="126">
        <f t="shared" si="85"/>
        <v>1</v>
      </c>
      <c r="R179" s="126">
        <f t="shared" si="86"/>
        <v>150</v>
      </c>
      <c r="S179" s="126">
        <f t="shared" ref="S179:S242" si="89">IFERROR(SUM(R179*1)," ")</f>
        <v>150</v>
      </c>
      <c r="T179">
        <f t="shared" ref="T179:T242" si="90">IF(S179=0," ",S179)</f>
        <v>150</v>
      </c>
      <c r="U179" s="70">
        <f t="shared" si="68"/>
        <v>154.5</v>
      </c>
      <c r="V179" s="70">
        <f t="shared" si="79"/>
        <v>170.99999999999997</v>
      </c>
      <c r="W179" s="70">
        <f t="shared" si="80"/>
        <v>211.5</v>
      </c>
      <c r="X179" s="481">
        <f t="shared" si="69"/>
        <v>142.5</v>
      </c>
      <c r="Y179" s="481">
        <f t="shared" si="70"/>
        <v>157.5</v>
      </c>
      <c r="Z179" s="481">
        <f t="shared" si="71"/>
        <v>195</v>
      </c>
      <c r="AD179" s="126"/>
    </row>
    <row r="180" spans="1:30" ht="45">
      <c r="A180" s="686"/>
      <c r="B180" s="688"/>
      <c r="C180" s="689"/>
      <c r="D180" s="690"/>
      <c r="E180" s="90" t="s">
        <v>1115</v>
      </c>
      <c r="F180" s="690"/>
      <c r="G180" s="691"/>
      <c r="H180" s="690"/>
      <c r="I180" s="692"/>
      <c r="J180" s="683"/>
      <c r="K180" s="682"/>
      <c r="L180" s="683"/>
      <c r="M180" s="684"/>
      <c r="N180" s="69">
        <f t="shared" si="87"/>
        <v>202.5</v>
      </c>
      <c r="O180" s="70">
        <f t="shared" si="88"/>
        <v>165</v>
      </c>
      <c r="P180" s="71">
        <v>150</v>
      </c>
      <c r="Q180" s="126">
        <f t="shared" si="85"/>
        <v>1</v>
      </c>
      <c r="R180" s="126">
        <f t="shared" si="86"/>
        <v>150</v>
      </c>
      <c r="S180" s="126">
        <f t="shared" si="89"/>
        <v>150</v>
      </c>
      <c r="T180">
        <f t="shared" si="90"/>
        <v>150</v>
      </c>
      <c r="U180" s="70">
        <f t="shared" ref="U180:U243" si="91">IFERROR(SUM($T180*$AA$2)," ")</f>
        <v>154.5</v>
      </c>
      <c r="V180" s="70">
        <f t="shared" si="79"/>
        <v>170.99999999999997</v>
      </c>
      <c r="W180" s="70">
        <f t="shared" si="80"/>
        <v>211.5</v>
      </c>
      <c r="X180" s="481">
        <f t="shared" ref="X180:X243" si="92">IFERROR(SUM($T180-$T180/100*$AD$2)," ")</f>
        <v>142.5</v>
      </c>
      <c r="Y180" s="481">
        <f t="shared" ref="Y180:Y243" si="93">IFERROR(SUM($T180*$AE$2)," ")</f>
        <v>157.5</v>
      </c>
      <c r="Z180" s="481">
        <f t="shared" ref="Z180:Z243" si="94">IFERROR(SUM($T180*$AF$2)," ")</f>
        <v>195</v>
      </c>
      <c r="AD180" s="126"/>
    </row>
    <row r="181" spans="1:30" ht="15.75">
      <c r="A181" s="686"/>
      <c r="B181" s="688"/>
      <c r="C181" s="689"/>
      <c r="D181" s="690"/>
      <c r="E181" s="142" t="s">
        <v>108</v>
      </c>
      <c r="F181" s="690"/>
      <c r="G181" s="691"/>
      <c r="H181" s="690"/>
      <c r="I181" s="692"/>
      <c r="J181" s="683"/>
      <c r="K181" s="682"/>
      <c r="L181" s="683"/>
      <c r="M181" s="684"/>
      <c r="N181" s="69">
        <f t="shared" si="87"/>
        <v>209.25</v>
      </c>
      <c r="O181" s="70">
        <f t="shared" si="88"/>
        <v>170.5</v>
      </c>
      <c r="P181" s="71">
        <v>155</v>
      </c>
      <c r="Q181" s="126">
        <f t="shared" si="85"/>
        <v>1</v>
      </c>
      <c r="R181" s="126">
        <f t="shared" si="86"/>
        <v>155</v>
      </c>
      <c r="S181" s="126">
        <f t="shared" si="89"/>
        <v>155</v>
      </c>
      <c r="T181">
        <f t="shared" si="90"/>
        <v>155</v>
      </c>
      <c r="U181" s="70">
        <f t="shared" si="91"/>
        <v>159.65</v>
      </c>
      <c r="V181" s="70">
        <f t="shared" si="79"/>
        <v>176.7</v>
      </c>
      <c r="W181" s="70">
        <f t="shared" si="80"/>
        <v>218.54999999999998</v>
      </c>
      <c r="X181" s="481">
        <f t="shared" si="92"/>
        <v>147.25</v>
      </c>
      <c r="Y181" s="481">
        <f t="shared" si="93"/>
        <v>162.75</v>
      </c>
      <c r="Z181" s="481">
        <f t="shared" si="94"/>
        <v>201.5</v>
      </c>
      <c r="AD181" s="126"/>
    </row>
    <row r="182" spans="1:30" ht="15.75">
      <c r="A182" s="686"/>
      <c r="B182" s="688"/>
      <c r="C182" s="689"/>
      <c r="D182" s="690"/>
      <c r="E182" s="137" t="s">
        <v>106</v>
      </c>
      <c r="F182" s="690"/>
      <c r="G182" s="691"/>
      <c r="H182" s="690"/>
      <c r="I182" s="692"/>
      <c r="J182" s="683"/>
      <c r="K182" s="682"/>
      <c r="L182" s="683"/>
      <c r="M182" s="684"/>
      <c r="N182" s="69">
        <f t="shared" si="87"/>
        <v>209.25</v>
      </c>
      <c r="O182" s="70">
        <f t="shared" si="88"/>
        <v>170.5</v>
      </c>
      <c r="P182" s="71">
        <v>155</v>
      </c>
      <c r="Q182" s="126">
        <f t="shared" si="85"/>
        <v>1</v>
      </c>
      <c r="R182" s="126">
        <f t="shared" si="86"/>
        <v>155</v>
      </c>
      <c r="S182" s="126">
        <f t="shared" si="89"/>
        <v>155</v>
      </c>
      <c r="T182">
        <f t="shared" si="90"/>
        <v>155</v>
      </c>
      <c r="U182" s="70">
        <f t="shared" si="91"/>
        <v>159.65</v>
      </c>
      <c r="V182" s="70">
        <f t="shared" si="79"/>
        <v>176.7</v>
      </c>
      <c r="W182" s="70">
        <f t="shared" si="80"/>
        <v>218.54999999999998</v>
      </c>
      <c r="X182" s="481">
        <f t="shared" si="92"/>
        <v>147.25</v>
      </c>
      <c r="Y182" s="481">
        <f t="shared" si="93"/>
        <v>162.75</v>
      </c>
      <c r="Z182" s="481">
        <f t="shared" si="94"/>
        <v>201.5</v>
      </c>
      <c r="AD182" s="126"/>
    </row>
    <row r="183" spans="1:30" ht="15.75">
      <c r="A183" s="686"/>
      <c r="B183" s="688"/>
      <c r="C183" s="689"/>
      <c r="D183" s="690"/>
      <c r="E183" s="136" t="s">
        <v>105</v>
      </c>
      <c r="F183" s="690"/>
      <c r="G183" s="691"/>
      <c r="H183" s="690"/>
      <c r="I183" s="692"/>
      <c r="J183" s="683"/>
      <c r="K183" s="682"/>
      <c r="L183" s="683"/>
      <c r="M183" s="684"/>
      <c r="N183" s="69">
        <f t="shared" si="87"/>
        <v>209.25</v>
      </c>
      <c r="O183" s="70">
        <f t="shared" si="88"/>
        <v>170.5</v>
      </c>
      <c r="P183" s="71">
        <v>155</v>
      </c>
      <c r="Q183" s="126">
        <f t="shared" si="85"/>
        <v>1</v>
      </c>
      <c r="R183" s="126">
        <f t="shared" si="86"/>
        <v>155</v>
      </c>
      <c r="S183" s="126">
        <f t="shared" si="89"/>
        <v>155</v>
      </c>
      <c r="T183">
        <f t="shared" si="90"/>
        <v>155</v>
      </c>
      <c r="U183" s="70">
        <f t="shared" si="91"/>
        <v>159.65</v>
      </c>
      <c r="V183" s="70">
        <f t="shared" si="79"/>
        <v>176.7</v>
      </c>
      <c r="W183" s="70">
        <f t="shared" si="80"/>
        <v>218.54999999999998</v>
      </c>
      <c r="X183" s="481">
        <f t="shared" si="92"/>
        <v>147.25</v>
      </c>
      <c r="Y183" s="481">
        <f t="shared" si="93"/>
        <v>162.75</v>
      </c>
      <c r="Z183" s="481">
        <f t="shared" si="94"/>
        <v>201.5</v>
      </c>
      <c r="AD183" s="126"/>
    </row>
    <row r="184" spans="1:30" ht="15.75">
      <c r="A184" s="687"/>
      <c r="B184" s="688"/>
      <c r="C184" s="689"/>
      <c r="D184" s="690"/>
      <c r="E184" s="138" t="s">
        <v>107</v>
      </c>
      <c r="F184" s="690"/>
      <c r="G184" s="691"/>
      <c r="H184" s="690"/>
      <c r="I184" s="692"/>
      <c r="J184" s="683"/>
      <c r="K184" s="682"/>
      <c r="L184" s="683"/>
      <c r="M184" s="684"/>
      <c r="N184" s="69">
        <f t="shared" si="87"/>
        <v>209.25</v>
      </c>
      <c r="O184" s="70">
        <f t="shared" si="88"/>
        <v>170.5</v>
      </c>
      <c r="P184" s="71">
        <v>155</v>
      </c>
      <c r="Q184" s="126">
        <f t="shared" si="85"/>
        <v>1</v>
      </c>
      <c r="R184" s="126">
        <f t="shared" si="86"/>
        <v>155</v>
      </c>
      <c r="S184" s="126">
        <f t="shared" si="89"/>
        <v>155</v>
      </c>
      <c r="T184">
        <f t="shared" si="90"/>
        <v>155</v>
      </c>
      <c r="U184" s="70">
        <f t="shared" si="91"/>
        <v>159.65</v>
      </c>
      <c r="V184" s="70">
        <f t="shared" si="79"/>
        <v>176.7</v>
      </c>
      <c r="W184" s="70">
        <f t="shared" si="80"/>
        <v>218.54999999999998</v>
      </c>
      <c r="X184" s="481">
        <f t="shared" si="92"/>
        <v>147.25</v>
      </c>
      <c r="Y184" s="481">
        <f t="shared" si="93"/>
        <v>162.75</v>
      </c>
      <c r="Z184" s="481">
        <f t="shared" si="94"/>
        <v>201.5</v>
      </c>
      <c r="AD184" s="126"/>
    </row>
    <row r="185" spans="1:30" ht="75.75" customHeight="1">
      <c r="A185" s="127" t="s">
        <v>1625</v>
      </c>
      <c r="B185" s="140"/>
      <c r="C185" s="128" t="s">
        <v>1624</v>
      </c>
      <c r="D185" s="127" t="s">
        <v>104</v>
      </c>
      <c r="E185" s="141" t="s">
        <v>50</v>
      </c>
      <c r="F185" s="127">
        <v>120</v>
      </c>
      <c r="G185" s="78" t="s">
        <v>1136</v>
      </c>
      <c r="H185" s="127" t="s">
        <v>111</v>
      </c>
      <c r="I185" s="130" t="s">
        <v>461</v>
      </c>
      <c r="J185" s="131" t="s">
        <v>346</v>
      </c>
      <c r="K185" s="77">
        <v>1500</v>
      </c>
      <c r="L185" s="131" t="s">
        <v>48</v>
      </c>
      <c r="M185" s="132">
        <v>420</v>
      </c>
      <c r="N185" s="69">
        <f>P185*1.35</f>
        <v>843.75</v>
      </c>
      <c r="O185" s="70">
        <f>P185*1.1</f>
        <v>687.5</v>
      </c>
      <c r="P185" s="71">
        <v>625</v>
      </c>
      <c r="Q185" s="126">
        <f t="shared" si="85"/>
        <v>1</v>
      </c>
      <c r="R185" s="126">
        <f t="shared" si="86"/>
        <v>625</v>
      </c>
      <c r="S185" s="126">
        <f t="shared" si="89"/>
        <v>625</v>
      </c>
      <c r="T185">
        <f t="shared" si="90"/>
        <v>625</v>
      </c>
      <c r="U185" s="70">
        <f t="shared" si="91"/>
        <v>643.75</v>
      </c>
      <c r="V185" s="70">
        <f t="shared" si="79"/>
        <v>712.49999999999989</v>
      </c>
      <c r="W185" s="70">
        <f t="shared" si="80"/>
        <v>881.25</v>
      </c>
      <c r="X185" s="481">
        <f t="shared" si="92"/>
        <v>593.75</v>
      </c>
      <c r="Y185" s="481">
        <f t="shared" si="93"/>
        <v>656.25</v>
      </c>
      <c r="Z185" s="481">
        <f t="shared" si="94"/>
        <v>812.5</v>
      </c>
      <c r="AD185" s="63"/>
    </row>
    <row r="186" spans="1:30" ht="29.25" customHeight="1">
      <c r="A186" s="634" t="s">
        <v>463</v>
      </c>
      <c r="B186" s="634"/>
      <c r="C186" s="634"/>
      <c r="D186" s="634"/>
      <c r="E186" s="634"/>
      <c r="F186" s="634"/>
      <c r="G186" s="634"/>
      <c r="H186" s="634"/>
      <c r="I186" s="634"/>
      <c r="J186" s="634"/>
      <c r="K186" s="634"/>
      <c r="L186" s="634"/>
      <c r="M186" s="634"/>
      <c r="N186" s="634"/>
      <c r="O186" s="634"/>
      <c r="P186" s="634"/>
      <c r="Q186" s="126">
        <f t="shared" si="85"/>
        <v>0</v>
      </c>
      <c r="R186" s="126">
        <f t="shared" si="86"/>
        <v>0</v>
      </c>
      <c r="S186" s="126">
        <f t="shared" si="89"/>
        <v>0</v>
      </c>
      <c r="T186" t="str">
        <f t="shared" si="90"/>
        <v xml:space="preserve"> </v>
      </c>
      <c r="U186" s="70" t="str">
        <f t="shared" si="91"/>
        <v xml:space="preserve"> </v>
      </c>
      <c r="V186" s="70" t="str">
        <f t="shared" si="79"/>
        <v xml:space="preserve"> </v>
      </c>
      <c r="W186" s="70" t="str">
        <f t="shared" si="80"/>
        <v xml:space="preserve"> </v>
      </c>
      <c r="X186" s="481" t="str">
        <f t="shared" si="92"/>
        <v xml:space="preserve"> </v>
      </c>
      <c r="Y186" s="481" t="str">
        <f t="shared" si="93"/>
        <v xml:space="preserve"> </v>
      </c>
      <c r="Z186" s="481" t="str">
        <f t="shared" si="94"/>
        <v xml:space="preserve"> </v>
      </c>
      <c r="AD186" s="125"/>
    </row>
    <row r="187" spans="1:30" ht="32.25" customHeight="1">
      <c r="A187" s="64" t="s">
        <v>3</v>
      </c>
      <c r="B187" s="64" t="s">
        <v>163</v>
      </c>
      <c r="C187" s="64" t="s">
        <v>93</v>
      </c>
      <c r="D187" s="64" t="s">
        <v>95</v>
      </c>
      <c r="E187" s="64" t="s">
        <v>4</v>
      </c>
      <c r="F187" s="64" t="s">
        <v>96</v>
      </c>
      <c r="G187" s="64" t="s">
        <v>1133</v>
      </c>
      <c r="H187" s="64" t="s">
        <v>97</v>
      </c>
      <c r="I187" s="64" t="s">
        <v>98</v>
      </c>
      <c r="J187" s="64" t="s">
        <v>99</v>
      </c>
      <c r="K187" s="64" t="s">
        <v>100</v>
      </c>
      <c r="L187" s="64" t="s">
        <v>101</v>
      </c>
      <c r="M187" s="64" t="s">
        <v>102</v>
      </c>
      <c r="N187" s="64" t="s">
        <v>433</v>
      </c>
      <c r="O187" s="64" t="s">
        <v>3624</v>
      </c>
      <c r="P187" s="64" t="s">
        <v>434</v>
      </c>
      <c r="Q187" s="126">
        <f t="shared" si="85"/>
        <v>1</v>
      </c>
      <c r="R187" s="126" t="str">
        <f t="shared" si="86"/>
        <v>ОПТ 2/м</v>
      </c>
      <c r="S187" s="126" t="str">
        <f t="shared" si="89"/>
        <v xml:space="preserve"> </v>
      </c>
      <c r="T187" t="str">
        <f t="shared" si="90"/>
        <v xml:space="preserve"> </v>
      </c>
      <c r="U187" s="70" t="str">
        <f t="shared" si="91"/>
        <v xml:space="preserve"> </v>
      </c>
      <c r="V187" s="70" t="str">
        <f t="shared" si="79"/>
        <v xml:space="preserve"> </v>
      </c>
      <c r="W187" s="70" t="str">
        <f t="shared" si="80"/>
        <v xml:space="preserve"> </v>
      </c>
      <c r="X187" s="481" t="str">
        <f t="shared" si="92"/>
        <v xml:space="preserve"> </v>
      </c>
      <c r="Y187" s="481" t="str">
        <f t="shared" si="93"/>
        <v xml:space="preserve"> </v>
      </c>
      <c r="Z187" s="481" t="str">
        <f t="shared" si="94"/>
        <v xml:space="preserve"> </v>
      </c>
      <c r="AD187" s="126"/>
    </row>
    <row r="188" spans="1:30" ht="48.75" customHeight="1">
      <c r="A188" s="685" t="s">
        <v>1627</v>
      </c>
      <c r="B188" s="688"/>
      <c r="C188" s="721" t="s">
        <v>1626</v>
      </c>
      <c r="D188" s="710" t="s">
        <v>115</v>
      </c>
      <c r="E188" s="90" t="s">
        <v>1115</v>
      </c>
      <c r="F188" s="710">
        <v>120</v>
      </c>
      <c r="G188" s="709" t="s">
        <v>1134</v>
      </c>
      <c r="H188" s="703">
        <v>28.8</v>
      </c>
      <c r="I188" s="722" t="s">
        <v>465</v>
      </c>
      <c r="J188" s="704" t="s">
        <v>329</v>
      </c>
      <c r="K188" s="703">
        <v>1050</v>
      </c>
      <c r="L188" s="704" t="s">
        <v>114</v>
      </c>
      <c r="M188" s="693">
        <v>1560</v>
      </c>
      <c r="N188" s="69">
        <f t="shared" ref="N188:N195" si="95">P188*1.35</f>
        <v>264.60000000000002</v>
      </c>
      <c r="O188" s="70">
        <f t="shared" ref="O188:O195" si="96">P188*1.1</f>
        <v>215.60000000000002</v>
      </c>
      <c r="P188" s="71">
        <v>196</v>
      </c>
      <c r="Q188" s="126">
        <f t="shared" si="85"/>
        <v>1</v>
      </c>
      <c r="R188" s="126">
        <f t="shared" si="86"/>
        <v>196</v>
      </c>
      <c r="S188" s="126">
        <f t="shared" si="89"/>
        <v>196</v>
      </c>
      <c r="T188">
        <f t="shared" si="90"/>
        <v>196</v>
      </c>
      <c r="U188" s="70">
        <f t="shared" si="91"/>
        <v>201.88</v>
      </c>
      <c r="V188" s="70">
        <f t="shared" si="79"/>
        <v>223.43999999999997</v>
      </c>
      <c r="W188" s="70">
        <f t="shared" si="80"/>
        <v>276.35999999999996</v>
      </c>
      <c r="X188" s="481">
        <f t="shared" si="92"/>
        <v>186.2</v>
      </c>
      <c r="Y188" s="481">
        <f t="shared" si="93"/>
        <v>205.8</v>
      </c>
      <c r="Z188" s="481">
        <f t="shared" si="94"/>
        <v>254.8</v>
      </c>
      <c r="AD188" s="63"/>
    </row>
    <row r="189" spans="1:30" ht="47.25" customHeight="1">
      <c r="A189" s="687"/>
      <c r="B189" s="688"/>
      <c r="C189" s="721"/>
      <c r="D189" s="710"/>
      <c r="E189" s="89" t="s">
        <v>1114</v>
      </c>
      <c r="F189" s="710"/>
      <c r="G189" s="709"/>
      <c r="H189" s="703"/>
      <c r="I189" s="722"/>
      <c r="J189" s="704"/>
      <c r="K189" s="703"/>
      <c r="L189" s="704"/>
      <c r="M189" s="693"/>
      <c r="N189" s="69">
        <f t="shared" si="95"/>
        <v>264.60000000000002</v>
      </c>
      <c r="O189" s="70">
        <f t="shared" si="96"/>
        <v>215.60000000000002</v>
      </c>
      <c r="P189" s="71">
        <v>196</v>
      </c>
      <c r="Q189" s="126">
        <f t="shared" si="85"/>
        <v>1</v>
      </c>
      <c r="R189" s="126">
        <f t="shared" si="86"/>
        <v>196</v>
      </c>
      <c r="S189" s="126">
        <f t="shared" si="89"/>
        <v>196</v>
      </c>
      <c r="T189">
        <f t="shared" si="90"/>
        <v>196</v>
      </c>
      <c r="U189" s="70">
        <f t="shared" si="91"/>
        <v>201.88</v>
      </c>
      <c r="V189" s="70">
        <f t="shared" si="79"/>
        <v>223.43999999999997</v>
      </c>
      <c r="W189" s="70">
        <f t="shared" si="80"/>
        <v>276.35999999999996</v>
      </c>
      <c r="X189" s="481">
        <f t="shared" si="92"/>
        <v>186.2</v>
      </c>
      <c r="Y189" s="481">
        <f t="shared" si="93"/>
        <v>205.8</v>
      </c>
      <c r="Z189" s="481">
        <f t="shared" si="94"/>
        <v>254.8</v>
      </c>
      <c r="AD189" s="63"/>
    </row>
    <row r="190" spans="1:30" ht="15.75">
      <c r="A190" s="685" t="s">
        <v>1629</v>
      </c>
      <c r="B190" s="688"/>
      <c r="C190" s="689" t="s">
        <v>1628</v>
      </c>
      <c r="D190" s="690" t="s">
        <v>115</v>
      </c>
      <c r="E190" s="141" t="s">
        <v>50</v>
      </c>
      <c r="F190" s="690">
        <v>120</v>
      </c>
      <c r="G190" s="691" t="s">
        <v>1134</v>
      </c>
      <c r="H190" s="690" t="s">
        <v>119</v>
      </c>
      <c r="I190" s="692" t="s">
        <v>465</v>
      </c>
      <c r="J190" s="683" t="s">
        <v>458</v>
      </c>
      <c r="K190" s="682">
        <v>1050</v>
      </c>
      <c r="L190" s="683" t="s">
        <v>114</v>
      </c>
      <c r="M190" s="684">
        <v>1560</v>
      </c>
      <c r="N190" s="69">
        <f t="shared" si="95"/>
        <v>371.25</v>
      </c>
      <c r="O190" s="70">
        <f t="shared" si="96"/>
        <v>302.5</v>
      </c>
      <c r="P190" s="71">
        <v>275</v>
      </c>
      <c r="Q190" s="126">
        <f t="shared" si="85"/>
        <v>1</v>
      </c>
      <c r="R190" s="126">
        <f t="shared" si="86"/>
        <v>275</v>
      </c>
      <c r="S190" s="126">
        <f t="shared" si="89"/>
        <v>275</v>
      </c>
      <c r="T190">
        <f t="shared" si="90"/>
        <v>275</v>
      </c>
      <c r="U190" s="70">
        <f t="shared" si="91"/>
        <v>283.25</v>
      </c>
      <c r="V190" s="70">
        <f t="shared" si="79"/>
        <v>313.5</v>
      </c>
      <c r="W190" s="70">
        <f t="shared" si="80"/>
        <v>387.75</v>
      </c>
      <c r="X190" s="481">
        <f t="shared" si="92"/>
        <v>261.25</v>
      </c>
      <c r="Y190" s="481">
        <f t="shared" si="93"/>
        <v>288.75</v>
      </c>
      <c r="Z190" s="481">
        <f t="shared" si="94"/>
        <v>357.5</v>
      </c>
      <c r="AD190" s="126"/>
    </row>
    <row r="191" spans="1:30" ht="45.75" customHeight="1">
      <c r="A191" s="686"/>
      <c r="B191" s="688"/>
      <c r="C191" s="689"/>
      <c r="D191" s="690"/>
      <c r="E191" s="90" t="s">
        <v>1115</v>
      </c>
      <c r="F191" s="690"/>
      <c r="G191" s="691"/>
      <c r="H191" s="690"/>
      <c r="I191" s="692"/>
      <c r="J191" s="683"/>
      <c r="K191" s="682"/>
      <c r="L191" s="683"/>
      <c r="M191" s="684"/>
      <c r="N191" s="69">
        <f t="shared" si="95"/>
        <v>322.65000000000003</v>
      </c>
      <c r="O191" s="70">
        <f t="shared" si="96"/>
        <v>262.90000000000003</v>
      </c>
      <c r="P191" s="71">
        <v>239</v>
      </c>
      <c r="Q191" s="126">
        <f t="shared" si="85"/>
        <v>1</v>
      </c>
      <c r="R191" s="126">
        <f t="shared" si="86"/>
        <v>239</v>
      </c>
      <c r="S191" s="126">
        <f t="shared" si="89"/>
        <v>239</v>
      </c>
      <c r="T191">
        <f t="shared" si="90"/>
        <v>239</v>
      </c>
      <c r="U191" s="70">
        <f t="shared" si="91"/>
        <v>246.17000000000002</v>
      </c>
      <c r="V191" s="70">
        <f t="shared" si="79"/>
        <v>272.45999999999998</v>
      </c>
      <c r="W191" s="70">
        <f t="shared" si="80"/>
        <v>336.99</v>
      </c>
      <c r="X191" s="481">
        <f t="shared" si="92"/>
        <v>227.05</v>
      </c>
      <c r="Y191" s="481">
        <f t="shared" si="93"/>
        <v>250.95000000000002</v>
      </c>
      <c r="Z191" s="481">
        <f t="shared" si="94"/>
        <v>310.7</v>
      </c>
      <c r="AD191" s="126" t="s">
        <v>978</v>
      </c>
    </row>
    <row r="192" spans="1:30" ht="30">
      <c r="A192" s="686"/>
      <c r="B192" s="688"/>
      <c r="C192" s="689"/>
      <c r="D192" s="690"/>
      <c r="E192" s="89" t="s">
        <v>1114</v>
      </c>
      <c r="F192" s="690"/>
      <c r="G192" s="691"/>
      <c r="H192" s="690"/>
      <c r="I192" s="692"/>
      <c r="J192" s="683"/>
      <c r="K192" s="682"/>
      <c r="L192" s="683"/>
      <c r="M192" s="684"/>
      <c r="N192" s="69">
        <f t="shared" si="95"/>
        <v>322.65000000000003</v>
      </c>
      <c r="O192" s="70">
        <f t="shared" si="96"/>
        <v>262.90000000000003</v>
      </c>
      <c r="P192" s="71">
        <v>239</v>
      </c>
      <c r="Q192" s="126">
        <f t="shared" si="85"/>
        <v>1</v>
      </c>
      <c r="R192" s="126">
        <f t="shared" si="86"/>
        <v>239</v>
      </c>
      <c r="S192" s="126">
        <f t="shared" si="89"/>
        <v>239</v>
      </c>
      <c r="T192">
        <f t="shared" si="90"/>
        <v>239</v>
      </c>
      <c r="U192" s="70">
        <f t="shared" si="91"/>
        <v>246.17000000000002</v>
      </c>
      <c r="V192" s="70">
        <f t="shared" si="79"/>
        <v>272.45999999999998</v>
      </c>
      <c r="W192" s="70">
        <f t="shared" si="80"/>
        <v>336.99</v>
      </c>
      <c r="X192" s="481">
        <f t="shared" si="92"/>
        <v>227.05</v>
      </c>
      <c r="Y192" s="481">
        <f t="shared" si="93"/>
        <v>250.95000000000002</v>
      </c>
      <c r="Z192" s="481">
        <f t="shared" si="94"/>
        <v>310.7</v>
      </c>
      <c r="AD192" s="126"/>
    </row>
    <row r="193" spans="1:30" ht="47.25" customHeight="1">
      <c r="A193" s="686"/>
      <c r="B193" s="688"/>
      <c r="C193" s="689"/>
      <c r="D193" s="690"/>
      <c r="E193" s="148" t="s">
        <v>1132</v>
      </c>
      <c r="F193" s="690"/>
      <c r="G193" s="691"/>
      <c r="H193" s="690"/>
      <c r="I193" s="692"/>
      <c r="J193" s="683"/>
      <c r="K193" s="682"/>
      <c r="L193" s="683"/>
      <c r="M193" s="684"/>
      <c r="N193" s="69">
        <f t="shared" si="95"/>
        <v>260.55</v>
      </c>
      <c r="O193" s="70">
        <f t="shared" si="96"/>
        <v>212.3</v>
      </c>
      <c r="P193" s="71">
        <v>193</v>
      </c>
      <c r="Q193" s="126">
        <f t="shared" si="85"/>
        <v>1</v>
      </c>
      <c r="R193" s="126">
        <f t="shared" si="86"/>
        <v>193</v>
      </c>
      <c r="S193" s="126">
        <f t="shared" si="89"/>
        <v>193</v>
      </c>
      <c r="T193">
        <f t="shared" si="90"/>
        <v>193</v>
      </c>
      <c r="U193" s="70">
        <f t="shared" si="91"/>
        <v>198.79</v>
      </c>
      <c r="V193" s="70">
        <f t="shared" si="79"/>
        <v>220.01999999999998</v>
      </c>
      <c r="W193" s="70">
        <f t="shared" si="80"/>
        <v>272.13</v>
      </c>
      <c r="X193" s="481">
        <f t="shared" si="92"/>
        <v>183.35</v>
      </c>
      <c r="Y193" s="481">
        <f t="shared" si="93"/>
        <v>202.65</v>
      </c>
      <c r="Z193" s="481">
        <f t="shared" si="94"/>
        <v>250.9</v>
      </c>
      <c r="AD193" s="126"/>
    </row>
    <row r="194" spans="1:30" ht="19.5" customHeight="1">
      <c r="A194" s="686"/>
      <c r="B194" s="688"/>
      <c r="C194" s="689"/>
      <c r="D194" s="690"/>
      <c r="E194" s="136" t="s">
        <v>105</v>
      </c>
      <c r="F194" s="690"/>
      <c r="G194" s="691"/>
      <c r="H194" s="690"/>
      <c r="I194" s="692"/>
      <c r="J194" s="683"/>
      <c r="K194" s="682"/>
      <c r="L194" s="683"/>
      <c r="M194" s="684"/>
      <c r="N194" s="69">
        <f t="shared" si="95"/>
        <v>588.6</v>
      </c>
      <c r="O194" s="70">
        <f t="shared" si="96"/>
        <v>479.6</v>
      </c>
      <c r="P194" s="71">
        <v>436</v>
      </c>
      <c r="Q194" s="126">
        <f t="shared" si="85"/>
        <v>1</v>
      </c>
      <c r="R194" s="126">
        <f t="shared" si="86"/>
        <v>436</v>
      </c>
      <c r="S194" s="126">
        <f t="shared" si="89"/>
        <v>436</v>
      </c>
      <c r="T194">
        <f t="shared" si="90"/>
        <v>436</v>
      </c>
      <c r="U194" s="70">
        <f t="shared" si="91"/>
        <v>449.08</v>
      </c>
      <c r="V194" s="70">
        <f t="shared" si="79"/>
        <v>497.03999999999996</v>
      </c>
      <c r="W194" s="70">
        <f t="shared" si="80"/>
        <v>614.76</v>
      </c>
      <c r="X194" s="481">
        <f t="shared" si="92"/>
        <v>414.2</v>
      </c>
      <c r="Y194" s="481">
        <f t="shared" si="93"/>
        <v>457.8</v>
      </c>
      <c r="Z194" s="481">
        <f t="shared" si="94"/>
        <v>566.80000000000007</v>
      </c>
      <c r="AD194" s="126"/>
    </row>
    <row r="195" spans="1:30" ht="19.5" customHeight="1">
      <c r="A195" s="687"/>
      <c r="B195" s="688"/>
      <c r="C195" s="689"/>
      <c r="D195" s="690"/>
      <c r="E195" s="133" t="s">
        <v>108</v>
      </c>
      <c r="F195" s="690"/>
      <c r="G195" s="691"/>
      <c r="H195" s="690"/>
      <c r="I195" s="692"/>
      <c r="J195" s="683"/>
      <c r="K195" s="682"/>
      <c r="L195" s="683"/>
      <c r="M195" s="684"/>
      <c r="N195" s="69">
        <f t="shared" si="95"/>
        <v>588.6</v>
      </c>
      <c r="O195" s="70">
        <f t="shared" si="96"/>
        <v>479.6</v>
      </c>
      <c r="P195" s="71">
        <v>436</v>
      </c>
      <c r="Q195" s="126">
        <f t="shared" si="85"/>
        <v>1</v>
      </c>
      <c r="R195" s="126">
        <f t="shared" si="86"/>
        <v>436</v>
      </c>
      <c r="S195" s="126">
        <f t="shared" si="89"/>
        <v>436</v>
      </c>
      <c r="T195">
        <f t="shared" si="90"/>
        <v>436</v>
      </c>
      <c r="U195" s="70">
        <f t="shared" si="91"/>
        <v>449.08</v>
      </c>
      <c r="V195" s="70">
        <f t="shared" si="79"/>
        <v>497.03999999999996</v>
      </c>
      <c r="W195" s="70">
        <f t="shared" si="80"/>
        <v>614.76</v>
      </c>
      <c r="X195" s="481">
        <f t="shared" si="92"/>
        <v>414.2</v>
      </c>
      <c r="Y195" s="481">
        <f t="shared" si="93"/>
        <v>457.8</v>
      </c>
      <c r="Z195" s="481">
        <f t="shared" si="94"/>
        <v>566.80000000000007</v>
      </c>
      <c r="AD195" s="126"/>
    </row>
    <row r="196" spans="1:30" ht="29.25" customHeight="1">
      <c r="A196" s="634" t="s">
        <v>466</v>
      </c>
      <c r="B196" s="634"/>
      <c r="C196" s="634"/>
      <c r="D196" s="634"/>
      <c r="E196" s="634"/>
      <c r="F196" s="634"/>
      <c r="G196" s="634"/>
      <c r="H196" s="634"/>
      <c r="I196" s="634"/>
      <c r="J196" s="634"/>
      <c r="K196" s="634"/>
      <c r="L196" s="634"/>
      <c r="M196" s="634"/>
      <c r="N196" s="634"/>
      <c r="O196" s="634"/>
      <c r="P196" s="634"/>
      <c r="Q196" s="126">
        <f t="shared" si="85"/>
        <v>0</v>
      </c>
      <c r="R196" s="126">
        <f t="shared" si="86"/>
        <v>0</v>
      </c>
      <c r="S196" s="126">
        <f t="shared" si="89"/>
        <v>0</v>
      </c>
      <c r="T196" t="str">
        <f t="shared" si="90"/>
        <v xml:space="preserve"> </v>
      </c>
      <c r="U196" s="70" t="str">
        <f t="shared" si="91"/>
        <v xml:space="preserve"> </v>
      </c>
      <c r="V196" s="70" t="str">
        <f t="shared" si="79"/>
        <v xml:space="preserve"> </v>
      </c>
      <c r="W196" s="70" t="str">
        <f t="shared" si="80"/>
        <v xml:space="preserve"> </v>
      </c>
      <c r="X196" s="481" t="str">
        <f t="shared" si="92"/>
        <v xml:space="preserve"> </v>
      </c>
      <c r="Y196" s="481" t="str">
        <f t="shared" si="93"/>
        <v xml:space="preserve"> </v>
      </c>
      <c r="Z196" s="481" t="str">
        <f t="shared" si="94"/>
        <v xml:space="preserve"> </v>
      </c>
      <c r="AD196" s="125"/>
    </row>
    <row r="197" spans="1:30" ht="32.25" customHeight="1">
      <c r="A197" s="64" t="s">
        <v>3</v>
      </c>
      <c r="B197" s="64" t="s">
        <v>163</v>
      </c>
      <c r="C197" s="64" t="s">
        <v>93</v>
      </c>
      <c r="D197" s="64" t="s">
        <v>95</v>
      </c>
      <c r="E197" s="64" t="s">
        <v>4</v>
      </c>
      <c r="F197" s="64" t="s">
        <v>96</v>
      </c>
      <c r="G197" s="64" t="s">
        <v>1133</v>
      </c>
      <c r="H197" s="64" t="s">
        <v>97</v>
      </c>
      <c r="I197" s="64" t="s">
        <v>98</v>
      </c>
      <c r="J197" s="64" t="s">
        <v>99</v>
      </c>
      <c r="K197" s="64" t="s">
        <v>100</v>
      </c>
      <c r="L197" s="64" t="s">
        <v>101</v>
      </c>
      <c r="M197" s="64" t="s">
        <v>102</v>
      </c>
      <c r="N197" s="64" t="s">
        <v>433</v>
      </c>
      <c r="O197" s="64" t="s">
        <v>3624</v>
      </c>
      <c r="P197" s="64" t="s">
        <v>434</v>
      </c>
      <c r="Q197" s="126">
        <f t="shared" si="85"/>
        <v>1</v>
      </c>
      <c r="R197" s="126" t="str">
        <f t="shared" si="86"/>
        <v>ОПТ 2/м</v>
      </c>
      <c r="S197" s="126" t="str">
        <f t="shared" si="89"/>
        <v xml:space="preserve"> </v>
      </c>
      <c r="T197" t="str">
        <f t="shared" si="90"/>
        <v xml:space="preserve"> </v>
      </c>
      <c r="U197" s="70" t="str">
        <f t="shared" si="91"/>
        <v xml:space="preserve"> </v>
      </c>
      <c r="V197" s="70" t="str">
        <f t="shared" si="79"/>
        <v xml:space="preserve"> </v>
      </c>
      <c r="W197" s="70" t="str">
        <f t="shared" si="80"/>
        <v xml:space="preserve"> </v>
      </c>
      <c r="X197" s="481" t="str">
        <f t="shared" si="92"/>
        <v xml:space="preserve"> </v>
      </c>
      <c r="Y197" s="481" t="str">
        <f t="shared" si="93"/>
        <v xml:space="preserve"> </v>
      </c>
      <c r="Z197" s="481" t="str">
        <f t="shared" si="94"/>
        <v xml:space="preserve"> </v>
      </c>
      <c r="AD197" s="126"/>
    </row>
    <row r="198" spans="1:30" ht="89.25" customHeight="1">
      <c r="A198" s="127" t="s">
        <v>1631</v>
      </c>
      <c r="B198" s="74"/>
      <c r="C198" s="143" t="s">
        <v>1630</v>
      </c>
      <c r="D198" s="83" t="s">
        <v>104</v>
      </c>
      <c r="E198" s="89" t="s">
        <v>1114</v>
      </c>
      <c r="F198" s="83">
        <v>120</v>
      </c>
      <c r="G198" s="80" t="s">
        <v>1134</v>
      </c>
      <c r="H198" s="81">
        <v>14.4</v>
      </c>
      <c r="I198" s="144" t="s">
        <v>457</v>
      </c>
      <c r="J198" s="145" t="s">
        <v>329</v>
      </c>
      <c r="K198" s="81">
        <v>1000</v>
      </c>
      <c r="L198" s="145" t="s">
        <v>114</v>
      </c>
      <c r="M198" s="146">
        <v>720</v>
      </c>
      <c r="N198" s="69">
        <f>P198*1.35</f>
        <v>54.54</v>
      </c>
      <c r="O198" s="70">
        <f>P198*1.1</f>
        <v>44.440000000000005</v>
      </c>
      <c r="P198" s="71">
        <v>40.4</v>
      </c>
      <c r="Q198" s="126">
        <f t="shared" si="85"/>
        <v>1</v>
      </c>
      <c r="R198" s="126">
        <f t="shared" si="86"/>
        <v>40.4</v>
      </c>
      <c r="S198" s="126">
        <f t="shared" si="89"/>
        <v>40.4</v>
      </c>
      <c r="T198">
        <f t="shared" si="90"/>
        <v>40.4</v>
      </c>
      <c r="U198" s="70">
        <f t="shared" si="91"/>
        <v>41.612000000000002</v>
      </c>
      <c r="V198" s="70">
        <f t="shared" si="79"/>
        <v>46.055999999999997</v>
      </c>
      <c r="W198" s="70">
        <f t="shared" si="80"/>
        <v>56.963999999999992</v>
      </c>
      <c r="X198" s="481">
        <f t="shared" si="92"/>
        <v>38.379999999999995</v>
      </c>
      <c r="Y198" s="481">
        <f t="shared" si="93"/>
        <v>42.42</v>
      </c>
      <c r="Z198" s="481">
        <f t="shared" si="94"/>
        <v>52.52</v>
      </c>
      <c r="AD198" s="63"/>
    </row>
    <row r="199" spans="1:30" ht="45" customHeight="1">
      <c r="A199" s="685" t="s">
        <v>1633</v>
      </c>
      <c r="B199" s="688"/>
      <c r="C199" s="721" t="s">
        <v>1632</v>
      </c>
      <c r="D199" s="710" t="s">
        <v>104</v>
      </c>
      <c r="E199" s="90" t="s">
        <v>1115</v>
      </c>
      <c r="F199" s="710">
        <v>120</v>
      </c>
      <c r="G199" s="709" t="s">
        <v>1134</v>
      </c>
      <c r="H199" s="703">
        <v>14.4</v>
      </c>
      <c r="I199" s="722" t="s">
        <v>467</v>
      </c>
      <c r="J199" s="704" t="s">
        <v>329</v>
      </c>
      <c r="K199" s="703">
        <v>1000</v>
      </c>
      <c r="L199" s="704" t="s">
        <v>48</v>
      </c>
      <c r="M199" s="693">
        <v>720</v>
      </c>
      <c r="N199" s="69">
        <f>P199*1.35</f>
        <v>71.550000000000011</v>
      </c>
      <c r="O199" s="70">
        <f>P199*1.1</f>
        <v>58.300000000000004</v>
      </c>
      <c r="P199" s="71">
        <v>53</v>
      </c>
      <c r="Q199" s="126">
        <f t="shared" si="85"/>
        <v>1</v>
      </c>
      <c r="R199" s="126">
        <f t="shared" si="86"/>
        <v>53</v>
      </c>
      <c r="S199" s="126">
        <f t="shared" si="89"/>
        <v>53</v>
      </c>
      <c r="T199">
        <f t="shared" si="90"/>
        <v>53</v>
      </c>
      <c r="U199" s="70">
        <f t="shared" si="91"/>
        <v>54.59</v>
      </c>
      <c r="V199" s="70">
        <f t="shared" si="79"/>
        <v>60.419999999999995</v>
      </c>
      <c r="W199" s="70">
        <f t="shared" si="80"/>
        <v>74.72999999999999</v>
      </c>
      <c r="X199" s="481">
        <f t="shared" si="92"/>
        <v>50.35</v>
      </c>
      <c r="Y199" s="481">
        <f t="shared" si="93"/>
        <v>55.650000000000006</v>
      </c>
      <c r="Z199" s="481">
        <f t="shared" si="94"/>
        <v>68.900000000000006</v>
      </c>
      <c r="AD199" s="63"/>
    </row>
    <row r="200" spans="1:30" ht="47.25" customHeight="1">
      <c r="A200" s="687"/>
      <c r="B200" s="688"/>
      <c r="C200" s="721"/>
      <c r="D200" s="710"/>
      <c r="E200" s="89" t="s">
        <v>1114</v>
      </c>
      <c r="F200" s="710"/>
      <c r="G200" s="709"/>
      <c r="H200" s="703"/>
      <c r="I200" s="722"/>
      <c r="J200" s="704"/>
      <c r="K200" s="703"/>
      <c r="L200" s="704"/>
      <c r="M200" s="693"/>
      <c r="N200" s="69">
        <f>P200*1.35</f>
        <v>71.550000000000011</v>
      </c>
      <c r="O200" s="70">
        <f>P200*1.1</f>
        <v>58.300000000000004</v>
      </c>
      <c r="P200" s="71">
        <v>53</v>
      </c>
      <c r="Q200" s="126">
        <f t="shared" si="85"/>
        <v>1</v>
      </c>
      <c r="R200" s="126">
        <f t="shared" si="86"/>
        <v>53</v>
      </c>
      <c r="S200" s="126">
        <f t="shared" si="89"/>
        <v>53</v>
      </c>
      <c r="T200">
        <f t="shared" si="90"/>
        <v>53</v>
      </c>
      <c r="U200" s="70">
        <f t="shared" si="91"/>
        <v>54.59</v>
      </c>
      <c r="V200" s="70">
        <f t="shared" si="79"/>
        <v>60.419999999999995</v>
      </c>
      <c r="W200" s="70">
        <f t="shared" si="80"/>
        <v>74.72999999999999</v>
      </c>
      <c r="X200" s="481">
        <f t="shared" si="92"/>
        <v>50.35</v>
      </c>
      <c r="Y200" s="481">
        <f t="shared" si="93"/>
        <v>55.650000000000006</v>
      </c>
      <c r="Z200" s="481">
        <f t="shared" si="94"/>
        <v>68.900000000000006</v>
      </c>
      <c r="AD200" s="63"/>
    </row>
    <row r="201" spans="1:30" ht="29.25" customHeight="1">
      <c r="A201" s="634" t="s">
        <v>469</v>
      </c>
      <c r="B201" s="634"/>
      <c r="C201" s="634"/>
      <c r="D201" s="634"/>
      <c r="E201" s="634"/>
      <c r="F201" s="634"/>
      <c r="G201" s="634"/>
      <c r="H201" s="634"/>
      <c r="I201" s="634"/>
      <c r="J201" s="634"/>
      <c r="K201" s="634"/>
      <c r="L201" s="634"/>
      <c r="M201" s="634"/>
      <c r="N201" s="634"/>
      <c r="O201" s="634"/>
      <c r="P201" s="634"/>
      <c r="Q201" s="126">
        <f t="shared" si="85"/>
        <v>0</v>
      </c>
      <c r="R201" s="126">
        <f t="shared" si="86"/>
        <v>0</v>
      </c>
      <c r="S201" s="126">
        <f t="shared" si="89"/>
        <v>0</v>
      </c>
      <c r="T201" t="str">
        <f t="shared" si="90"/>
        <v xml:space="preserve"> </v>
      </c>
      <c r="U201" s="70" t="str">
        <f t="shared" si="91"/>
        <v xml:space="preserve"> </v>
      </c>
      <c r="V201" s="70" t="str">
        <f t="shared" si="79"/>
        <v xml:space="preserve"> </v>
      </c>
      <c r="W201" s="70" t="str">
        <f t="shared" si="80"/>
        <v xml:space="preserve"> </v>
      </c>
      <c r="X201" s="481" t="str">
        <f t="shared" si="92"/>
        <v xml:space="preserve"> </v>
      </c>
      <c r="Y201" s="481" t="str">
        <f t="shared" si="93"/>
        <v xml:space="preserve"> </v>
      </c>
      <c r="Z201" s="481" t="str">
        <f t="shared" si="94"/>
        <v xml:space="preserve"> </v>
      </c>
      <c r="AD201" s="125"/>
    </row>
    <row r="202" spans="1:30" ht="32.25" customHeight="1">
      <c r="A202" s="64" t="s">
        <v>3</v>
      </c>
      <c r="B202" s="64" t="s">
        <v>163</v>
      </c>
      <c r="C202" s="64" t="s">
        <v>93</v>
      </c>
      <c r="D202" s="64" t="s">
        <v>95</v>
      </c>
      <c r="E202" s="64" t="s">
        <v>4</v>
      </c>
      <c r="F202" s="64" t="s">
        <v>96</v>
      </c>
      <c r="G202" s="64" t="s">
        <v>1133</v>
      </c>
      <c r="H202" s="64" t="s">
        <v>97</v>
      </c>
      <c r="I202" s="64" t="s">
        <v>98</v>
      </c>
      <c r="J202" s="64" t="s">
        <v>99</v>
      </c>
      <c r="K202" s="64" t="s">
        <v>100</v>
      </c>
      <c r="L202" s="64" t="s">
        <v>101</v>
      </c>
      <c r="M202" s="64" t="s">
        <v>102</v>
      </c>
      <c r="N202" s="64" t="s">
        <v>433</v>
      </c>
      <c r="O202" s="64" t="s">
        <v>3624</v>
      </c>
      <c r="P202" s="64" t="s">
        <v>434</v>
      </c>
      <c r="Q202" s="126">
        <f t="shared" si="85"/>
        <v>1</v>
      </c>
      <c r="R202" s="126" t="str">
        <f t="shared" si="86"/>
        <v>ОПТ 2/м</v>
      </c>
      <c r="S202" s="126" t="str">
        <f t="shared" si="89"/>
        <v xml:space="preserve"> </v>
      </c>
      <c r="T202" t="str">
        <f t="shared" si="90"/>
        <v xml:space="preserve"> </v>
      </c>
      <c r="U202" s="70" t="str">
        <f t="shared" si="91"/>
        <v xml:space="preserve"> </v>
      </c>
      <c r="V202" s="70" t="str">
        <f t="shared" si="79"/>
        <v xml:space="preserve"> </v>
      </c>
      <c r="W202" s="70" t="str">
        <f t="shared" si="80"/>
        <v xml:space="preserve"> </v>
      </c>
      <c r="X202" s="481" t="str">
        <f t="shared" si="92"/>
        <v xml:space="preserve"> </v>
      </c>
      <c r="Y202" s="481" t="str">
        <f t="shared" si="93"/>
        <v xml:space="preserve"> </v>
      </c>
      <c r="Z202" s="481" t="str">
        <f t="shared" si="94"/>
        <v xml:space="preserve"> </v>
      </c>
      <c r="AD202" s="126"/>
    </row>
    <row r="203" spans="1:30" ht="45" customHeight="1">
      <c r="A203" s="685" t="s">
        <v>3979</v>
      </c>
      <c r="B203" s="729"/>
      <c r="C203" s="735" t="s">
        <v>3980</v>
      </c>
      <c r="D203" s="732" t="s">
        <v>115</v>
      </c>
      <c r="E203" s="437" t="s">
        <v>1115</v>
      </c>
      <c r="F203" s="732" t="s">
        <v>103</v>
      </c>
      <c r="G203" s="738" t="s">
        <v>1134</v>
      </c>
      <c r="H203" s="694">
        <v>8</v>
      </c>
      <c r="I203" s="735" t="s">
        <v>470</v>
      </c>
      <c r="J203" s="697" t="s">
        <v>329</v>
      </c>
      <c r="K203" s="694">
        <v>660</v>
      </c>
      <c r="L203" s="697" t="s">
        <v>114</v>
      </c>
      <c r="M203" s="700">
        <v>1200</v>
      </c>
      <c r="N203" s="655">
        <f>P203*1.35</f>
        <v>668.25</v>
      </c>
      <c r="O203" s="658">
        <f>P203*1.1</f>
        <v>544.5</v>
      </c>
      <c r="P203" s="663">
        <v>495</v>
      </c>
      <c r="Q203" s="126">
        <f t="shared" si="85"/>
        <v>1</v>
      </c>
      <c r="R203" s="126">
        <f t="shared" si="86"/>
        <v>495</v>
      </c>
      <c r="S203" s="126">
        <f t="shared" si="89"/>
        <v>495</v>
      </c>
      <c r="T203">
        <f t="shared" si="90"/>
        <v>495</v>
      </c>
      <c r="U203" s="70">
        <f t="shared" si="91"/>
        <v>509.85</v>
      </c>
      <c r="V203" s="70">
        <f t="shared" si="79"/>
        <v>564.29999999999995</v>
      </c>
      <c r="W203" s="70">
        <f t="shared" si="80"/>
        <v>697.94999999999993</v>
      </c>
      <c r="X203" s="481">
        <f t="shared" si="92"/>
        <v>470.25</v>
      </c>
      <c r="Y203" s="481">
        <f t="shared" si="93"/>
        <v>519.75</v>
      </c>
      <c r="Z203" s="481">
        <f t="shared" si="94"/>
        <v>643.5</v>
      </c>
      <c r="AD203" s="63"/>
    </row>
    <row r="204" spans="1:30" ht="37.5" customHeight="1">
      <c r="A204" s="686"/>
      <c r="B204" s="730"/>
      <c r="C204" s="736"/>
      <c r="D204" s="733"/>
      <c r="E204" s="89" t="s">
        <v>1114</v>
      </c>
      <c r="F204" s="733"/>
      <c r="G204" s="739"/>
      <c r="H204" s="695"/>
      <c r="I204" s="736"/>
      <c r="J204" s="698"/>
      <c r="K204" s="695"/>
      <c r="L204" s="698"/>
      <c r="M204" s="701"/>
      <c r="N204" s="656"/>
      <c r="O204" s="662"/>
      <c r="P204" s="675"/>
      <c r="Q204" s="126">
        <f t="shared" si="85"/>
        <v>0</v>
      </c>
      <c r="R204" s="126">
        <f t="shared" si="86"/>
        <v>0</v>
      </c>
      <c r="S204" s="126">
        <f t="shared" si="89"/>
        <v>0</v>
      </c>
      <c r="T204" t="str">
        <f t="shared" si="90"/>
        <v xml:space="preserve"> </v>
      </c>
      <c r="U204" s="70" t="str">
        <f t="shared" si="91"/>
        <v xml:space="preserve"> </v>
      </c>
      <c r="V204" s="70" t="str">
        <f t="shared" si="79"/>
        <v xml:space="preserve"> </v>
      </c>
      <c r="W204" s="70" t="str">
        <f t="shared" si="80"/>
        <v xml:space="preserve"> </v>
      </c>
      <c r="X204" s="481" t="str">
        <f t="shared" si="92"/>
        <v xml:space="preserve"> </v>
      </c>
      <c r="Y204" s="481" t="str">
        <f t="shared" si="93"/>
        <v xml:space="preserve"> </v>
      </c>
      <c r="Z204" s="481" t="str">
        <f t="shared" si="94"/>
        <v xml:space="preserve"> </v>
      </c>
      <c r="AD204" s="63"/>
    </row>
    <row r="205" spans="1:30" ht="30.75" customHeight="1">
      <c r="A205" s="686"/>
      <c r="B205" s="730"/>
      <c r="C205" s="736"/>
      <c r="D205" s="733"/>
      <c r="E205" s="133" t="s">
        <v>108</v>
      </c>
      <c r="F205" s="733"/>
      <c r="G205" s="739"/>
      <c r="H205" s="695"/>
      <c r="I205" s="736"/>
      <c r="J205" s="698"/>
      <c r="K205" s="695"/>
      <c r="L205" s="698"/>
      <c r="M205" s="701"/>
      <c r="N205" s="656"/>
      <c r="O205" s="662"/>
      <c r="P205" s="675"/>
      <c r="Q205" s="126">
        <f t="shared" si="85"/>
        <v>0</v>
      </c>
      <c r="R205" s="126">
        <f t="shared" si="86"/>
        <v>0</v>
      </c>
      <c r="S205" s="126">
        <f t="shared" si="89"/>
        <v>0</v>
      </c>
      <c r="T205" t="str">
        <f t="shared" si="90"/>
        <v xml:space="preserve"> </v>
      </c>
      <c r="U205" s="70" t="str">
        <f t="shared" si="91"/>
        <v xml:space="preserve"> </v>
      </c>
      <c r="V205" s="70" t="str">
        <f t="shared" si="79"/>
        <v xml:space="preserve"> </v>
      </c>
      <c r="W205" s="70" t="str">
        <f t="shared" si="80"/>
        <v xml:space="preserve"> </v>
      </c>
      <c r="X205" s="481" t="str">
        <f t="shared" si="92"/>
        <v xml:space="preserve"> </v>
      </c>
      <c r="Y205" s="481" t="str">
        <f t="shared" si="93"/>
        <v xml:space="preserve"> </v>
      </c>
      <c r="Z205" s="481" t="str">
        <f t="shared" si="94"/>
        <v xml:space="preserve"> </v>
      </c>
      <c r="AD205" s="63"/>
    </row>
    <row r="206" spans="1:30" ht="31.5" customHeight="1">
      <c r="A206" s="686"/>
      <c r="B206" s="730"/>
      <c r="C206" s="736"/>
      <c r="D206" s="733"/>
      <c r="E206" s="137" t="s">
        <v>106</v>
      </c>
      <c r="F206" s="733"/>
      <c r="G206" s="739"/>
      <c r="H206" s="695"/>
      <c r="I206" s="736"/>
      <c r="J206" s="698"/>
      <c r="K206" s="695"/>
      <c r="L206" s="698"/>
      <c r="M206" s="701"/>
      <c r="N206" s="656"/>
      <c r="O206" s="662"/>
      <c r="P206" s="675"/>
      <c r="Q206" s="126">
        <f t="shared" si="85"/>
        <v>0</v>
      </c>
      <c r="R206" s="126">
        <f t="shared" si="86"/>
        <v>0</v>
      </c>
      <c r="S206" s="126">
        <f t="shared" si="89"/>
        <v>0</v>
      </c>
      <c r="T206" t="str">
        <f t="shared" si="90"/>
        <v xml:space="preserve"> </v>
      </c>
      <c r="U206" s="70" t="str">
        <f t="shared" si="91"/>
        <v xml:space="preserve"> </v>
      </c>
      <c r="V206" s="70" t="str">
        <f t="shared" si="79"/>
        <v xml:space="preserve"> </v>
      </c>
      <c r="W206" s="70" t="str">
        <f t="shared" si="80"/>
        <v xml:space="preserve"> </v>
      </c>
      <c r="X206" s="481" t="str">
        <f t="shared" si="92"/>
        <v xml:space="preserve"> </v>
      </c>
      <c r="Y206" s="481" t="str">
        <f t="shared" si="93"/>
        <v xml:space="preserve"> </v>
      </c>
      <c r="Z206" s="481" t="str">
        <f t="shared" si="94"/>
        <v xml:space="preserve"> </v>
      </c>
      <c r="AD206" s="63"/>
    </row>
    <row r="207" spans="1:30" ht="26.25" customHeight="1">
      <c r="A207" s="686"/>
      <c r="B207" s="730"/>
      <c r="C207" s="736"/>
      <c r="D207" s="733"/>
      <c r="E207" s="149" t="s">
        <v>105</v>
      </c>
      <c r="F207" s="733"/>
      <c r="G207" s="739"/>
      <c r="H207" s="695"/>
      <c r="I207" s="736"/>
      <c r="J207" s="698"/>
      <c r="K207" s="695"/>
      <c r="L207" s="698"/>
      <c r="M207" s="701"/>
      <c r="N207" s="656"/>
      <c r="O207" s="662"/>
      <c r="P207" s="675"/>
      <c r="Q207" s="126">
        <f t="shared" si="85"/>
        <v>0</v>
      </c>
      <c r="R207" s="126">
        <f t="shared" si="86"/>
        <v>0</v>
      </c>
      <c r="S207" s="126">
        <f t="shared" si="89"/>
        <v>0</v>
      </c>
      <c r="T207" t="str">
        <f t="shared" si="90"/>
        <v xml:space="preserve"> </v>
      </c>
      <c r="U207" s="70" t="str">
        <f t="shared" si="91"/>
        <v xml:space="preserve"> </v>
      </c>
      <c r="V207" s="70" t="str">
        <f t="shared" si="79"/>
        <v xml:space="preserve"> </v>
      </c>
      <c r="W207" s="70" t="str">
        <f t="shared" si="80"/>
        <v xml:space="preserve"> </v>
      </c>
      <c r="X207" s="481" t="str">
        <f t="shared" si="92"/>
        <v xml:space="preserve"> </v>
      </c>
      <c r="Y207" s="481" t="str">
        <f t="shared" si="93"/>
        <v xml:space="preserve"> </v>
      </c>
      <c r="Z207" s="481" t="str">
        <f t="shared" si="94"/>
        <v xml:space="preserve"> </v>
      </c>
      <c r="AD207" s="63"/>
    </row>
    <row r="208" spans="1:30" ht="29.25" customHeight="1">
      <c r="A208" s="687"/>
      <c r="B208" s="731"/>
      <c r="C208" s="737"/>
      <c r="D208" s="734"/>
      <c r="E208" s="138" t="s">
        <v>107</v>
      </c>
      <c r="F208" s="734"/>
      <c r="G208" s="740"/>
      <c r="H208" s="696"/>
      <c r="I208" s="737"/>
      <c r="J208" s="699"/>
      <c r="K208" s="696"/>
      <c r="L208" s="699"/>
      <c r="M208" s="702"/>
      <c r="N208" s="657"/>
      <c r="O208" s="659"/>
      <c r="P208" s="664"/>
      <c r="Q208" s="126">
        <f t="shared" si="85"/>
        <v>0</v>
      </c>
      <c r="R208" s="126">
        <f t="shared" si="86"/>
        <v>0</v>
      </c>
      <c r="S208" s="126">
        <f t="shared" si="89"/>
        <v>0</v>
      </c>
      <c r="T208" t="str">
        <f t="shared" si="90"/>
        <v xml:space="preserve"> </v>
      </c>
      <c r="U208" s="70" t="str">
        <f t="shared" si="91"/>
        <v xml:space="preserve"> </v>
      </c>
      <c r="V208" s="70" t="str">
        <f t="shared" si="79"/>
        <v xml:space="preserve"> </v>
      </c>
      <c r="W208" s="70" t="str">
        <f t="shared" si="80"/>
        <v xml:space="preserve"> </v>
      </c>
      <c r="X208" s="481" t="str">
        <f t="shared" si="92"/>
        <v xml:space="preserve"> </v>
      </c>
      <c r="Y208" s="481" t="str">
        <f t="shared" si="93"/>
        <v xml:space="preserve"> </v>
      </c>
      <c r="Z208" s="481" t="str">
        <f t="shared" si="94"/>
        <v xml:space="preserve"> </v>
      </c>
      <c r="AD208" s="63"/>
    </row>
    <row r="209" spans="1:30" ht="92.25" customHeight="1">
      <c r="A209" s="127" t="s">
        <v>1635</v>
      </c>
      <c r="B209" s="74"/>
      <c r="C209" s="143" t="s">
        <v>1634</v>
      </c>
      <c r="D209" s="83" t="s">
        <v>115</v>
      </c>
      <c r="E209" s="138" t="s">
        <v>107</v>
      </c>
      <c r="F209" s="83" t="s">
        <v>103</v>
      </c>
      <c r="G209" s="80" t="s">
        <v>1134</v>
      </c>
      <c r="H209" s="81">
        <v>9.6</v>
      </c>
      <c r="I209" s="144" t="s">
        <v>470</v>
      </c>
      <c r="J209" s="145" t="s">
        <v>329</v>
      </c>
      <c r="K209" s="81">
        <v>400</v>
      </c>
      <c r="L209" s="145" t="s">
        <v>48</v>
      </c>
      <c r="M209" s="146">
        <v>960</v>
      </c>
      <c r="N209" s="69">
        <f>P209*1.35</f>
        <v>263.25</v>
      </c>
      <c r="O209" s="70">
        <f>P209*1.1</f>
        <v>214.50000000000003</v>
      </c>
      <c r="P209" s="71">
        <v>195</v>
      </c>
      <c r="Q209" s="126">
        <f t="shared" si="85"/>
        <v>1</v>
      </c>
      <c r="R209" s="126">
        <f t="shared" si="86"/>
        <v>195</v>
      </c>
      <c r="S209" s="126">
        <f t="shared" si="89"/>
        <v>195</v>
      </c>
      <c r="T209">
        <f t="shared" si="90"/>
        <v>195</v>
      </c>
      <c r="U209" s="70">
        <f t="shared" si="91"/>
        <v>200.85</v>
      </c>
      <c r="V209" s="70">
        <f t="shared" si="79"/>
        <v>222.29999999999998</v>
      </c>
      <c r="W209" s="70">
        <f t="shared" si="80"/>
        <v>274.95</v>
      </c>
      <c r="X209" s="481">
        <f t="shared" si="92"/>
        <v>185.25</v>
      </c>
      <c r="Y209" s="481">
        <f t="shared" si="93"/>
        <v>204.75</v>
      </c>
      <c r="Z209" s="481">
        <f t="shared" si="94"/>
        <v>253.5</v>
      </c>
      <c r="AD209" s="63"/>
    </row>
    <row r="210" spans="1:30" ht="29.25" customHeight="1">
      <c r="A210" s="627" t="s">
        <v>1637</v>
      </c>
      <c r="B210" s="628"/>
      <c r="C210" s="628"/>
      <c r="D210" s="628"/>
      <c r="E210" s="628"/>
      <c r="F210" s="628"/>
      <c r="G210" s="628"/>
      <c r="H210" s="628"/>
      <c r="I210" s="628"/>
      <c r="J210" s="628"/>
      <c r="K210" s="628"/>
      <c r="L210" s="628"/>
      <c r="M210" s="628"/>
      <c r="N210" s="628"/>
      <c r="O210" s="628"/>
      <c r="P210" s="629"/>
      <c r="Q210" s="126">
        <f t="shared" si="85"/>
        <v>0</v>
      </c>
      <c r="R210" s="126">
        <f t="shared" si="86"/>
        <v>0</v>
      </c>
      <c r="S210" s="126">
        <f t="shared" si="89"/>
        <v>0</v>
      </c>
      <c r="T210" t="str">
        <f t="shared" si="90"/>
        <v xml:space="preserve"> </v>
      </c>
      <c r="U210" s="70" t="str">
        <f t="shared" si="91"/>
        <v xml:space="preserve"> </v>
      </c>
      <c r="V210" s="70" t="str">
        <f t="shared" si="79"/>
        <v xml:space="preserve"> </v>
      </c>
      <c r="W210" s="70" t="str">
        <f t="shared" si="80"/>
        <v xml:space="preserve"> </v>
      </c>
      <c r="X210" s="481" t="str">
        <f t="shared" si="92"/>
        <v xml:space="preserve"> </v>
      </c>
      <c r="Y210" s="481" t="str">
        <f t="shared" si="93"/>
        <v xml:space="preserve"> </v>
      </c>
      <c r="Z210" s="481" t="str">
        <f t="shared" si="94"/>
        <v xml:space="preserve"> </v>
      </c>
      <c r="AD210" s="125"/>
    </row>
    <row r="211" spans="1:30" ht="32.25" customHeight="1">
      <c r="A211" s="64" t="s">
        <v>3</v>
      </c>
      <c r="B211" s="64" t="s">
        <v>163</v>
      </c>
      <c r="C211" s="64" t="s">
        <v>93</v>
      </c>
      <c r="D211" s="64" t="s">
        <v>95</v>
      </c>
      <c r="E211" s="64" t="s">
        <v>4</v>
      </c>
      <c r="F211" s="64" t="s">
        <v>96</v>
      </c>
      <c r="G211" s="64" t="s">
        <v>1133</v>
      </c>
      <c r="H211" s="64" t="s">
        <v>97</v>
      </c>
      <c r="I211" s="64" t="s">
        <v>98</v>
      </c>
      <c r="J211" s="64" t="s">
        <v>99</v>
      </c>
      <c r="K211" s="64" t="s">
        <v>100</v>
      </c>
      <c r="L211" s="64" t="s">
        <v>101</v>
      </c>
      <c r="M211" s="64" t="s">
        <v>102</v>
      </c>
      <c r="N211" s="64" t="s">
        <v>433</v>
      </c>
      <c r="O211" s="64" t="s">
        <v>3624</v>
      </c>
      <c r="P211" s="64" t="s">
        <v>434</v>
      </c>
      <c r="Q211" s="126">
        <f t="shared" si="85"/>
        <v>1</v>
      </c>
      <c r="R211" s="126" t="str">
        <f t="shared" si="86"/>
        <v>ОПТ 2/м</v>
      </c>
      <c r="S211" s="126" t="str">
        <f t="shared" si="89"/>
        <v xml:space="preserve"> </v>
      </c>
      <c r="T211" t="str">
        <f t="shared" si="90"/>
        <v xml:space="preserve"> </v>
      </c>
      <c r="U211" s="70" t="str">
        <f t="shared" si="91"/>
        <v xml:space="preserve"> </v>
      </c>
      <c r="V211" s="70" t="str">
        <f t="shared" si="79"/>
        <v xml:space="preserve"> </v>
      </c>
      <c r="W211" s="70" t="str">
        <f t="shared" si="80"/>
        <v xml:space="preserve"> </v>
      </c>
      <c r="X211" s="481" t="str">
        <f t="shared" si="92"/>
        <v xml:space="preserve"> </v>
      </c>
      <c r="Y211" s="481" t="str">
        <f t="shared" si="93"/>
        <v xml:space="preserve"> </v>
      </c>
      <c r="Z211" s="481" t="str">
        <f t="shared" si="94"/>
        <v xml:space="preserve"> </v>
      </c>
      <c r="AD211" s="126"/>
    </row>
    <row r="212" spans="1:30" ht="45" customHeight="1">
      <c r="A212" s="685" t="s">
        <v>1640</v>
      </c>
      <c r="B212" s="688"/>
      <c r="C212" s="721" t="s">
        <v>1639</v>
      </c>
      <c r="D212" s="710" t="s">
        <v>109</v>
      </c>
      <c r="E212" s="90" t="s">
        <v>1115</v>
      </c>
      <c r="F212" s="710" t="s">
        <v>115</v>
      </c>
      <c r="G212" s="709" t="s">
        <v>1138</v>
      </c>
      <c r="H212" s="703">
        <v>7.7</v>
      </c>
      <c r="I212" s="722" t="s">
        <v>471</v>
      </c>
      <c r="J212" s="704" t="s">
        <v>329</v>
      </c>
      <c r="K212" s="703">
        <v>640</v>
      </c>
      <c r="L212" s="704" t="s">
        <v>110</v>
      </c>
      <c r="M212" s="693">
        <v>380</v>
      </c>
      <c r="N212" s="69">
        <f t="shared" ref="N212:N219" si="97">P212*1.35</f>
        <v>997.65000000000009</v>
      </c>
      <c r="O212" s="70">
        <f t="shared" ref="O212:O219" si="98">P212*1.1</f>
        <v>812.90000000000009</v>
      </c>
      <c r="P212" s="71">
        <v>739</v>
      </c>
      <c r="Q212" s="126">
        <f t="shared" si="85"/>
        <v>1</v>
      </c>
      <c r="R212" s="126">
        <f t="shared" si="86"/>
        <v>739</v>
      </c>
      <c r="S212" s="126">
        <f t="shared" si="89"/>
        <v>739</v>
      </c>
      <c r="T212">
        <f t="shared" si="90"/>
        <v>739</v>
      </c>
      <c r="U212" s="70">
        <f t="shared" si="91"/>
        <v>761.17000000000007</v>
      </c>
      <c r="V212" s="70">
        <f t="shared" si="79"/>
        <v>842.45999999999992</v>
      </c>
      <c r="W212" s="70">
        <f t="shared" si="80"/>
        <v>1041.99</v>
      </c>
      <c r="X212" s="481">
        <f t="shared" si="92"/>
        <v>702.05</v>
      </c>
      <c r="Y212" s="481">
        <f t="shared" si="93"/>
        <v>775.95</v>
      </c>
      <c r="Z212" s="481">
        <f t="shared" si="94"/>
        <v>960.7</v>
      </c>
      <c r="AD212" s="63"/>
    </row>
    <row r="213" spans="1:30" ht="45" customHeight="1">
      <c r="A213" s="686"/>
      <c r="B213" s="688"/>
      <c r="C213" s="721"/>
      <c r="D213" s="710"/>
      <c r="E213" s="89" t="s">
        <v>1114</v>
      </c>
      <c r="F213" s="710"/>
      <c r="G213" s="709"/>
      <c r="H213" s="703"/>
      <c r="I213" s="722"/>
      <c r="J213" s="704"/>
      <c r="K213" s="703"/>
      <c r="L213" s="704"/>
      <c r="M213" s="693"/>
      <c r="N213" s="69">
        <f t="shared" si="97"/>
        <v>1003.0500000000001</v>
      </c>
      <c r="O213" s="70">
        <f t="shared" si="98"/>
        <v>817.30000000000007</v>
      </c>
      <c r="P213" s="71">
        <v>743</v>
      </c>
      <c r="Q213" s="126">
        <f t="shared" si="85"/>
        <v>1</v>
      </c>
      <c r="R213" s="126">
        <f t="shared" si="86"/>
        <v>743</v>
      </c>
      <c r="S213" s="126">
        <f t="shared" si="89"/>
        <v>743</v>
      </c>
      <c r="T213">
        <f t="shared" si="90"/>
        <v>743</v>
      </c>
      <c r="U213" s="70">
        <f t="shared" si="91"/>
        <v>765.29</v>
      </c>
      <c r="V213" s="70">
        <f t="shared" si="79"/>
        <v>847.02</v>
      </c>
      <c r="W213" s="70">
        <f t="shared" si="80"/>
        <v>1047.6299999999999</v>
      </c>
      <c r="X213" s="481">
        <f t="shared" si="92"/>
        <v>705.85</v>
      </c>
      <c r="Y213" s="481">
        <f t="shared" si="93"/>
        <v>780.15</v>
      </c>
      <c r="Z213" s="481">
        <f t="shared" si="94"/>
        <v>965.9</v>
      </c>
      <c r="AD213" s="63"/>
    </row>
    <row r="214" spans="1:30" ht="19.5" customHeight="1">
      <c r="A214" s="686"/>
      <c r="B214" s="688"/>
      <c r="C214" s="721"/>
      <c r="D214" s="710"/>
      <c r="E214" s="133" t="s">
        <v>108</v>
      </c>
      <c r="F214" s="710"/>
      <c r="G214" s="709"/>
      <c r="H214" s="703"/>
      <c r="I214" s="722"/>
      <c r="J214" s="704"/>
      <c r="K214" s="703"/>
      <c r="L214" s="704"/>
      <c r="M214" s="693"/>
      <c r="N214" s="69">
        <f t="shared" si="97"/>
        <v>1003.0500000000001</v>
      </c>
      <c r="O214" s="70">
        <f t="shared" si="98"/>
        <v>817.30000000000007</v>
      </c>
      <c r="P214" s="71">
        <v>743</v>
      </c>
      <c r="Q214" s="126">
        <f t="shared" si="85"/>
        <v>1</v>
      </c>
      <c r="R214" s="126">
        <f t="shared" si="86"/>
        <v>743</v>
      </c>
      <c r="S214" s="126">
        <f t="shared" si="89"/>
        <v>743</v>
      </c>
      <c r="T214">
        <f t="shared" si="90"/>
        <v>743</v>
      </c>
      <c r="U214" s="70">
        <f t="shared" si="91"/>
        <v>765.29</v>
      </c>
      <c r="V214" s="70">
        <f t="shared" si="79"/>
        <v>847.02</v>
      </c>
      <c r="W214" s="70">
        <f t="shared" si="80"/>
        <v>1047.6299999999999</v>
      </c>
      <c r="X214" s="481">
        <f t="shared" si="92"/>
        <v>705.85</v>
      </c>
      <c r="Y214" s="481">
        <f t="shared" si="93"/>
        <v>780.15</v>
      </c>
      <c r="Z214" s="481">
        <f t="shared" si="94"/>
        <v>965.9</v>
      </c>
      <c r="AD214" s="63"/>
    </row>
    <row r="215" spans="1:30" ht="20.25" customHeight="1">
      <c r="A215" s="686"/>
      <c r="B215" s="688"/>
      <c r="C215" s="721"/>
      <c r="D215" s="710"/>
      <c r="E215" s="137" t="s">
        <v>106</v>
      </c>
      <c r="F215" s="710"/>
      <c r="G215" s="709"/>
      <c r="H215" s="703"/>
      <c r="I215" s="722"/>
      <c r="J215" s="704"/>
      <c r="K215" s="703"/>
      <c r="L215" s="704"/>
      <c r="M215" s="693"/>
      <c r="N215" s="69">
        <f t="shared" si="97"/>
        <v>1003.0500000000001</v>
      </c>
      <c r="O215" s="70">
        <f t="shared" si="98"/>
        <v>817.30000000000007</v>
      </c>
      <c r="P215" s="71">
        <v>743</v>
      </c>
      <c r="Q215" s="126">
        <f t="shared" si="85"/>
        <v>1</v>
      </c>
      <c r="R215" s="126">
        <f t="shared" si="86"/>
        <v>743</v>
      </c>
      <c r="S215" s="126">
        <f t="shared" si="89"/>
        <v>743</v>
      </c>
      <c r="T215">
        <f t="shared" si="90"/>
        <v>743</v>
      </c>
      <c r="U215" s="70">
        <f t="shared" si="91"/>
        <v>765.29</v>
      </c>
      <c r="V215" s="70">
        <f t="shared" si="79"/>
        <v>847.02</v>
      </c>
      <c r="W215" s="70">
        <f t="shared" si="80"/>
        <v>1047.6299999999999</v>
      </c>
      <c r="X215" s="481">
        <f t="shared" si="92"/>
        <v>705.85</v>
      </c>
      <c r="Y215" s="481">
        <f t="shared" si="93"/>
        <v>780.15</v>
      </c>
      <c r="Z215" s="481">
        <f t="shared" si="94"/>
        <v>965.9</v>
      </c>
      <c r="AD215" s="63"/>
    </row>
    <row r="216" spans="1:30" ht="21.75" customHeight="1">
      <c r="A216" s="686"/>
      <c r="B216" s="688"/>
      <c r="C216" s="721"/>
      <c r="D216" s="710"/>
      <c r="E216" s="149" t="s">
        <v>105</v>
      </c>
      <c r="F216" s="710"/>
      <c r="G216" s="709"/>
      <c r="H216" s="703"/>
      <c r="I216" s="722"/>
      <c r="J216" s="704"/>
      <c r="K216" s="703"/>
      <c r="L216" s="704"/>
      <c r="M216" s="693"/>
      <c r="N216" s="69">
        <f t="shared" si="97"/>
        <v>1003.0500000000001</v>
      </c>
      <c r="O216" s="70">
        <f t="shared" si="98"/>
        <v>817.30000000000007</v>
      </c>
      <c r="P216" s="71">
        <v>743</v>
      </c>
      <c r="Q216" s="126">
        <f t="shared" si="85"/>
        <v>1</v>
      </c>
      <c r="R216" s="126">
        <f t="shared" si="86"/>
        <v>743</v>
      </c>
      <c r="S216" s="126">
        <f t="shared" si="89"/>
        <v>743</v>
      </c>
      <c r="T216">
        <f t="shared" si="90"/>
        <v>743</v>
      </c>
      <c r="U216" s="70">
        <f t="shared" si="91"/>
        <v>765.29</v>
      </c>
      <c r="V216" s="70">
        <f t="shared" si="79"/>
        <v>847.02</v>
      </c>
      <c r="W216" s="70">
        <f t="shared" si="80"/>
        <v>1047.6299999999999</v>
      </c>
      <c r="X216" s="481">
        <f t="shared" si="92"/>
        <v>705.85</v>
      </c>
      <c r="Y216" s="481">
        <f t="shared" si="93"/>
        <v>780.15</v>
      </c>
      <c r="Z216" s="481">
        <f t="shared" si="94"/>
        <v>965.9</v>
      </c>
      <c r="AD216" s="63"/>
    </row>
    <row r="217" spans="1:30" ht="19.5" customHeight="1">
      <c r="A217" s="687"/>
      <c r="B217" s="688"/>
      <c r="C217" s="721"/>
      <c r="D217" s="710"/>
      <c r="E217" s="138" t="s">
        <v>107</v>
      </c>
      <c r="F217" s="710"/>
      <c r="G217" s="709"/>
      <c r="H217" s="703"/>
      <c r="I217" s="722"/>
      <c r="J217" s="704"/>
      <c r="K217" s="703"/>
      <c r="L217" s="704"/>
      <c r="M217" s="693"/>
      <c r="N217" s="69">
        <f t="shared" si="97"/>
        <v>1003.0500000000001</v>
      </c>
      <c r="O217" s="70">
        <f t="shared" si="98"/>
        <v>817.30000000000007</v>
      </c>
      <c r="P217" s="71">
        <v>743</v>
      </c>
      <c r="Q217" s="126">
        <f t="shared" si="85"/>
        <v>1</v>
      </c>
      <c r="R217" s="126">
        <f t="shared" si="86"/>
        <v>743</v>
      </c>
      <c r="S217" s="126">
        <f t="shared" si="89"/>
        <v>743</v>
      </c>
      <c r="T217">
        <f t="shared" si="90"/>
        <v>743</v>
      </c>
      <c r="U217" s="70">
        <f t="shared" si="91"/>
        <v>765.29</v>
      </c>
      <c r="V217" s="70">
        <f t="shared" si="79"/>
        <v>847.02</v>
      </c>
      <c r="W217" s="70">
        <f t="shared" si="80"/>
        <v>1047.6299999999999</v>
      </c>
      <c r="X217" s="481">
        <f t="shared" si="92"/>
        <v>705.85</v>
      </c>
      <c r="Y217" s="481">
        <f t="shared" si="93"/>
        <v>780.15</v>
      </c>
      <c r="Z217" s="481">
        <f t="shared" si="94"/>
        <v>965.9</v>
      </c>
      <c r="AD217" s="63"/>
    </row>
    <row r="218" spans="1:30" ht="39" customHeight="1">
      <c r="A218" s="685" t="s">
        <v>1638</v>
      </c>
      <c r="B218" s="688"/>
      <c r="C218" s="721" t="s">
        <v>1636</v>
      </c>
      <c r="D218" s="710" t="s">
        <v>109</v>
      </c>
      <c r="E218" s="133" t="s">
        <v>108</v>
      </c>
      <c r="F218" s="710" t="s">
        <v>115</v>
      </c>
      <c r="G218" s="709" t="s">
        <v>1137</v>
      </c>
      <c r="H218" s="703">
        <v>7.7</v>
      </c>
      <c r="I218" s="722" t="s">
        <v>472</v>
      </c>
      <c r="J218" s="704" t="s">
        <v>329</v>
      </c>
      <c r="K218" s="703"/>
      <c r="L218" s="704" t="s">
        <v>110</v>
      </c>
      <c r="M218" s="693">
        <v>380</v>
      </c>
      <c r="N218" s="69">
        <f t="shared" si="97"/>
        <v>837</v>
      </c>
      <c r="O218" s="70">
        <f t="shared" si="98"/>
        <v>682</v>
      </c>
      <c r="P218" s="71">
        <v>620</v>
      </c>
      <c r="Q218" s="126">
        <f t="shared" si="85"/>
        <v>1</v>
      </c>
      <c r="R218" s="126">
        <f t="shared" si="86"/>
        <v>620</v>
      </c>
      <c r="S218" s="126">
        <f t="shared" si="89"/>
        <v>620</v>
      </c>
      <c r="T218">
        <f t="shared" si="90"/>
        <v>620</v>
      </c>
      <c r="U218" s="70">
        <f t="shared" si="91"/>
        <v>638.6</v>
      </c>
      <c r="V218" s="70">
        <f t="shared" si="79"/>
        <v>706.8</v>
      </c>
      <c r="W218" s="70">
        <f t="shared" si="80"/>
        <v>874.19999999999993</v>
      </c>
      <c r="X218" s="481">
        <f t="shared" si="92"/>
        <v>589</v>
      </c>
      <c r="Y218" s="481">
        <f t="shared" si="93"/>
        <v>651</v>
      </c>
      <c r="Z218" s="481">
        <f t="shared" si="94"/>
        <v>806</v>
      </c>
      <c r="AD218" s="63"/>
    </row>
    <row r="219" spans="1:30" ht="39.75" customHeight="1">
      <c r="A219" s="687"/>
      <c r="B219" s="688"/>
      <c r="C219" s="721"/>
      <c r="D219" s="710"/>
      <c r="E219" s="149" t="s">
        <v>105</v>
      </c>
      <c r="F219" s="710"/>
      <c r="G219" s="709"/>
      <c r="H219" s="703"/>
      <c r="I219" s="722"/>
      <c r="J219" s="704"/>
      <c r="K219" s="703"/>
      <c r="L219" s="704"/>
      <c r="M219" s="693"/>
      <c r="N219" s="69">
        <f t="shared" si="97"/>
        <v>837</v>
      </c>
      <c r="O219" s="70">
        <f t="shared" si="98"/>
        <v>682</v>
      </c>
      <c r="P219" s="71">
        <v>620</v>
      </c>
      <c r="Q219" s="126">
        <f t="shared" si="85"/>
        <v>1</v>
      </c>
      <c r="R219" s="126">
        <f t="shared" si="86"/>
        <v>620</v>
      </c>
      <c r="S219" s="126">
        <f t="shared" si="89"/>
        <v>620</v>
      </c>
      <c r="T219">
        <f t="shared" si="90"/>
        <v>620</v>
      </c>
      <c r="U219" s="70">
        <f t="shared" si="91"/>
        <v>638.6</v>
      </c>
      <c r="V219" s="70">
        <f t="shared" si="79"/>
        <v>706.8</v>
      </c>
      <c r="W219" s="70">
        <f t="shared" si="80"/>
        <v>874.19999999999993</v>
      </c>
      <c r="X219" s="481">
        <f t="shared" si="92"/>
        <v>589</v>
      </c>
      <c r="Y219" s="481">
        <f t="shared" si="93"/>
        <v>651</v>
      </c>
      <c r="Z219" s="481">
        <f t="shared" si="94"/>
        <v>806</v>
      </c>
      <c r="AD219" s="63"/>
    </row>
    <row r="220" spans="1:30" ht="29.25" customHeight="1">
      <c r="A220" s="627" t="s">
        <v>473</v>
      </c>
      <c r="B220" s="628"/>
      <c r="C220" s="628"/>
      <c r="D220" s="628"/>
      <c r="E220" s="628"/>
      <c r="F220" s="628"/>
      <c r="G220" s="628"/>
      <c r="H220" s="628"/>
      <c r="I220" s="628"/>
      <c r="J220" s="628"/>
      <c r="K220" s="628"/>
      <c r="L220" s="628"/>
      <c r="M220" s="628"/>
      <c r="N220" s="628"/>
      <c r="O220" s="628"/>
      <c r="P220" s="629"/>
      <c r="Q220" s="126">
        <f t="shared" si="85"/>
        <v>0</v>
      </c>
      <c r="R220" s="126">
        <f t="shared" si="86"/>
        <v>0</v>
      </c>
      <c r="S220" s="126">
        <f t="shared" si="89"/>
        <v>0</v>
      </c>
      <c r="T220" t="str">
        <f t="shared" si="90"/>
        <v xml:space="preserve"> </v>
      </c>
      <c r="U220" s="70" t="str">
        <f t="shared" si="91"/>
        <v xml:space="preserve"> </v>
      </c>
      <c r="V220" s="70" t="str">
        <f t="shared" si="79"/>
        <v xml:space="preserve"> </v>
      </c>
      <c r="W220" s="70" t="str">
        <f t="shared" si="80"/>
        <v xml:space="preserve"> </v>
      </c>
      <c r="X220" s="481" t="str">
        <f t="shared" si="92"/>
        <v xml:space="preserve"> </v>
      </c>
      <c r="Y220" s="481" t="str">
        <f t="shared" si="93"/>
        <v xml:space="preserve"> </v>
      </c>
      <c r="Z220" s="481" t="str">
        <f t="shared" si="94"/>
        <v xml:space="preserve"> </v>
      </c>
      <c r="AD220" s="125"/>
    </row>
    <row r="221" spans="1:30" ht="32.25" customHeight="1">
      <c r="A221" s="64" t="s">
        <v>3</v>
      </c>
      <c r="B221" s="64" t="s">
        <v>163</v>
      </c>
      <c r="C221" s="64" t="s">
        <v>93</v>
      </c>
      <c r="D221" s="64" t="s">
        <v>95</v>
      </c>
      <c r="E221" s="64" t="s">
        <v>4</v>
      </c>
      <c r="F221" s="64" t="s">
        <v>96</v>
      </c>
      <c r="G221" s="64" t="s">
        <v>1133</v>
      </c>
      <c r="H221" s="64" t="s">
        <v>97</v>
      </c>
      <c r="I221" s="64" t="s">
        <v>98</v>
      </c>
      <c r="J221" s="64" t="s">
        <v>99</v>
      </c>
      <c r="K221" s="64" t="s">
        <v>100</v>
      </c>
      <c r="L221" s="64" t="s">
        <v>101</v>
      </c>
      <c r="M221" s="64" t="s">
        <v>102</v>
      </c>
      <c r="N221" s="64" t="s">
        <v>433</v>
      </c>
      <c r="O221" s="64" t="s">
        <v>3624</v>
      </c>
      <c r="P221" s="64" t="s">
        <v>434</v>
      </c>
      <c r="Q221" s="126">
        <f t="shared" si="85"/>
        <v>1</v>
      </c>
      <c r="R221" s="126" t="str">
        <f t="shared" si="86"/>
        <v>ОПТ 2/м</v>
      </c>
      <c r="S221" s="126" t="str">
        <f t="shared" si="89"/>
        <v xml:space="preserve"> </v>
      </c>
      <c r="T221" t="str">
        <f t="shared" si="90"/>
        <v xml:space="preserve"> </v>
      </c>
      <c r="U221" s="70" t="str">
        <f t="shared" si="91"/>
        <v xml:space="preserve"> </v>
      </c>
      <c r="V221" s="70" t="str">
        <f t="shared" ref="V221:V287" si="99">IFERROR(SUM($T221*$AB$2)," ")</f>
        <v xml:space="preserve"> </v>
      </c>
      <c r="W221" s="70" t="str">
        <f t="shared" ref="W221:W287" si="100">IFERROR(SUM($T221*$AC$2)," ")</f>
        <v xml:space="preserve"> </v>
      </c>
      <c r="X221" s="481" t="str">
        <f t="shared" si="92"/>
        <v xml:space="preserve"> </v>
      </c>
      <c r="Y221" s="481" t="str">
        <f t="shared" si="93"/>
        <v xml:space="preserve"> </v>
      </c>
      <c r="Z221" s="481" t="str">
        <f t="shared" si="94"/>
        <v xml:space="preserve"> </v>
      </c>
      <c r="AD221" s="126"/>
    </row>
    <row r="222" spans="1:30" ht="74.25" customHeight="1">
      <c r="A222" s="127" t="s">
        <v>1642</v>
      </c>
      <c r="B222" s="74"/>
      <c r="C222" s="128" t="s">
        <v>1641</v>
      </c>
      <c r="D222" s="127" t="s">
        <v>115</v>
      </c>
      <c r="E222" s="90" t="s">
        <v>1115</v>
      </c>
      <c r="F222" s="127">
        <v>120</v>
      </c>
      <c r="G222" s="78" t="s">
        <v>1134</v>
      </c>
      <c r="H222" s="127" t="s">
        <v>446</v>
      </c>
      <c r="I222" s="130" t="s">
        <v>444</v>
      </c>
      <c r="J222" s="131" t="s">
        <v>329</v>
      </c>
      <c r="K222" s="77">
        <v>400</v>
      </c>
      <c r="L222" s="131" t="s">
        <v>114</v>
      </c>
      <c r="M222" s="132">
        <v>2160</v>
      </c>
      <c r="N222" s="69">
        <f>P222*1.35</f>
        <v>132.30000000000001</v>
      </c>
      <c r="O222" s="70">
        <f>P222*1.1</f>
        <v>107.80000000000001</v>
      </c>
      <c r="P222" s="71">
        <v>98</v>
      </c>
      <c r="Q222" s="126">
        <f t="shared" si="85"/>
        <v>1</v>
      </c>
      <c r="R222" s="126">
        <f t="shared" si="86"/>
        <v>98</v>
      </c>
      <c r="S222" s="126">
        <f t="shared" si="89"/>
        <v>98</v>
      </c>
      <c r="T222">
        <f t="shared" si="90"/>
        <v>98</v>
      </c>
      <c r="U222" s="70">
        <f t="shared" si="91"/>
        <v>100.94</v>
      </c>
      <c r="V222" s="70">
        <f t="shared" si="99"/>
        <v>111.71999999999998</v>
      </c>
      <c r="W222" s="70">
        <f t="shared" si="100"/>
        <v>138.17999999999998</v>
      </c>
      <c r="X222" s="481">
        <f t="shared" si="92"/>
        <v>93.1</v>
      </c>
      <c r="Y222" s="481">
        <f t="shared" si="93"/>
        <v>102.9</v>
      </c>
      <c r="Z222" s="481">
        <f t="shared" si="94"/>
        <v>127.4</v>
      </c>
      <c r="AD222" s="126"/>
    </row>
    <row r="223" spans="1:30" ht="72" customHeight="1">
      <c r="A223" s="127" t="s">
        <v>1644</v>
      </c>
      <c r="B223" s="74"/>
      <c r="C223" s="128" t="s">
        <v>1643</v>
      </c>
      <c r="D223" s="127" t="s">
        <v>115</v>
      </c>
      <c r="E223" s="90" t="s">
        <v>1115</v>
      </c>
      <c r="F223" s="127">
        <v>120</v>
      </c>
      <c r="G223" s="78" t="s">
        <v>1134</v>
      </c>
      <c r="H223" s="127" t="s">
        <v>445</v>
      </c>
      <c r="I223" s="130" t="s">
        <v>444</v>
      </c>
      <c r="J223" s="131" t="s">
        <v>329</v>
      </c>
      <c r="K223" s="77">
        <v>400</v>
      </c>
      <c r="L223" s="131" t="s">
        <v>114</v>
      </c>
      <c r="M223" s="132">
        <v>2160</v>
      </c>
      <c r="N223" s="69">
        <f t="shared" ref="N223:N238" si="101">P223*1.35</f>
        <v>132.30000000000001</v>
      </c>
      <c r="O223" s="70">
        <f t="shared" ref="O223:O238" si="102">P223*1.1</f>
        <v>107.80000000000001</v>
      </c>
      <c r="P223" s="71">
        <v>98</v>
      </c>
      <c r="Q223" s="126">
        <f t="shared" si="85"/>
        <v>1</v>
      </c>
      <c r="R223" s="126">
        <f t="shared" si="86"/>
        <v>98</v>
      </c>
      <c r="S223" s="126">
        <f t="shared" si="89"/>
        <v>98</v>
      </c>
      <c r="T223">
        <f t="shared" si="90"/>
        <v>98</v>
      </c>
      <c r="U223" s="70">
        <f t="shared" si="91"/>
        <v>100.94</v>
      </c>
      <c r="V223" s="70">
        <f t="shared" si="99"/>
        <v>111.71999999999998</v>
      </c>
      <c r="W223" s="70">
        <f t="shared" si="100"/>
        <v>138.17999999999998</v>
      </c>
      <c r="X223" s="481">
        <f t="shared" si="92"/>
        <v>93.1</v>
      </c>
      <c r="Y223" s="481">
        <f t="shared" si="93"/>
        <v>102.9</v>
      </c>
      <c r="Z223" s="481">
        <f t="shared" si="94"/>
        <v>127.4</v>
      </c>
      <c r="AD223" s="126"/>
    </row>
    <row r="224" spans="1:30" ht="45.75" customHeight="1">
      <c r="A224" s="685" t="s">
        <v>1650</v>
      </c>
      <c r="B224" s="729"/>
      <c r="C224" s="711" t="s">
        <v>1649</v>
      </c>
      <c r="D224" s="685" t="s">
        <v>115</v>
      </c>
      <c r="E224" s="135" t="s">
        <v>1131</v>
      </c>
      <c r="F224" s="685">
        <v>120</v>
      </c>
      <c r="G224" s="741" t="s">
        <v>1134</v>
      </c>
      <c r="H224" s="685" t="s">
        <v>446</v>
      </c>
      <c r="I224" s="713" t="s">
        <v>447</v>
      </c>
      <c r="J224" s="707" t="s">
        <v>329</v>
      </c>
      <c r="K224" s="705">
        <v>600</v>
      </c>
      <c r="L224" s="707" t="s">
        <v>114</v>
      </c>
      <c r="M224" s="718">
        <v>1920</v>
      </c>
      <c r="N224" s="69">
        <f>P224*1.35</f>
        <v>121.50000000000001</v>
      </c>
      <c r="O224" s="70">
        <f>P224*1.1</f>
        <v>99.000000000000014</v>
      </c>
      <c r="P224" s="71">
        <v>90</v>
      </c>
      <c r="Q224" s="126">
        <f t="shared" si="85"/>
        <v>1</v>
      </c>
      <c r="R224" s="126">
        <f t="shared" si="86"/>
        <v>90</v>
      </c>
      <c r="S224" s="126">
        <f t="shared" si="89"/>
        <v>90</v>
      </c>
      <c r="T224">
        <f t="shared" si="90"/>
        <v>90</v>
      </c>
      <c r="U224" s="70">
        <f t="shared" si="91"/>
        <v>92.7</v>
      </c>
      <c r="V224" s="70">
        <f t="shared" si="99"/>
        <v>102.6</v>
      </c>
      <c r="W224" s="70">
        <f t="shared" si="100"/>
        <v>126.89999999999999</v>
      </c>
      <c r="X224" s="481">
        <f t="shared" si="92"/>
        <v>85.5</v>
      </c>
      <c r="Y224" s="481">
        <f t="shared" si="93"/>
        <v>94.5</v>
      </c>
      <c r="Z224" s="481">
        <f t="shared" si="94"/>
        <v>117</v>
      </c>
      <c r="AD224" s="126"/>
    </row>
    <row r="225" spans="1:30" ht="48.75" customHeight="1">
      <c r="A225" s="687"/>
      <c r="B225" s="731"/>
      <c r="C225" s="712"/>
      <c r="D225" s="687"/>
      <c r="E225" s="90" t="s">
        <v>1115</v>
      </c>
      <c r="F225" s="687"/>
      <c r="G225" s="743"/>
      <c r="H225" s="687"/>
      <c r="I225" s="715"/>
      <c r="J225" s="708"/>
      <c r="K225" s="706"/>
      <c r="L225" s="708"/>
      <c r="M225" s="720"/>
      <c r="N225" s="69">
        <f t="shared" si="101"/>
        <v>114.75000000000001</v>
      </c>
      <c r="O225" s="70">
        <f t="shared" si="102"/>
        <v>93.500000000000014</v>
      </c>
      <c r="P225" s="71">
        <v>85</v>
      </c>
      <c r="Q225" s="126">
        <f t="shared" si="85"/>
        <v>1</v>
      </c>
      <c r="R225" s="126">
        <f t="shared" si="86"/>
        <v>85</v>
      </c>
      <c r="S225" s="126">
        <f t="shared" si="89"/>
        <v>85</v>
      </c>
      <c r="T225">
        <f t="shared" si="90"/>
        <v>85</v>
      </c>
      <c r="U225" s="70">
        <f t="shared" si="91"/>
        <v>87.55</v>
      </c>
      <c r="V225" s="70">
        <f t="shared" si="99"/>
        <v>96.899999999999991</v>
      </c>
      <c r="W225" s="70">
        <f t="shared" si="100"/>
        <v>119.85</v>
      </c>
      <c r="X225" s="481">
        <f t="shared" si="92"/>
        <v>80.75</v>
      </c>
      <c r="Y225" s="481">
        <f t="shared" si="93"/>
        <v>89.25</v>
      </c>
      <c r="Z225" s="481">
        <f t="shared" si="94"/>
        <v>110.5</v>
      </c>
      <c r="AD225" s="126"/>
    </row>
    <row r="226" spans="1:30" ht="81" customHeight="1">
      <c r="A226" s="150" t="s">
        <v>1652</v>
      </c>
      <c r="B226" s="151"/>
      <c r="C226" s="152" t="s">
        <v>1651</v>
      </c>
      <c r="D226" s="150" t="s">
        <v>115</v>
      </c>
      <c r="E226" s="90" t="s">
        <v>1115</v>
      </c>
      <c r="F226" s="150" t="s">
        <v>115</v>
      </c>
      <c r="G226" s="78" t="s">
        <v>1134</v>
      </c>
      <c r="H226" s="150" t="s">
        <v>446</v>
      </c>
      <c r="I226" s="153" t="s">
        <v>1653</v>
      </c>
      <c r="J226" s="154" t="s">
        <v>329</v>
      </c>
      <c r="K226" s="155">
        <v>800</v>
      </c>
      <c r="L226" s="131" t="s">
        <v>114</v>
      </c>
      <c r="M226" s="156">
        <v>2160</v>
      </c>
      <c r="N226" s="69">
        <f t="shared" si="101"/>
        <v>78.300000000000011</v>
      </c>
      <c r="O226" s="70">
        <f t="shared" si="102"/>
        <v>63.800000000000004</v>
      </c>
      <c r="P226" s="71">
        <v>58</v>
      </c>
      <c r="Q226" s="126">
        <f t="shared" si="85"/>
        <v>1</v>
      </c>
      <c r="R226" s="126">
        <f t="shared" si="86"/>
        <v>58</v>
      </c>
      <c r="S226" s="126">
        <f t="shared" si="89"/>
        <v>58</v>
      </c>
      <c r="T226">
        <f t="shared" si="90"/>
        <v>58</v>
      </c>
      <c r="U226" s="70">
        <f t="shared" si="91"/>
        <v>59.74</v>
      </c>
      <c r="V226" s="70">
        <f t="shared" si="99"/>
        <v>66.11999999999999</v>
      </c>
      <c r="W226" s="70">
        <f t="shared" si="100"/>
        <v>81.78</v>
      </c>
      <c r="X226" s="481">
        <f t="shared" si="92"/>
        <v>55.1</v>
      </c>
      <c r="Y226" s="481">
        <f t="shared" si="93"/>
        <v>60.900000000000006</v>
      </c>
      <c r="Z226" s="481">
        <f t="shared" si="94"/>
        <v>75.400000000000006</v>
      </c>
      <c r="AD226" s="126"/>
    </row>
    <row r="227" spans="1:30" ht="72.75" customHeight="1">
      <c r="A227" s="685" t="s">
        <v>3666</v>
      </c>
      <c r="B227" s="729"/>
      <c r="C227" s="713" t="s">
        <v>3667</v>
      </c>
      <c r="D227" s="685" t="s">
        <v>115</v>
      </c>
      <c r="E227" s="89" t="s">
        <v>1114</v>
      </c>
      <c r="F227" s="685" t="s">
        <v>115</v>
      </c>
      <c r="G227" s="741" t="s">
        <v>1134</v>
      </c>
      <c r="H227" s="685" t="s">
        <v>438</v>
      </c>
      <c r="I227" s="713" t="s">
        <v>1653</v>
      </c>
      <c r="J227" s="707" t="s">
        <v>329</v>
      </c>
      <c r="K227" s="705">
        <v>800</v>
      </c>
      <c r="L227" s="707" t="s">
        <v>114</v>
      </c>
      <c r="M227" s="718">
        <v>2400</v>
      </c>
      <c r="N227" s="69">
        <f t="shared" si="101"/>
        <v>162</v>
      </c>
      <c r="O227" s="70">
        <f t="shared" si="102"/>
        <v>132</v>
      </c>
      <c r="P227" s="71">
        <v>120</v>
      </c>
      <c r="Q227" s="126">
        <f t="shared" si="85"/>
        <v>1</v>
      </c>
      <c r="R227" s="126">
        <f t="shared" si="86"/>
        <v>120</v>
      </c>
      <c r="S227" s="126">
        <f t="shared" si="89"/>
        <v>120</v>
      </c>
      <c r="T227">
        <f t="shared" si="90"/>
        <v>120</v>
      </c>
      <c r="U227" s="70">
        <f t="shared" si="91"/>
        <v>123.60000000000001</v>
      </c>
      <c r="V227" s="70">
        <f t="shared" si="99"/>
        <v>136.79999999999998</v>
      </c>
      <c r="W227" s="70">
        <f t="shared" si="100"/>
        <v>169.2</v>
      </c>
      <c r="X227" s="481">
        <f t="shared" si="92"/>
        <v>114</v>
      </c>
      <c r="Y227" s="481">
        <f t="shared" si="93"/>
        <v>126</v>
      </c>
      <c r="Z227" s="481">
        <f t="shared" si="94"/>
        <v>156</v>
      </c>
      <c r="AD227" s="126"/>
    </row>
    <row r="228" spans="1:30" ht="69.75" customHeight="1">
      <c r="A228" s="687"/>
      <c r="B228" s="731"/>
      <c r="C228" s="715"/>
      <c r="D228" s="687"/>
      <c r="E228" s="90" t="s">
        <v>1115</v>
      </c>
      <c r="F228" s="687"/>
      <c r="G228" s="743"/>
      <c r="H228" s="687"/>
      <c r="I228" s="715"/>
      <c r="J228" s="708"/>
      <c r="K228" s="706"/>
      <c r="L228" s="708"/>
      <c r="M228" s="720"/>
      <c r="N228" s="69">
        <f t="shared" si="101"/>
        <v>162</v>
      </c>
      <c r="O228" s="70">
        <f t="shared" si="102"/>
        <v>132</v>
      </c>
      <c r="P228" s="71">
        <v>120</v>
      </c>
      <c r="Q228" s="126">
        <f t="shared" si="85"/>
        <v>1</v>
      </c>
      <c r="R228" s="126">
        <f t="shared" si="86"/>
        <v>120</v>
      </c>
      <c r="S228" s="126">
        <f t="shared" si="89"/>
        <v>120</v>
      </c>
      <c r="T228">
        <f t="shared" si="90"/>
        <v>120</v>
      </c>
      <c r="U228" s="70">
        <f t="shared" si="91"/>
        <v>123.60000000000001</v>
      </c>
      <c r="V228" s="70">
        <f t="shared" si="99"/>
        <v>136.79999999999998</v>
      </c>
      <c r="W228" s="70">
        <f t="shared" si="100"/>
        <v>169.2</v>
      </c>
      <c r="X228" s="481">
        <f t="shared" si="92"/>
        <v>114</v>
      </c>
      <c r="Y228" s="481">
        <f t="shared" si="93"/>
        <v>126</v>
      </c>
      <c r="Z228" s="481">
        <f t="shared" si="94"/>
        <v>156</v>
      </c>
      <c r="AD228" s="126"/>
    </row>
    <row r="229" spans="1:30" ht="85.5" customHeight="1">
      <c r="A229" s="127" t="s">
        <v>1657</v>
      </c>
      <c r="B229" s="74"/>
      <c r="C229" s="128" t="s">
        <v>1656</v>
      </c>
      <c r="D229" s="127" t="s">
        <v>115</v>
      </c>
      <c r="E229" s="90" t="s">
        <v>1115</v>
      </c>
      <c r="F229" s="127">
        <v>120</v>
      </c>
      <c r="G229" s="78" t="s">
        <v>1134</v>
      </c>
      <c r="H229" s="127" t="s">
        <v>438</v>
      </c>
      <c r="I229" s="130" t="s">
        <v>448</v>
      </c>
      <c r="J229" s="131" t="s">
        <v>458</v>
      </c>
      <c r="K229" s="77">
        <v>400</v>
      </c>
      <c r="L229" s="131" t="s">
        <v>114</v>
      </c>
      <c r="M229" s="132">
        <v>960</v>
      </c>
      <c r="N229" s="69">
        <f t="shared" si="101"/>
        <v>256.5</v>
      </c>
      <c r="O229" s="70">
        <f t="shared" si="102"/>
        <v>209.00000000000003</v>
      </c>
      <c r="P229" s="71">
        <v>190</v>
      </c>
      <c r="Q229" s="126">
        <f t="shared" si="85"/>
        <v>1</v>
      </c>
      <c r="R229" s="126">
        <f t="shared" si="86"/>
        <v>190</v>
      </c>
      <c r="S229" s="126">
        <f t="shared" si="89"/>
        <v>190</v>
      </c>
      <c r="T229">
        <f t="shared" si="90"/>
        <v>190</v>
      </c>
      <c r="U229" s="70">
        <f t="shared" si="91"/>
        <v>195.70000000000002</v>
      </c>
      <c r="V229" s="70">
        <f t="shared" si="99"/>
        <v>216.6</v>
      </c>
      <c r="W229" s="70">
        <f t="shared" si="100"/>
        <v>267.89999999999998</v>
      </c>
      <c r="X229" s="481">
        <f t="shared" si="92"/>
        <v>180.5</v>
      </c>
      <c r="Y229" s="481">
        <f t="shared" si="93"/>
        <v>199.5</v>
      </c>
      <c r="Z229" s="481">
        <f t="shared" si="94"/>
        <v>247</v>
      </c>
      <c r="AD229" s="126"/>
    </row>
    <row r="230" spans="1:30" ht="81.75" customHeight="1">
      <c r="A230" s="127" t="s">
        <v>1659</v>
      </c>
      <c r="B230" s="74"/>
      <c r="C230" s="128" t="s">
        <v>1658</v>
      </c>
      <c r="D230" s="127" t="s">
        <v>115</v>
      </c>
      <c r="E230" s="90" t="s">
        <v>1115</v>
      </c>
      <c r="F230" s="127">
        <v>120</v>
      </c>
      <c r="G230" s="78" t="s">
        <v>1134</v>
      </c>
      <c r="H230" s="127" t="s">
        <v>449</v>
      </c>
      <c r="I230" s="130" t="s">
        <v>450</v>
      </c>
      <c r="J230" s="131" t="s">
        <v>329</v>
      </c>
      <c r="K230" s="77">
        <v>800</v>
      </c>
      <c r="L230" s="131" t="s">
        <v>48</v>
      </c>
      <c r="M230" s="132">
        <v>2400</v>
      </c>
      <c r="N230" s="69">
        <f t="shared" si="101"/>
        <v>91.800000000000011</v>
      </c>
      <c r="O230" s="70">
        <f t="shared" si="102"/>
        <v>74.800000000000011</v>
      </c>
      <c r="P230" s="71">
        <v>68</v>
      </c>
      <c r="Q230" s="126">
        <f t="shared" si="85"/>
        <v>1</v>
      </c>
      <c r="R230" s="126">
        <f t="shared" si="86"/>
        <v>68</v>
      </c>
      <c r="S230" s="126">
        <f t="shared" si="89"/>
        <v>68</v>
      </c>
      <c r="T230">
        <f t="shared" si="90"/>
        <v>68</v>
      </c>
      <c r="U230" s="70">
        <f t="shared" si="91"/>
        <v>70.040000000000006</v>
      </c>
      <c r="V230" s="70">
        <f t="shared" si="99"/>
        <v>77.52</v>
      </c>
      <c r="W230" s="70">
        <f t="shared" si="100"/>
        <v>95.88</v>
      </c>
      <c r="X230" s="481">
        <f t="shared" si="92"/>
        <v>64.599999999999994</v>
      </c>
      <c r="Y230" s="481">
        <f t="shared" si="93"/>
        <v>71.400000000000006</v>
      </c>
      <c r="Z230" s="481">
        <f t="shared" si="94"/>
        <v>88.4</v>
      </c>
      <c r="AD230" s="126"/>
    </row>
    <row r="231" spans="1:30" ht="81.75" customHeight="1">
      <c r="A231" s="685" t="s">
        <v>3976</v>
      </c>
      <c r="B231" s="729"/>
      <c r="C231" s="713" t="s">
        <v>3977</v>
      </c>
      <c r="D231" s="685" t="s">
        <v>3978</v>
      </c>
      <c r="E231" s="436" t="s">
        <v>1115</v>
      </c>
      <c r="F231" s="685">
        <v>120</v>
      </c>
      <c r="G231" s="741" t="s">
        <v>1134</v>
      </c>
      <c r="H231" s="685" t="s">
        <v>478</v>
      </c>
      <c r="I231" s="713" t="s">
        <v>1648</v>
      </c>
      <c r="J231" s="707" t="s">
        <v>329</v>
      </c>
      <c r="K231" s="705">
        <v>1600</v>
      </c>
      <c r="L231" s="707" t="s">
        <v>114</v>
      </c>
      <c r="M231" s="718">
        <v>4320</v>
      </c>
      <c r="N231" s="69">
        <f t="shared" ref="N231:N232" si="103">P231*1.35</f>
        <v>243.00000000000003</v>
      </c>
      <c r="O231" s="70">
        <f t="shared" ref="O231:O232" si="104">P231*1.1</f>
        <v>198.00000000000003</v>
      </c>
      <c r="P231" s="71">
        <v>180</v>
      </c>
      <c r="Q231" s="126">
        <f t="shared" si="85"/>
        <v>1</v>
      </c>
      <c r="R231" s="126">
        <f t="shared" si="86"/>
        <v>180</v>
      </c>
      <c r="S231" s="126">
        <f t="shared" si="89"/>
        <v>180</v>
      </c>
      <c r="T231">
        <f t="shared" si="90"/>
        <v>180</v>
      </c>
      <c r="U231" s="70">
        <f t="shared" si="91"/>
        <v>185.4</v>
      </c>
      <c r="V231" s="70">
        <f t="shared" si="99"/>
        <v>205.2</v>
      </c>
      <c r="W231" s="70">
        <f t="shared" si="100"/>
        <v>253.79999999999998</v>
      </c>
      <c r="X231" s="481">
        <f t="shared" si="92"/>
        <v>171</v>
      </c>
      <c r="Y231" s="481">
        <f t="shared" si="93"/>
        <v>189</v>
      </c>
      <c r="Z231" s="481">
        <f t="shared" si="94"/>
        <v>234</v>
      </c>
      <c r="AD231" s="126"/>
    </row>
    <row r="232" spans="1:30" ht="81.75" customHeight="1">
      <c r="A232" s="686"/>
      <c r="B232" s="730"/>
      <c r="C232" s="714"/>
      <c r="D232" s="686"/>
      <c r="E232" s="89" t="s">
        <v>1114</v>
      </c>
      <c r="F232" s="686"/>
      <c r="G232" s="742"/>
      <c r="H232" s="686"/>
      <c r="I232" s="714"/>
      <c r="J232" s="717"/>
      <c r="K232" s="716"/>
      <c r="L232" s="717"/>
      <c r="M232" s="719"/>
      <c r="N232" s="69">
        <f t="shared" si="103"/>
        <v>243.00000000000003</v>
      </c>
      <c r="O232" s="70">
        <f t="shared" si="104"/>
        <v>198.00000000000003</v>
      </c>
      <c r="P232" s="71">
        <v>180</v>
      </c>
      <c r="Q232" s="126">
        <f t="shared" si="85"/>
        <v>1</v>
      </c>
      <c r="R232" s="126">
        <f t="shared" si="86"/>
        <v>180</v>
      </c>
      <c r="S232" s="126">
        <f t="shared" si="89"/>
        <v>180</v>
      </c>
      <c r="T232">
        <f t="shared" si="90"/>
        <v>180</v>
      </c>
      <c r="U232" s="70">
        <f t="shared" si="91"/>
        <v>185.4</v>
      </c>
      <c r="V232" s="70">
        <f t="shared" si="99"/>
        <v>205.2</v>
      </c>
      <c r="W232" s="70">
        <f t="shared" si="100"/>
        <v>253.79999999999998</v>
      </c>
      <c r="X232" s="481">
        <f t="shared" si="92"/>
        <v>171</v>
      </c>
      <c r="Y232" s="481">
        <f t="shared" si="93"/>
        <v>189</v>
      </c>
      <c r="Z232" s="481">
        <f t="shared" si="94"/>
        <v>234</v>
      </c>
      <c r="AD232" s="126"/>
    </row>
    <row r="233" spans="1:30" ht="66" customHeight="1">
      <c r="A233" s="687"/>
      <c r="B233" s="731"/>
      <c r="C233" s="715"/>
      <c r="D233" s="687"/>
      <c r="E233" s="473" t="s">
        <v>4096</v>
      </c>
      <c r="F233" s="687"/>
      <c r="G233" s="743"/>
      <c r="H233" s="687"/>
      <c r="I233" s="715"/>
      <c r="J233" s="708"/>
      <c r="K233" s="706"/>
      <c r="L233" s="708"/>
      <c r="M233" s="720"/>
      <c r="N233" s="69">
        <f>P233*1.35</f>
        <v>297</v>
      </c>
      <c r="O233" s="70">
        <f>P233*1.1</f>
        <v>242.00000000000003</v>
      </c>
      <c r="P233" s="71">
        <v>220</v>
      </c>
      <c r="Q233" s="126">
        <f t="shared" si="85"/>
        <v>1</v>
      </c>
      <c r="R233" s="126">
        <f t="shared" si="86"/>
        <v>220</v>
      </c>
      <c r="S233" s="126">
        <f t="shared" si="89"/>
        <v>220</v>
      </c>
      <c r="T233">
        <f t="shared" si="90"/>
        <v>220</v>
      </c>
      <c r="U233" s="70">
        <f t="shared" si="91"/>
        <v>226.6</v>
      </c>
      <c r="V233" s="70">
        <f t="shared" si="99"/>
        <v>250.79999999999998</v>
      </c>
      <c r="W233" s="70">
        <f t="shared" si="100"/>
        <v>310.2</v>
      </c>
      <c r="X233" s="481">
        <f t="shared" si="92"/>
        <v>209</v>
      </c>
      <c r="Y233" s="481">
        <f t="shared" si="93"/>
        <v>231</v>
      </c>
      <c r="Z233" s="481">
        <f t="shared" si="94"/>
        <v>286</v>
      </c>
      <c r="AD233" s="126"/>
    </row>
    <row r="234" spans="1:30" ht="81.75" customHeight="1">
      <c r="A234" s="685" t="s">
        <v>1646</v>
      </c>
      <c r="B234" s="729"/>
      <c r="C234" s="713" t="s">
        <v>1645</v>
      </c>
      <c r="D234" s="685" t="s">
        <v>116</v>
      </c>
      <c r="E234" s="90" t="s">
        <v>1115</v>
      </c>
      <c r="F234" s="685">
        <v>120</v>
      </c>
      <c r="G234" s="741" t="s">
        <v>1134</v>
      </c>
      <c r="H234" s="685" t="s">
        <v>1647</v>
      </c>
      <c r="I234" s="713" t="s">
        <v>1648</v>
      </c>
      <c r="J234" s="707" t="s">
        <v>329</v>
      </c>
      <c r="K234" s="705">
        <v>1600</v>
      </c>
      <c r="L234" s="707" t="s">
        <v>114</v>
      </c>
      <c r="M234" s="718">
        <v>5285</v>
      </c>
      <c r="N234" s="69">
        <f t="shared" si="101"/>
        <v>270</v>
      </c>
      <c r="O234" s="70">
        <f t="shared" si="102"/>
        <v>220.00000000000003</v>
      </c>
      <c r="P234" s="71">
        <v>200</v>
      </c>
      <c r="Q234" s="126">
        <f t="shared" si="85"/>
        <v>1</v>
      </c>
      <c r="R234" s="126">
        <f t="shared" si="86"/>
        <v>200</v>
      </c>
      <c r="S234" s="126">
        <f t="shared" si="89"/>
        <v>200</v>
      </c>
      <c r="T234">
        <f t="shared" si="90"/>
        <v>200</v>
      </c>
      <c r="U234" s="70">
        <f t="shared" si="91"/>
        <v>206</v>
      </c>
      <c r="V234" s="70">
        <f t="shared" si="99"/>
        <v>227.99999999999997</v>
      </c>
      <c r="W234" s="70">
        <f t="shared" si="100"/>
        <v>282</v>
      </c>
      <c r="X234" s="481">
        <f t="shared" si="92"/>
        <v>190</v>
      </c>
      <c r="Y234" s="481">
        <f t="shared" si="93"/>
        <v>210</v>
      </c>
      <c r="Z234" s="481">
        <f t="shared" si="94"/>
        <v>260</v>
      </c>
      <c r="AD234" s="126"/>
    </row>
    <row r="235" spans="1:30" ht="66" customHeight="1">
      <c r="A235" s="687"/>
      <c r="B235" s="731"/>
      <c r="C235" s="715"/>
      <c r="D235" s="687"/>
      <c r="E235" s="89" t="s">
        <v>1114</v>
      </c>
      <c r="F235" s="687"/>
      <c r="G235" s="743"/>
      <c r="H235" s="687"/>
      <c r="I235" s="715"/>
      <c r="J235" s="708"/>
      <c r="K235" s="706"/>
      <c r="L235" s="708"/>
      <c r="M235" s="720"/>
      <c r="N235" s="69">
        <f>P235*1.35</f>
        <v>270</v>
      </c>
      <c r="O235" s="70">
        <f>P235*1.1</f>
        <v>220.00000000000003</v>
      </c>
      <c r="P235" s="71">
        <v>200</v>
      </c>
      <c r="Q235" s="126">
        <f t="shared" si="85"/>
        <v>1</v>
      </c>
      <c r="R235" s="126">
        <f t="shared" si="86"/>
        <v>200</v>
      </c>
      <c r="S235" s="126">
        <f t="shared" si="89"/>
        <v>200</v>
      </c>
      <c r="T235">
        <f t="shared" si="90"/>
        <v>200</v>
      </c>
      <c r="U235" s="70">
        <f t="shared" si="91"/>
        <v>206</v>
      </c>
      <c r="V235" s="70">
        <f t="shared" si="99"/>
        <v>227.99999999999997</v>
      </c>
      <c r="W235" s="70">
        <f t="shared" si="100"/>
        <v>282</v>
      </c>
      <c r="X235" s="481">
        <f t="shared" si="92"/>
        <v>190</v>
      </c>
      <c r="Y235" s="481">
        <f t="shared" si="93"/>
        <v>210</v>
      </c>
      <c r="Z235" s="481">
        <f t="shared" si="94"/>
        <v>260</v>
      </c>
      <c r="AD235" s="126"/>
    </row>
    <row r="236" spans="1:30" ht="79.5" customHeight="1">
      <c r="A236" s="127" t="s">
        <v>1655</v>
      </c>
      <c r="B236" s="140"/>
      <c r="C236" s="143" t="s">
        <v>1654</v>
      </c>
      <c r="D236" s="83" t="s">
        <v>116</v>
      </c>
      <c r="E236" s="90" t="s">
        <v>1115</v>
      </c>
      <c r="F236" s="83">
        <v>120</v>
      </c>
      <c r="G236" s="78" t="s">
        <v>1134</v>
      </c>
      <c r="H236" s="81">
        <v>30</v>
      </c>
      <c r="I236" s="144" t="s">
        <v>452</v>
      </c>
      <c r="J236" s="145" t="s">
        <v>329</v>
      </c>
      <c r="K236" s="81">
        <v>800</v>
      </c>
      <c r="L236" s="145" t="s">
        <v>114</v>
      </c>
      <c r="M236" s="146">
        <v>1920</v>
      </c>
      <c r="N236" s="69">
        <f t="shared" si="101"/>
        <v>245.70000000000002</v>
      </c>
      <c r="O236" s="70">
        <f t="shared" si="102"/>
        <v>200.20000000000002</v>
      </c>
      <c r="P236" s="71">
        <v>182</v>
      </c>
      <c r="Q236" s="126">
        <f t="shared" si="85"/>
        <v>1</v>
      </c>
      <c r="R236" s="126">
        <f t="shared" si="86"/>
        <v>182</v>
      </c>
      <c r="S236" s="126">
        <f t="shared" si="89"/>
        <v>182</v>
      </c>
      <c r="T236">
        <f t="shared" si="90"/>
        <v>182</v>
      </c>
      <c r="U236" s="70">
        <f t="shared" si="91"/>
        <v>187.46</v>
      </c>
      <c r="V236" s="70">
        <f t="shared" si="99"/>
        <v>207.48</v>
      </c>
      <c r="W236" s="70">
        <f t="shared" si="100"/>
        <v>256.62</v>
      </c>
      <c r="X236" s="481">
        <f t="shared" si="92"/>
        <v>172.9</v>
      </c>
      <c r="Y236" s="481">
        <f t="shared" si="93"/>
        <v>191.1</v>
      </c>
      <c r="Z236" s="481">
        <f t="shared" si="94"/>
        <v>236.6</v>
      </c>
      <c r="AD236" s="63"/>
    </row>
    <row r="237" spans="1:30" ht="48.75" customHeight="1">
      <c r="A237" s="685" t="s">
        <v>1661</v>
      </c>
      <c r="B237" s="688"/>
      <c r="C237" s="721" t="s">
        <v>1660</v>
      </c>
      <c r="D237" s="710" t="s">
        <v>104</v>
      </c>
      <c r="E237" s="90" t="s">
        <v>1115</v>
      </c>
      <c r="F237" s="710">
        <v>120</v>
      </c>
      <c r="G237" s="709" t="s">
        <v>1134</v>
      </c>
      <c r="H237" s="703">
        <v>14.4</v>
      </c>
      <c r="I237" s="722" t="s">
        <v>456</v>
      </c>
      <c r="J237" s="704" t="s">
        <v>329</v>
      </c>
      <c r="K237" s="703">
        <v>1200</v>
      </c>
      <c r="L237" s="704" t="s">
        <v>114</v>
      </c>
      <c r="M237" s="693">
        <v>1320</v>
      </c>
      <c r="N237" s="69">
        <f t="shared" si="101"/>
        <v>162</v>
      </c>
      <c r="O237" s="70">
        <f t="shared" si="102"/>
        <v>132</v>
      </c>
      <c r="P237" s="71">
        <v>120</v>
      </c>
      <c r="Q237" s="126">
        <f t="shared" si="85"/>
        <v>1</v>
      </c>
      <c r="R237" s="126">
        <f t="shared" si="86"/>
        <v>120</v>
      </c>
      <c r="S237" s="126">
        <f t="shared" si="89"/>
        <v>120</v>
      </c>
      <c r="T237">
        <f t="shared" si="90"/>
        <v>120</v>
      </c>
      <c r="U237" s="70">
        <f t="shared" si="91"/>
        <v>123.60000000000001</v>
      </c>
      <c r="V237" s="70">
        <f t="shared" si="99"/>
        <v>136.79999999999998</v>
      </c>
      <c r="W237" s="70">
        <f t="shared" si="100"/>
        <v>169.2</v>
      </c>
      <c r="X237" s="481">
        <f t="shared" si="92"/>
        <v>114</v>
      </c>
      <c r="Y237" s="481">
        <f t="shared" si="93"/>
        <v>126</v>
      </c>
      <c r="Z237" s="481">
        <f t="shared" si="94"/>
        <v>156</v>
      </c>
      <c r="AD237" s="126"/>
    </row>
    <row r="238" spans="1:30" ht="47.25" customHeight="1">
      <c r="A238" s="687"/>
      <c r="B238" s="688"/>
      <c r="C238" s="721"/>
      <c r="D238" s="710"/>
      <c r="E238" s="89" t="s">
        <v>1114</v>
      </c>
      <c r="F238" s="710"/>
      <c r="G238" s="709"/>
      <c r="H238" s="703"/>
      <c r="I238" s="722"/>
      <c r="J238" s="704"/>
      <c r="K238" s="703"/>
      <c r="L238" s="704"/>
      <c r="M238" s="693"/>
      <c r="N238" s="69">
        <f t="shared" si="101"/>
        <v>162</v>
      </c>
      <c r="O238" s="70">
        <f t="shared" si="102"/>
        <v>132</v>
      </c>
      <c r="P238" s="71">
        <v>120</v>
      </c>
      <c r="Q238" s="126">
        <f t="shared" si="85"/>
        <v>1</v>
      </c>
      <c r="R238" s="126">
        <f t="shared" si="86"/>
        <v>120</v>
      </c>
      <c r="S238" s="126">
        <f t="shared" si="89"/>
        <v>120</v>
      </c>
      <c r="T238">
        <f t="shared" si="90"/>
        <v>120</v>
      </c>
      <c r="U238" s="70">
        <f t="shared" si="91"/>
        <v>123.60000000000001</v>
      </c>
      <c r="V238" s="70">
        <f t="shared" si="99"/>
        <v>136.79999999999998</v>
      </c>
      <c r="W238" s="70">
        <f t="shared" si="100"/>
        <v>169.2</v>
      </c>
      <c r="X238" s="481">
        <f t="shared" si="92"/>
        <v>114</v>
      </c>
      <c r="Y238" s="481">
        <f t="shared" si="93"/>
        <v>126</v>
      </c>
      <c r="Z238" s="481">
        <f t="shared" si="94"/>
        <v>156</v>
      </c>
      <c r="AD238" s="126"/>
    </row>
    <row r="239" spans="1:30" ht="28.5" customHeight="1">
      <c r="A239" s="627" t="s">
        <v>123</v>
      </c>
      <c r="B239" s="628"/>
      <c r="C239" s="628"/>
      <c r="D239" s="628"/>
      <c r="E239" s="628"/>
      <c r="F239" s="628"/>
      <c r="G239" s="628"/>
      <c r="H239" s="628"/>
      <c r="I239" s="628"/>
      <c r="J239" s="628"/>
      <c r="K239" s="628"/>
      <c r="L239" s="628"/>
      <c r="M239" s="628"/>
      <c r="N239" s="628"/>
      <c r="O239" s="628"/>
      <c r="P239" s="628"/>
      <c r="Q239" s="126">
        <f t="shared" si="85"/>
        <v>0</v>
      </c>
      <c r="R239" s="126">
        <f t="shared" si="86"/>
        <v>0</v>
      </c>
      <c r="S239" s="126">
        <f t="shared" si="89"/>
        <v>0</v>
      </c>
      <c r="T239" t="str">
        <f t="shared" si="90"/>
        <v xml:space="preserve"> </v>
      </c>
      <c r="U239" s="70" t="str">
        <f t="shared" si="91"/>
        <v xml:space="preserve"> </v>
      </c>
      <c r="V239" s="70" t="str">
        <f t="shared" si="99"/>
        <v xml:space="preserve"> </v>
      </c>
      <c r="W239" s="70" t="str">
        <f t="shared" si="100"/>
        <v xml:space="preserve"> </v>
      </c>
      <c r="X239" s="481" t="str">
        <f t="shared" si="92"/>
        <v xml:space="preserve"> </v>
      </c>
      <c r="Y239" s="481" t="str">
        <f t="shared" si="93"/>
        <v xml:space="preserve"> </v>
      </c>
      <c r="Z239" s="481" t="str">
        <f t="shared" si="94"/>
        <v xml:space="preserve"> </v>
      </c>
      <c r="AD239" s="125"/>
    </row>
    <row r="240" spans="1:30" ht="32.25" customHeight="1">
      <c r="A240" s="64" t="s">
        <v>3</v>
      </c>
      <c r="B240" s="64" t="s">
        <v>163</v>
      </c>
      <c r="C240" s="64" t="s">
        <v>93</v>
      </c>
      <c r="D240" s="64" t="s">
        <v>95</v>
      </c>
      <c r="E240" s="64" t="s">
        <v>4</v>
      </c>
      <c r="F240" s="64" t="s">
        <v>96</v>
      </c>
      <c r="G240" s="64" t="s">
        <v>1133</v>
      </c>
      <c r="H240" s="64" t="s">
        <v>97</v>
      </c>
      <c r="I240" s="64" t="s">
        <v>98</v>
      </c>
      <c r="J240" s="64" t="s">
        <v>99</v>
      </c>
      <c r="K240" s="64" t="s">
        <v>100</v>
      </c>
      <c r="L240" s="64" t="s">
        <v>101</v>
      </c>
      <c r="M240" s="64" t="s">
        <v>102</v>
      </c>
      <c r="N240" s="64" t="s">
        <v>433</v>
      </c>
      <c r="O240" s="64" t="s">
        <v>3624</v>
      </c>
      <c r="P240" s="64" t="s">
        <v>434</v>
      </c>
      <c r="Q240" s="126">
        <f t="shared" si="85"/>
        <v>1</v>
      </c>
      <c r="R240" s="126" t="str">
        <f t="shared" si="86"/>
        <v>ОПТ 2/м</v>
      </c>
      <c r="S240" s="126" t="str">
        <f t="shared" si="89"/>
        <v xml:space="preserve"> </v>
      </c>
      <c r="T240" t="str">
        <f t="shared" si="90"/>
        <v xml:space="preserve"> </v>
      </c>
      <c r="U240" s="70" t="str">
        <f t="shared" si="91"/>
        <v xml:space="preserve"> </v>
      </c>
      <c r="V240" s="70" t="str">
        <f t="shared" si="99"/>
        <v xml:space="preserve"> </v>
      </c>
      <c r="W240" s="70" t="str">
        <f t="shared" si="100"/>
        <v xml:space="preserve"> </v>
      </c>
      <c r="X240" s="481" t="str">
        <f t="shared" si="92"/>
        <v xml:space="preserve"> </v>
      </c>
      <c r="Y240" s="481" t="str">
        <f t="shared" si="93"/>
        <v xml:space="preserve"> </v>
      </c>
      <c r="Z240" s="481" t="str">
        <f t="shared" si="94"/>
        <v xml:space="preserve"> </v>
      </c>
      <c r="AD240" s="126"/>
    </row>
    <row r="241" spans="1:30" ht="33.75" customHeight="1">
      <c r="A241" s="685" t="s">
        <v>1667</v>
      </c>
      <c r="B241" s="688"/>
      <c r="C241" s="721" t="s">
        <v>1666</v>
      </c>
      <c r="D241" s="710">
        <v>60</v>
      </c>
      <c r="E241" s="136" t="s">
        <v>105</v>
      </c>
      <c r="F241" s="710">
        <v>120</v>
      </c>
      <c r="G241" s="709" t="s">
        <v>1139</v>
      </c>
      <c r="H241" s="710" t="s">
        <v>167</v>
      </c>
      <c r="I241" s="722" t="s">
        <v>162</v>
      </c>
      <c r="J241" s="704" t="s">
        <v>380</v>
      </c>
      <c r="K241" s="703">
        <v>300</v>
      </c>
      <c r="L241" s="704" t="s">
        <v>118</v>
      </c>
      <c r="M241" s="693">
        <v>240</v>
      </c>
      <c r="N241" s="69">
        <f t="shared" ref="N241:N258" si="105">P241*1.35</f>
        <v>83.564999999999998</v>
      </c>
      <c r="O241" s="70">
        <f t="shared" ref="O241:O258" si="106">P241*1.1</f>
        <v>68.09</v>
      </c>
      <c r="P241" s="71">
        <v>61.9</v>
      </c>
      <c r="Q241" s="126">
        <f t="shared" si="85"/>
        <v>1</v>
      </c>
      <c r="R241" s="126">
        <f t="shared" si="86"/>
        <v>61.9</v>
      </c>
      <c r="S241" s="126">
        <f t="shared" si="89"/>
        <v>61.9</v>
      </c>
      <c r="T241">
        <f t="shared" si="90"/>
        <v>61.9</v>
      </c>
      <c r="U241" s="70">
        <f t="shared" si="91"/>
        <v>63.756999999999998</v>
      </c>
      <c r="V241" s="70">
        <f t="shared" si="99"/>
        <v>70.565999999999988</v>
      </c>
      <c r="W241" s="70">
        <f t="shared" si="100"/>
        <v>87.278999999999996</v>
      </c>
      <c r="X241" s="481">
        <f t="shared" si="92"/>
        <v>58.805</v>
      </c>
      <c r="Y241" s="481">
        <f t="shared" si="93"/>
        <v>64.995000000000005</v>
      </c>
      <c r="Z241" s="481">
        <f t="shared" si="94"/>
        <v>80.47</v>
      </c>
      <c r="AD241" s="63"/>
    </row>
    <row r="242" spans="1:30" ht="32.25" customHeight="1">
      <c r="A242" s="686"/>
      <c r="B242" s="688"/>
      <c r="C242" s="721"/>
      <c r="D242" s="710"/>
      <c r="E242" s="137" t="s">
        <v>106</v>
      </c>
      <c r="F242" s="710"/>
      <c r="G242" s="709"/>
      <c r="H242" s="710"/>
      <c r="I242" s="722"/>
      <c r="J242" s="704"/>
      <c r="K242" s="703"/>
      <c r="L242" s="704"/>
      <c r="M242" s="693"/>
      <c r="N242" s="69">
        <f t="shared" si="105"/>
        <v>83.564999999999998</v>
      </c>
      <c r="O242" s="70">
        <f t="shared" si="106"/>
        <v>68.09</v>
      </c>
      <c r="P242" s="71">
        <v>61.9</v>
      </c>
      <c r="Q242" s="126">
        <f t="shared" ref="Q242:Q308" si="107">IF(P242&gt;1,1,0)</f>
        <v>1</v>
      </c>
      <c r="R242" s="126">
        <f t="shared" ref="R242:R308" si="108">IF(Q242=1,P242,0)</f>
        <v>61.9</v>
      </c>
      <c r="S242" s="126">
        <f t="shared" si="89"/>
        <v>61.9</v>
      </c>
      <c r="T242">
        <f t="shared" si="90"/>
        <v>61.9</v>
      </c>
      <c r="U242" s="70">
        <f t="shared" si="91"/>
        <v>63.756999999999998</v>
      </c>
      <c r="V242" s="70">
        <f t="shared" si="99"/>
        <v>70.565999999999988</v>
      </c>
      <c r="W242" s="70">
        <f t="shared" si="100"/>
        <v>87.278999999999996</v>
      </c>
      <c r="X242" s="481">
        <f t="shared" si="92"/>
        <v>58.805</v>
      </c>
      <c r="Y242" s="481">
        <f t="shared" si="93"/>
        <v>64.995000000000005</v>
      </c>
      <c r="Z242" s="481">
        <f t="shared" si="94"/>
        <v>80.47</v>
      </c>
      <c r="AD242" s="63"/>
    </row>
    <row r="243" spans="1:30" ht="24.75" customHeight="1">
      <c r="A243" s="687"/>
      <c r="B243" s="688"/>
      <c r="C243" s="721"/>
      <c r="D243" s="710"/>
      <c r="E243" s="138" t="s">
        <v>107</v>
      </c>
      <c r="F243" s="710"/>
      <c r="G243" s="709"/>
      <c r="H243" s="710"/>
      <c r="I243" s="722"/>
      <c r="J243" s="704"/>
      <c r="K243" s="703"/>
      <c r="L243" s="704"/>
      <c r="M243" s="693"/>
      <c r="N243" s="69">
        <f t="shared" si="105"/>
        <v>83.564999999999998</v>
      </c>
      <c r="O243" s="70">
        <f t="shared" si="106"/>
        <v>68.09</v>
      </c>
      <c r="P243" s="71">
        <v>61.9</v>
      </c>
      <c r="Q243" s="126">
        <f t="shared" si="107"/>
        <v>1</v>
      </c>
      <c r="R243" s="126">
        <f t="shared" si="108"/>
        <v>61.9</v>
      </c>
      <c r="S243" s="126">
        <f t="shared" ref="S243:S309" si="109">IFERROR(SUM(R243*1)," ")</f>
        <v>61.9</v>
      </c>
      <c r="T243">
        <f t="shared" ref="T243:T309" si="110">IF(S243=0," ",S243)</f>
        <v>61.9</v>
      </c>
      <c r="U243" s="70">
        <f t="shared" si="91"/>
        <v>63.756999999999998</v>
      </c>
      <c r="V243" s="70">
        <f t="shared" si="99"/>
        <v>70.565999999999988</v>
      </c>
      <c r="W243" s="70">
        <f t="shared" si="100"/>
        <v>87.278999999999996</v>
      </c>
      <c r="X243" s="481">
        <f t="shared" si="92"/>
        <v>58.805</v>
      </c>
      <c r="Y243" s="481">
        <f t="shared" si="93"/>
        <v>64.995000000000005</v>
      </c>
      <c r="Z243" s="481">
        <f t="shared" si="94"/>
        <v>80.47</v>
      </c>
      <c r="AD243" s="63"/>
    </row>
    <row r="244" spans="1:30" ht="22.5" customHeight="1">
      <c r="A244" s="685" t="s">
        <v>1671</v>
      </c>
      <c r="B244" s="688"/>
      <c r="C244" s="689" t="s">
        <v>1670</v>
      </c>
      <c r="D244" s="690" t="s">
        <v>104</v>
      </c>
      <c r="E244" s="141" t="s">
        <v>50</v>
      </c>
      <c r="F244" s="690">
        <v>120</v>
      </c>
      <c r="G244" s="691" t="s">
        <v>1139</v>
      </c>
      <c r="H244" s="690" t="s">
        <v>111</v>
      </c>
      <c r="I244" s="692" t="s">
        <v>460</v>
      </c>
      <c r="J244" s="683" t="s">
        <v>380</v>
      </c>
      <c r="K244" s="682">
        <v>1200</v>
      </c>
      <c r="L244" s="683" t="s">
        <v>118</v>
      </c>
      <c r="M244" s="684">
        <v>780</v>
      </c>
      <c r="N244" s="69">
        <f t="shared" si="105"/>
        <v>133.65</v>
      </c>
      <c r="O244" s="70">
        <f t="shared" si="106"/>
        <v>108.9</v>
      </c>
      <c r="P244" s="71">
        <v>99</v>
      </c>
      <c r="Q244" s="126">
        <f t="shared" si="107"/>
        <v>1</v>
      </c>
      <c r="R244" s="126">
        <f t="shared" si="108"/>
        <v>99</v>
      </c>
      <c r="S244" s="126">
        <f t="shared" si="109"/>
        <v>99</v>
      </c>
      <c r="T244">
        <f t="shared" si="110"/>
        <v>99</v>
      </c>
      <c r="U244" s="70">
        <f t="shared" ref="U244:U310" si="111">IFERROR(SUM($T244*$AA$2)," ")</f>
        <v>101.97</v>
      </c>
      <c r="V244" s="70">
        <f t="shared" si="99"/>
        <v>112.85999999999999</v>
      </c>
      <c r="W244" s="70">
        <f t="shared" si="100"/>
        <v>139.59</v>
      </c>
      <c r="X244" s="481">
        <f t="shared" ref="X244:X310" si="112">IFERROR(SUM($T244-$T244/100*$AD$2)," ")</f>
        <v>94.05</v>
      </c>
      <c r="Y244" s="481">
        <f t="shared" ref="Y244:Y310" si="113">IFERROR(SUM($T244*$AE$2)," ")</f>
        <v>103.95</v>
      </c>
      <c r="Z244" s="481">
        <f t="shared" ref="Z244:Z310" si="114">IFERROR(SUM($T244*$AF$2)," ")</f>
        <v>128.70000000000002</v>
      </c>
      <c r="AD244" s="126"/>
    </row>
    <row r="245" spans="1:30" ht="30">
      <c r="A245" s="686"/>
      <c r="B245" s="688"/>
      <c r="C245" s="689"/>
      <c r="D245" s="690"/>
      <c r="E245" s="89" t="s">
        <v>1114</v>
      </c>
      <c r="F245" s="690"/>
      <c r="G245" s="691"/>
      <c r="H245" s="690"/>
      <c r="I245" s="692"/>
      <c r="J245" s="683"/>
      <c r="K245" s="682"/>
      <c r="L245" s="683"/>
      <c r="M245" s="684"/>
      <c r="N245" s="69">
        <f t="shared" si="105"/>
        <v>121.50000000000001</v>
      </c>
      <c r="O245" s="70">
        <f t="shared" si="106"/>
        <v>99.000000000000014</v>
      </c>
      <c r="P245" s="71">
        <v>90</v>
      </c>
      <c r="Q245" s="126">
        <f t="shared" si="107"/>
        <v>1</v>
      </c>
      <c r="R245" s="126">
        <f t="shared" si="108"/>
        <v>90</v>
      </c>
      <c r="S245" s="126">
        <f t="shared" si="109"/>
        <v>90</v>
      </c>
      <c r="T245">
        <f t="shared" si="110"/>
        <v>90</v>
      </c>
      <c r="U245" s="70">
        <f t="shared" si="111"/>
        <v>92.7</v>
      </c>
      <c r="V245" s="70">
        <f t="shared" si="99"/>
        <v>102.6</v>
      </c>
      <c r="W245" s="70">
        <f t="shared" si="100"/>
        <v>126.89999999999999</v>
      </c>
      <c r="X245" s="481">
        <f t="shared" si="112"/>
        <v>85.5</v>
      </c>
      <c r="Y245" s="481">
        <f t="shared" si="113"/>
        <v>94.5</v>
      </c>
      <c r="Z245" s="481">
        <f t="shared" si="114"/>
        <v>117</v>
      </c>
      <c r="AD245" s="126"/>
    </row>
    <row r="246" spans="1:30" ht="45">
      <c r="A246" s="686"/>
      <c r="B246" s="688"/>
      <c r="C246" s="689"/>
      <c r="D246" s="690"/>
      <c r="E246" s="90" t="s">
        <v>1115</v>
      </c>
      <c r="F246" s="690"/>
      <c r="G246" s="691"/>
      <c r="H246" s="690"/>
      <c r="I246" s="692"/>
      <c r="J246" s="683"/>
      <c r="K246" s="682"/>
      <c r="L246" s="683"/>
      <c r="M246" s="684"/>
      <c r="N246" s="69">
        <f t="shared" si="105"/>
        <v>108</v>
      </c>
      <c r="O246" s="70">
        <f t="shared" si="106"/>
        <v>88</v>
      </c>
      <c r="P246" s="71">
        <v>80</v>
      </c>
      <c r="Q246" s="126">
        <f t="shared" si="107"/>
        <v>1</v>
      </c>
      <c r="R246" s="126">
        <f t="shared" si="108"/>
        <v>80</v>
      </c>
      <c r="S246" s="126">
        <f t="shared" si="109"/>
        <v>80</v>
      </c>
      <c r="T246">
        <f t="shared" si="110"/>
        <v>80</v>
      </c>
      <c r="U246" s="70">
        <f t="shared" si="111"/>
        <v>82.4</v>
      </c>
      <c r="V246" s="70">
        <f t="shared" si="99"/>
        <v>91.199999999999989</v>
      </c>
      <c r="W246" s="70">
        <f t="shared" si="100"/>
        <v>112.8</v>
      </c>
      <c r="X246" s="481">
        <f t="shared" si="112"/>
        <v>76</v>
      </c>
      <c r="Y246" s="481">
        <f t="shared" si="113"/>
        <v>84</v>
      </c>
      <c r="Z246" s="481">
        <f t="shared" si="114"/>
        <v>104</v>
      </c>
      <c r="AD246" s="126"/>
    </row>
    <row r="247" spans="1:30" ht="15.75">
      <c r="A247" s="686"/>
      <c r="B247" s="688"/>
      <c r="C247" s="689"/>
      <c r="D247" s="690"/>
      <c r="E247" s="142" t="s">
        <v>108</v>
      </c>
      <c r="F247" s="690"/>
      <c r="G247" s="691"/>
      <c r="H247" s="690"/>
      <c r="I247" s="692"/>
      <c r="J247" s="683"/>
      <c r="K247" s="682"/>
      <c r="L247" s="683"/>
      <c r="M247" s="684"/>
      <c r="N247" s="69">
        <f t="shared" si="105"/>
        <v>108</v>
      </c>
      <c r="O247" s="70">
        <f t="shared" si="106"/>
        <v>88</v>
      </c>
      <c r="P247" s="71">
        <v>80</v>
      </c>
      <c r="Q247" s="126">
        <f t="shared" si="107"/>
        <v>1</v>
      </c>
      <c r="R247" s="126">
        <f t="shared" si="108"/>
        <v>80</v>
      </c>
      <c r="S247" s="126">
        <f t="shared" si="109"/>
        <v>80</v>
      </c>
      <c r="T247">
        <f t="shared" si="110"/>
        <v>80</v>
      </c>
      <c r="U247" s="70">
        <f t="shared" si="111"/>
        <v>82.4</v>
      </c>
      <c r="V247" s="70">
        <f t="shared" si="99"/>
        <v>91.199999999999989</v>
      </c>
      <c r="W247" s="70">
        <f t="shared" si="100"/>
        <v>112.8</v>
      </c>
      <c r="X247" s="481">
        <f t="shared" si="112"/>
        <v>76</v>
      </c>
      <c r="Y247" s="481">
        <f t="shared" si="113"/>
        <v>84</v>
      </c>
      <c r="Z247" s="481">
        <f t="shared" si="114"/>
        <v>104</v>
      </c>
      <c r="AD247" s="126"/>
    </row>
    <row r="248" spans="1:30" ht="15.75">
      <c r="A248" s="686"/>
      <c r="B248" s="688"/>
      <c r="C248" s="689"/>
      <c r="D248" s="690"/>
      <c r="E248" s="137" t="s">
        <v>106</v>
      </c>
      <c r="F248" s="690"/>
      <c r="G248" s="691"/>
      <c r="H248" s="690"/>
      <c r="I248" s="692"/>
      <c r="J248" s="683"/>
      <c r="K248" s="682"/>
      <c r="L248" s="683"/>
      <c r="M248" s="684"/>
      <c r="N248" s="69">
        <f t="shared" si="105"/>
        <v>108</v>
      </c>
      <c r="O248" s="70">
        <f t="shared" si="106"/>
        <v>88</v>
      </c>
      <c r="P248" s="71">
        <v>80</v>
      </c>
      <c r="Q248" s="126">
        <f t="shared" si="107"/>
        <v>1</v>
      </c>
      <c r="R248" s="126">
        <f t="shared" si="108"/>
        <v>80</v>
      </c>
      <c r="S248" s="126">
        <f t="shared" si="109"/>
        <v>80</v>
      </c>
      <c r="T248">
        <f t="shared" si="110"/>
        <v>80</v>
      </c>
      <c r="U248" s="70">
        <f t="shared" si="111"/>
        <v>82.4</v>
      </c>
      <c r="V248" s="70">
        <f t="shared" si="99"/>
        <v>91.199999999999989</v>
      </c>
      <c r="W248" s="70">
        <f t="shared" si="100"/>
        <v>112.8</v>
      </c>
      <c r="X248" s="481">
        <f t="shared" si="112"/>
        <v>76</v>
      </c>
      <c r="Y248" s="481">
        <f t="shared" si="113"/>
        <v>84</v>
      </c>
      <c r="Z248" s="481">
        <f t="shared" si="114"/>
        <v>104</v>
      </c>
      <c r="AD248" s="126"/>
    </row>
    <row r="249" spans="1:30" ht="15.75">
      <c r="A249" s="686"/>
      <c r="B249" s="688"/>
      <c r="C249" s="689"/>
      <c r="D249" s="690"/>
      <c r="E249" s="136" t="s">
        <v>105</v>
      </c>
      <c r="F249" s="690"/>
      <c r="G249" s="691"/>
      <c r="H249" s="690"/>
      <c r="I249" s="692"/>
      <c r="J249" s="683"/>
      <c r="K249" s="682"/>
      <c r="L249" s="683"/>
      <c r="M249" s="684"/>
      <c r="N249" s="69">
        <f t="shared" si="105"/>
        <v>108</v>
      </c>
      <c r="O249" s="70">
        <f t="shared" si="106"/>
        <v>88</v>
      </c>
      <c r="P249" s="71">
        <v>80</v>
      </c>
      <c r="Q249" s="126">
        <f t="shared" si="107"/>
        <v>1</v>
      </c>
      <c r="R249" s="126">
        <f t="shared" si="108"/>
        <v>80</v>
      </c>
      <c r="S249" s="126">
        <f t="shared" si="109"/>
        <v>80</v>
      </c>
      <c r="T249">
        <f t="shared" si="110"/>
        <v>80</v>
      </c>
      <c r="U249" s="70">
        <f t="shared" si="111"/>
        <v>82.4</v>
      </c>
      <c r="V249" s="70">
        <f t="shared" si="99"/>
        <v>91.199999999999989</v>
      </c>
      <c r="W249" s="70">
        <f t="shared" si="100"/>
        <v>112.8</v>
      </c>
      <c r="X249" s="481">
        <f t="shared" si="112"/>
        <v>76</v>
      </c>
      <c r="Y249" s="481">
        <f t="shared" si="113"/>
        <v>84</v>
      </c>
      <c r="Z249" s="481">
        <f t="shared" si="114"/>
        <v>104</v>
      </c>
      <c r="AD249" s="126"/>
    </row>
    <row r="250" spans="1:30" ht="15.75">
      <c r="A250" s="687"/>
      <c r="B250" s="688"/>
      <c r="C250" s="689"/>
      <c r="D250" s="690"/>
      <c r="E250" s="138" t="s">
        <v>107</v>
      </c>
      <c r="F250" s="690"/>
      <c r="G250" s="691"/>
      <c r="H250" s="690"/>
      <c r="I250" s="692"/>
      <c r="J250" s="683"/>
      <c r="K250" s="682"/>
      <c r="L250" s="683"/>
      <c r="M250" s="684"/>
      <c r="N250" s="69">
        <f t="shared" si="105"/>
        <v>108</v>
      </c>
      <c r="O250" s="70">
        <f t="shared" si="106"/>
        <v>88</v>
      </c>
      <c r="P250" s="71">
        <v>80</v>
      </c>
      <c r="Q250" s="126">
        <f t="shared" si="107"/>
        <v>1</v>
      </c>
      <c r="R250" s="126">
        <f t="shared" si="108"/>
        <v>80</v>
      </c>
      <c r="S250" s="126">
        <f t="shared" si="109"/>
        <v>80</v>
      </c>
      <c r="T250">
        <f t="shared" si="110"/>
        <v>80</v>
      </c>
      <c r="U250" s="70">
        <f t="shared" si="111"/>
        <v>82.4</v>
      </c>
      <c r="V250" s="70">
        <f t="shared" si="99"/>
        <v>91.199999999999989</v>
      </c>
      <c r="W250" s="70">
        <f t="shared" si="100"/>
        <v>112.8</v>
      </c>
      <c r="X250" s="481">
        <f t="shared" si="112"/>
        <v>76</v>
      </c>
      <c r="Y250" s="481">
        <f t="shared" si="113"/>
        <v>84</v>
      </c>
      <c r="Z250" s="481">
        <f t="shared" si="114"/>
        <v>104</v>
      </c>
      <c r="AD250" s="126"/>
    </row>
    <row r="251" spans="1:30" ht="45" customHeight="1">
      <c r="A251" s="685" t="s">
        <v>1665</v>
      </c>
      <c r="B251" s="688"/>
      <c r="C251" s="721" t="s">
        <v>1664</v>
      </c>
      <c r="D251" s="710" t="s">
        <v>115</v>
      </c>
      <c r="E251" s="90" t="s">
        <v>1115</v>
      </c>
      <c r="F251" s="710" t="s">
        <v>115</v>
      </c>
      <c r="G251" s="709" t="s">
        <v>1139</v>
      </c>
      <c r="H251" s="703">
        <v>12</v>
      </c>
      <c r="I251" s="722" t="s">
        <v>468</v>
      </c>
      <c r="J251" s="704" t="s">
        <v>380</v>
      </c>
      <c r="K251" s="703"/>
      <c r="L251" s="704" t="s">
        <v>48</v>
      </c>
      <c r="M251" s="693">
        <v>1080</v>
      </c>
      <c r="N251" s="69">
        <f t="shared" si="105"/>
        <v>104.76</v>
      </c>
      <c r="O251" s="70">
        <f t="shared" si="106"/>
        <v>85.36</v>
      </c>
      <c r="P251" s="71">
        <v>77.599999999999994</v>
      </c>
      <c r="Q251" s="126">
        <f t="shared" si="107"/>
        <v>1</v>
      </c>
      <c r="R251" s="126">
        <f t="shared" si="108"/>
        <v>77.599999999999994</v>
      </c>
      <c r="S251" s="126">
        <f t="shared" si="109"/>
        <v>77.599999999999994</v>
      </c>
      <c r="T251">
        <f t="shared" si="110"/>
        <v>77.599999999999994</v>
      </c>
      <c r="U251" s="70">
        <f t="shared" si="111"/>
        <v>79.927999999999997</v>
      </c>
      <c r="V251" s="70">
        <f t="shared" si="99"/>
        <v>88.463999999999984</v>
      </c>
      <c r="W251" s="70">
        <f t="shared" si="100"/>
        <v>109.41599999999998</v>
      </c>
      <c r="X251" s="481">
        <f t="shared" si="112"/>
        <v>73.72</v>
      </c>
      <c r="Y251" s="481">
        <f t="shared" si="113"/>
        <v>81.48</v>
      </c>
      <c r="Z251" s="481">
        <f t="shared" si="114"/>
        <v>100.88</v>
      </c>
      <c r="AD251" s="63"/>
    </row>
    <row r="252" spans="1:30" ht="20.25" customHeight="1">
      <c r="A252" s="686"/>
      <c r="B252" s="688"/>
      <c r="C252" s="721"/>
      <c r="D252" s="710"/>
      <c r="E252" s="137" t="s">
        <v>106</v>
      </c>
      <c r="F252" s="710"/>
      <c r="G252" s="709"/>
      <c r="H252" s="703"/>
      <c r="I252" s="722"/>
      <c r="J252" s="704"/>
      <c r="K252" s="703"/>
      <c r="L252" s="704"/>
      <c r="M252" s="693"/>
      <c r="N252" s="69">
        <f t="shared" si="105"/>
        <v>114.075</v>
      </c>
      <c r="O252" s="70">
        <f t="shared" si="106"/>
        <v>92.95</v>
      </c>
      <c r="P252" s="71">
        <v>84.5</v>
      </c>
      <c r="Q252" s="126">
        <f t="shared" si="107"/>
        <v>1</v>
      </c>
      <c r="R252" s="126">
        <f t="shared" si="108"/>
        <v>84.5</v>
      </c>
      <c r="S252" s="126">
        <f t="shared" si="109"/>
        <v>84.5</v>
      </c>
      <c r="T252">
        <f t="shared" si="110"/>
        <v>84.5</v>
      </c>
      <c r="U252" s="70">
        <f t="shared" si="111"/>
        <v>87.034999999999997</v>
      </c>
      <c r="V252" s="70">
        <f t="shared" si="99"/>
        <v>96.33</v>
      </c>
      <c r="W252" s="70">
        <f t="shared" si="100"/>
        <v>119.145</v>
      </c>
      <c r="X252" s="481">
        <f t="shared" si="112"/>
        <v>80.275000000000006</v>
      </c>
      <c r="Y252" s="481">
        <f t="shared" si="113"/>
        <v>88.725000000000009</v>
      </c>
      <c r="Z252" s="481">
        <f t="shared" si="114"/>
        <v>109.85000000000001</v>
      </c>
      <c r="AD252" s="63"/>
    </row>
    <row r="253" spans="1:30" ht="21.75" customHeight="1">
      <c r="A253" s="686"/>
      <c r="B253" s="688"/>
      <c r="C253" s="721"/>
      <c r="D253" s="710"/>
      <c r="E253" s="149" t="s">
        <v>105</v>
      </c>
      <c r="F253" s="710"/>
      <c r="G253" s="709"/>
      <c r="H253" s="703"/>
      <c r="I253" s="722"/>
      <c r="J253" s="704"/>
      <c r="K253" s="703"/>
      <c r="L253" s="704"/>
      <c r="M253" s="693"/>
      <c r="N253" s="69">
        <f t="shared" si="105"/>
        <v>114.075</v>
      </c>
      <c r="O253" s="70">
        <f t="shared" si="106"/>
        <v>92.95</v>
      </c>
      <c r="P253" s="71">
        <v>84.5</v>
      </c>
      <c r="Q253" s="126">
        <f t="shared" si="107"/>
        <v>1</v>
      </c>
      <c r="R253" s="126">
        <f t="shared" si="108"/>
        <v>84.5</v>
      </c>
      <c r="S253" s="126">
        <f t="shared" si="109"/>
        <v>84.5</v>
      </c>
      <c r="T253">
        <f t="shared" si="110"/>
        <v>84.5</v>
      </c>
      <c r="U253" s="70">
        <f t="shared" si="111"/>
        <v>87.034999999999997</v>
      </c>
      <c r="V253" s="70">
        <f t="shared" si="99"/>
        <v>96.33</v>
      </c>
      <c r="W253" s="70">
        <f t="shared" si="100"/>
        <v>119.145</v>
      </c>
      <c r="X253" s="481">
        <f t="shared" si="112"/>
        <v>80.275000000000006</v>
      </c>
      <c r="Y253" s="481">
        <f t="shared" si="113"/>
        <v>88.725000000000009</v>
      </c>
      <c r="Z253" s="481">
        <f t="shared" si="114"/>
        <v>109.85000000000001</v>
      </c>
      <c r="AD253" s="63"/>
    </row>
    <row r="254" spans="1:30" ht="19.5" customHeight="1">
      <c r="A254" s="687"/>
      <c r="B254" s="688"/>
      <c r="C254" s="721"/>
      <c r="D254" s="710"/>
      <c r="E254" s="138" t="s">
        <v>107</v>
      </c>
      <c r="F254" s="710"/>
      <c r="G254" s="709"/>
      <c r="H254" s="703"/>
      <c r="I254" s="722"/>
      <c r="J254" s="704"/>
      <c r="K254" s="703"/>
      <c r="L254" s="704"/>
      <c r="M254" s="693"/>
      <c r="N254" s="69">
        <f t="shared" si="105"/>
        <v>114.075</v>
      </c>
      <c r="O254" s="70">
        <f t="shared" si="106"/>
        <v>92.95</v>
      </c>
      <c r="P254" s="71">
        <v>84.5</v>
      </c>
      <c r="Q254" s="126">
        <f t="shared" si="107"/>
        <v>1</v>
      </c>
      <c r="R254" s="126">
        <f t="shared" si="108"/>
        <v>84.5</v>
      </c>
      <c r="S254" s="126">
        <f t="shared" si="109"/>
        <v>84.5</v>
      </c>
      <c r="T254">
        <f t="shared" si="110"/>
        <v>84.5</v>
      </c>
      <c r="U254" s="70">
        <f t="shared" si="111"/>
        <v>87.034999999999997</v>
      </c>
      <c r="V254" s="70">
        <f t="shared" si="99"/>
        <v>96.33</v>
      </c>
      <c r="W254" s="70">
        <f t="shared" si="100"/>
        <v>119.145</v>
      </c>
      <c r="X254" s="481">
        <f t="shared" si="112"/>
        <v>80.275000000000006</v>
      </c>
      <c r="Y254" s="481">
        <f t="shared" si="113"/>
        <v>88.725000000000009</v>
      </c>
      <c r="Z254" s="481">
        <f t="shared" si="114"/>
        <v>109.85000000000001</v>
      </c>
      <c r="AD254" s="63"/>
    </row>
    <row r="255" spans="1:30" ht="45" customHeight="1">
      <c r="A255" s="685" t="s">
        <v>1663</v>
      </c>
      <c r="B255" s="688"/>
      <c r="C255" s="721" t="s">
        <v>1662</v>
      </c>
      <c r="D255" s="710" t="s">
        <v>116</v>
      </c>
      <c r="E255" s="90" t="s">
        <v>1115</v>
      </c>
      <c r="F255" s="710" t="s">
        <v>115</v>
      </c>
      <c r="G255" s="709" t="s">
        <v>1139</v>
      </c>
      <c r="H255" s="703">
        <v>12</v>
      </c>
      <c r="I255" s="722" t="s">
        <v>468</v>
      </c>
      <c r="J255" s="704" t="s">
        <v>380</v>
      </c>
      <c r="K255" s="703"/>
      <c r="L255" s="704" t="s">
        <v>118</v>
      </c>
      <c r="M255" s="693">
        <v>1680</v>
      </c>
      <c r="N255" s="69">
        <f t="shared" si="105"/>
        <v>130.95000000000002</v>
      </c>
      <c r="O255" s="70">
        <f t="shared" si="106"/>
        <v>106.7</v>
      </c>
      <c r="P255" s="71">
        <v>97</v>
      </c>
      <c r="Q255" s="126">
        <f t="shared" si="107"/>
        <v>1</v>
      </c>
      <c r="R255" s="126">
        <f t="shared" si="108"/>
        <v>97</v>
      </c>
      <c r="S255" s="126">
        <f t="shared" si="109"/>
        <v>97</v>
      </c>
      <c r="T255">
        <f t="shared" si="110"/>
        <v>97</v>
      </c>
      <c r="U255" s="70">
        <f t="shared" si="111"/>
        <v>99.91</v>
      </c>
      <c r="V255" s="70">
        <f t="shared" si="99"/>
        <v>110.57999999999998</v>
      </c>
      <c r="W255" s="70">
        <f t="shared" si="100"/>
        <v>136.76999999999998</v>
      </c>
      <c r="X255" s="481">
        <f t="shared" si="112"/>
        <v>92.15</v>
      </c>
      <c r="Y255" s="481">
        <f t="shared" si="113"/>
        <v>101.85000000000001</v>
      </c>
      <c r="Z255" s="481">
        <f t="shared" si="114"/>
        <v>126.10000000000001</v>
      </c>
      <c r="AD255" s="63"/>
    </row>
    <row r="256" spans="1:30" ht="20.25" customHeight="1">
      <c r="A256" s="686"/>
      <c r="B256" s="688"/>
      <c r="C256" s="721"/>
      <c r="D256" s="710"/>
      <c r="E256" s="137" t="s">
        <v>106</v>
      </c>
      <c r="F256" s="710"/>
      <c r="G256" s="709"/>
      <c r="H256" s="703"/>
      <c r="I256" s="722"/>
      <c r="J256" s="704"/>
      <c r="K256" s="703"/>
      <c r="L256" s="704"/>
      <c r="M256" s="693"/>
      <c r="N256" s="69">
        <f t="shared" si="105"/>
        <v>137.70000000000002</v>
      </c>
      <c r="O256" s="70">
        <f t="shared" si="106"/>
        <v>112.2</v>
      </c>
      <c r="P256" s="71">
        <v>102</v>
      </c>
      <c r="Q256" s="126">
        <f t="shared" si="107"/>
        <v>1</v>
      </c>
      <c r="R256" s="126">
        <f t="shared" si="108"/>
        <v>102</v>
      </c>
      <c r="S256" s="126">
        <f t="shared" si="109"/>
        <v>102</v>
      </c>
      <c r="T256">
        <f t="shared" si="110"/>
        <v>102</v>
      </c>
      <c r="U256" s="70">
        <f t="shared" si="111"/>
        <v>105.06</v>
      </c>
      <c r="V256" s="70">
        <f t="shared" si="99"/>
        <v>116.27999999999999</v>
      </c>
      <c r="W256" s="70">
        <f t="shared" si="100"/>
        <v>143.82</v>
      </c>
      <c r="X256" s="481">
        <f t="shared" si="112"/>
        <v>96.9</v>
      </c>
      <c r="Y256" s="481">
        <f t="shared" si="113"/>
        <v>107.10000000000001</v>
      </c>
      <c r="Z256" s="481">
        <f t="shared" si="114"/>
        <v>132.6</v>
      </c>
      <c r="AD256" s="63"/>
    </row>
    <row r="257" spans="1:30" ht="21.75" customHeight="1">
      <c r="A257" s="686"/>
      <c r="B257" s="688"/>
      <c r="C257" s="721"/>
      <c r="D257" s="710"/>
      <c r="E257" s="149" t="s">
        <v>105</v>
      </c>
      <c r="F257" s="710"/>
      <c r="G257" s="709"/>
      <c r="H257" s="703"/>
      <c r="I257" s="722"/>
      <c r="J257" s="704"/>
      <c r="K257" s="703"/>
      <c r="L257" s="704"/>
      <c r="M257" s="693"/>
      <c r="N257" s="69">
        <f t="shared" si="105"/>
        <v>137.70000000000002</v>
      </c>
      <c r="O257" s="70">
        <f t="shared" si="106"/>
        <v>112.2</v>
      </c>
      <c r="P257" s="71">
        <v>102</v>
      </c>
      <c r="Q257" s="126">
        <f t="shared" si="107"/>
        <v>1</v>
      </c>
      <c r="R257" s="126">
        <f t="shared" si="108"/>
        <v>102</v>
      </c>
      <c r="S257" s="126">
        <f t="shared" si="109"/>
        <v>102</v>
      </c>
      <c r="T257">
        <f t="shared" si="110"/>
        <v>102</v>
      </c>
      <c r="U257" s="70">
        <f t="shared" si="111"/>
        <v>105.06</v>
      </c>
      <c r="V257" s="70">
        <f t="shared" si="99"/>
        <v>116.27999999999999</v>
      </c>
      <c r="W257" s="70">
        <f t="shared" si="100"/>
        <v>143.82</v>
      </c>
      <c r="X257" s="481">
        <f t="shared" si="112"/>
        <v>96.9</v>
      </c>
      <c r="Y257" s="481">
        <f t="shared" si="113"/>
        <v>107.10000000000001</v>
      </c>
      <c r="Z257" s="481">
        <f t="shared" si="114"/>
        <v>132.6</v>
      </c>
      <c r="AD257" s="63"/>
    </row>
    <row r="258" spans="1:30" ht="19.5" customHeight="1">
      <c r="A258" s="687"/>
      <c r="B258" s="688"/>
      <c r="C258" s="721"/>
      <c r="D258" s="710"/>
      <c r="E258" s="138" t="s">
        <v>107</v>
      </c>
      <c r="F258" s="710"/>
      <c r="G258" s="709"/>
      <c r="H258" s="703"/>
      <c r="I258" s="722"/>
      <c r="J258" s="704"/>
      <c r="K258" s="703"/>
      <c r="L258" s="704"/>
      <c r="M258" s="693"/>
      <c r="N258" s="69">
        <f t="shared" si="105"/>
        <v>137.70000000000002</v>
      </c>
      <c r="O258" s="70">
        <f t="shared" si="106"/>
        <v>112.2</v>
      </c>
      <c r="P258" s="71">
        <v>102</v>
      </c>
      <c r="Q258" s="126">
        <f t="shared" si="107"/>
        <v>1</v>
      </c>
      <c r="R258" s="126">
        <f t="shared" si="108"/>
        <v>102</v>
      </c>
      <c r="S258" s="126">
        <f t="shared" si="109"/>
        <v>102</v>
      </c>
      <c r="T258">
        <f t="shared" si="110"/>
        <v>102</v>
      </c>
      <c r="U258" s="70">
        <f t="shared" si="111"/>
        <v>105.06</v>
      </c>
      <c r="V258" s="70">
        <f t="shared" si="99"/>
        <v>116.27999999999999</v>
      </c>
      <c r="W258" s="70">
        <f t="shared" si="100"/>
        <v>143.82</v>
      </c>
      <c r="X258" s="481">
        <f t="shared" si="112"/>
        <v>96.9</v>
      </c>
      <c r="Y258" s="481">
        <f t="shared" si="113"/>
        <v>107.10000000000001</v>
      </c>
      <c r="Z258" s="481">
        <f t="shared" si="114"/>
        <v>132.6</v>
      </c>
      <c r="AD258" s="63"/>
    </row>
    <row r="259" spans="1:30" ht="28.5" customHeight="1">
      <c r="A259" s="627" t="s">
        <v>179</v>
      </c>
      <c r="B259" s="628"/>
      <c r="C259" s="628"/>
      <c r="D259" s="628"/>
      <c r="E259" s="628"/>
      <c r="F259" s="628"/>
      <c r="G259" s="628"/>
      <c r="H259" s="628"/>
      <c r="I259" s="628"/>
      <c r="J259" s="628"/>
      <c r="K259" s="628"/>
      <c r="L259" s="628"/>
      <c r="M259" s="628"/>
      <c r="N259" s="628"/>
      <c r="O259" s="628"/>
      <c r="P259" s="628"/>
      <c r="Q259" s="126">
        <f t="shared" si="107"/>
        <v>0</v>
      </c>
      <c r="R259" s="126">
        <f t="shared" si="108"/>
        <v>0</v>
      </c>
      <c r="S259" s="126">
        <f t="shared" si="109"/>
        <v>0</v>
      </c>
      <c r="T259" t="str">
        <f t="shared" si="110"/>
        <v xml:space="preserve"> </v>
      </c>
      <c r="U259" s="70" t="str">
        <f t="shared" si="111"/>
        <v xml:space="preserve"> </v>
      </c>
      <c r="V259" s="70" t="str">
        <f t="shared" si="99"/>
        <v xml:space="preserve"> </v>
      </c>
      <c r="W259" s="70" t="str">
        <f t="shared" si="100"/>
        <v xml:space="preserve"> </v>
      </c>
      <c r="X259" s="481" t="str">
        <f t="shared" si="112"/>
        <v xml:space="preserve"> </v>
      </c>
      <c r="Y259" s="481" t="str">
        <f t="shared" si="113"/>
        <v xml:space="preserve"> </v>
      </c>
      <c r="Z259" s="481" t="str">
        <f t="shared" si="114"/>
        <v xml:space="preserve"> </v>
      </c>
      <c r="AD259" s="125"/>
    </row>
    <row r="260" spans="1:30" ht="32.25" customHeight="1">
      <c r="A260" s="64" t="s">
        <v>3</v>
      </c>
      <c r="B260" s="64" t="s">
        <v>163</v>
      </c>
      <c r="C260" s="64" t="s">
        <v>93</v>
      </c>
      <c r="D260" s="64" t="s">
        <v>95</v>
      </c>
      <c r="E260" s="64" t="s">
        <v>4</v>
      </c>
      <c r="F260" s="64" t="s">
        <v>96</v>
      </c>
      <c r="G260" s="64" t="s">
        <v>1133</v>
      </c>
      <c r="H260" s="64" t="s">
        <v>97</v>
      </c>
      <c r="I260" s="64" t="s">
        <v>98</v>
      </c>
      <c r="J260" s="64" t="s">
        <v>99</v>
      </c>
      <c r="K260" s="64" t="s">
        <v>100</v>
      </c>
      <c r="L260" s="64" t="s">
        <v>101</v>
      </c>
      <c r="M260" s="64" t="s">
        <v>102</v>
      </c>
      <c r="N260" s="64" t="s">
        <v>433</v>
      </c>
      <c r="O260" s="64" t="s">
        <v>3624</v>
      </c>
      <c r="P260" s="64" t="s">
        <v>434</v>
      </c>
      <c r="Q260" s="126">
        <f t="shared" si="107"/>
        <v>1</v>
      </c>
      <c r="R260" s="126" t="str">
        <f t="shared" si="108"/>
        <v>ОПТ 2/м</v>
      </c>
      <c r="S260" s="126" t="str">
        <f t="shared" si="109"/>
        <v xml:space="preserve"> </v>
      </c>
      <c r="T260" t="str">
        <f t="shared" si="110"/>
        <v xml:space="preserve"> </v>
      </c>
      <c r="U260" s="70" t="str">
        <f t="shared" si="111"/>
        <v xml:space="preserve"> </v>
      </c>
      <c r="V260" s="70" t="str">
        <f t="shared" si="99"/>
        <v xml:space="preserve"> </v>
      </c>
      <c r="W260" s="70" t="str">
        <f t="shared" si="100"/>
        <v xml:space="preserve"> </v>
      </c>
      <c r="X260" s="481" t="str">
        <f t="shared" si="112"/>
        <v xml:space="preserve"> </v>
      </c>
      <c r="Y260" s="481" t="str">
        <f t="shared" si="113"/>
        <v xml:space="preserve"> </v>
      </c>
      <c r="Z260" s="481" t="str">
        <f t="shared" si="114"/>
        <v xml:space="preserve"> </v>
      </c>
      <c r="AD260" s="126"/>
    </row>
    <row r="261" spans="1:30" ht="15.75">
      <c r="A261" s="685" t="s">
        <v>1673</v>
      </c>
      <c r="B261" s="688"/>
      <c r="C261" s="689" t="s">
        <v>1672</v>
      </c>
      <c r="D261" s="690" t="s">
        <v>104</v>
      </c>
      <c r="E261" s="141" t="s">
        <v>50</v>
      </c>
      <c r="F261" s="690">
        <v>120</v>
      </c>
      <c r="G261" s="691" t="s">
        <v>1140</v>
      </c>
      <c r="H261" s="690" t="s">
        <v>111</v>
      </c>
      <c r="I261" s="692" t="s">
        <v>474</v>
      </c>
      <c r="J261" s="683" t="s">
        <v>329</v>
      </c>
      <c r="K261" s="682">
        <v>1200</v>
      </c>
      <c r="L261" s="683" t="s">
        <v>114</v>
      </c>
      <c r="M261" s="684">
        <v>780</v>
      </c>
      <c r="N261" s="69">
        <f>P261*1.35</f>
        <v>931.50000000000011</v>
      </c>
      <c r="O261" s="70">
        <f>P261*1.1</f>
        <v>759.00000000000011</v>
      </c>
      <c r="P261" s="71">
        <v>690</v>
      </c>
      <c r="Q261" s="126">
        <f t="shared" si="107"/>
        <v>1</v>
      </c>
      <c r="R261" s="126">
        <f t="shared" si="108"/>
        <v>690</v>
      </c>
      <c r="S261" s="126">
        <f t="shared" si="109"/>
        <v>690</v>
      </c>
      <c r="T261">
        <f t="shared" si="110"/>
        <v>690</v>
      </c>
      <c r="U261" s="70">
        <f t="shared" si="111"/>
        <v>710.7</v>
      </c>
      <c r="V261" s="70">
        <f t="shared" si="99"/>
        <v>786.59999999999991</v>
      </c>
      <c r="W261" s="70">
        <f t="shared" si="100"/>
        <v>972.9</v>
      </c>
      <c r="X261" s="481">
        <f t="shared" si="112"/>
        <v>655.5</v>
      </c>
      <c r="Y261" s="481">
        <f t="shared" si="113"/>
        <v>724.5</v>
      </c>
      <c r="Z261" s="481">
        <f t="shared" si="114"/>
        <v>897</v>
      </c>
      <c r="AD261" s="126"/>
    </row>
    <row r="262" spans="1:30" ht="45">
      <c r="A262" s="686"/>
      <c r="B262" s="688"/>
      <c r="C262" s="689"/>
      <c r="D262" s="690"/>
      <c r="E262" s="90" t="s">
        <v>1115</v>
      </c>
      <c r="F262" s="690"/>
      <c r="G262" s="691"/>
      <c r="H262" s="690"/>
      <c r="I262" s="692"/>
      <c r="J262" s="683"/>
      <c r="K262" s="682"/>
      <c r="L262" s="683"/>
      <c r="M262" s="684"/>
      <c r="N262" s="69">
        <f>P262*1.35</f>
        <v>884.25000000000011</v>
      </c>
      <c r="O262" s="70">
        <f>P262*1.1</f>
        <v>720.50000000000011</v>
      </c>
      <c r="P262" s="71">
        <v>655</v>
      </c>
      <c r="Q262" s="126">
        <f t="shared" si="107"/>
        <v>1</v>
      </c>
      <c r="R262" s="126">
        <f t="shared" si="108"/>
        <v>655</v>
      </c>
      <c r="S262" s="126">
        <f t="shared" si="109"/>
        <v>655</v>
      </c>
      <c r="T262">
        <f t="shared" si="110"/>
        <v>655</v>
      </c>
      <c r="U262" s="70">
        <f t="shared" si="111"/>
        <v>674.65</v>
      </c>
      <c r="V262" s="70">
        <f t="shared" si="99"/>
        <v>746.69999999999993</v>
      </c>
      <c r="W262" s="70">
        <f t="shared" si="100"/>
        <v>923.55</v>
      </c>
      <c r="X262" s="481">
        <f t="shared" si="112"/>
        <v>622.25</v>
      </c>
      <c r="Y262" s="481">
        <f t="shared" si="113"/>
        <v>687.75</v>
      </c>
      <c r="Z262" s="481">
        <f t="shared" si="114"/>
        <v>851.5</v>
      </c>
      <c r="AD262" s="126"/>
    </row>
    <row r="263" spans="1:30" ht="30">
      <c r="A263" s="687"/>
      <c r="B263" s="688"/>
      <c r="C263" s="689"/>
      <c r="D263" s="690"/>
      <c r="E263" s="89" t="s">
        <v>1114</v>
      </c>
      <c r="F263" s="690"/>
      <c r="G263" s="691"/>
      <c r="H263" s="690"/>
      <c r="I263" s="692"/>
      <c r="J263" s="683"/>
      <c r="K263" s="682"/>
      <c r="L263" s="683"/>
      <c r="M263" s="684"/>
      <c r="N263" s="69">
        <f>P263*1.35</f>
        <v>843.75</v>
      </c>
      <c r="O263" s="70">
        <f>P263*1.1</f>
        <v>687.5</v>
      </c>
      <c r="P263" s="71">
        <v>625</v>
      </c>
      <c r="Q263" s="126">
        <f t="shared" si="107"/>
        <v>1</v>
      </c>
      <c r="R263" s="126">
        <f t="shared" si="108"/>
        <v>625</v>
      </c>
      <c r="S263" s="126">
        <f t="shared" si="109"/>
        <v>625</v>
      </c>
      <c r="T263">
        <f t="shared" si="110"/>
        <v>625</v>
      </c>
      <c r="U263" s="70">
        <f t="shared" si="111"/>
        <v>643.75</v>
      </c>
      <c r="V263" s="70">
        <f t="shared" si="99"/>
        <v>712.49999999999989</v>
      </c>
      <c r="W263" s="70">
        <f t="shared" si="100"/>
        <v>881.25</v>
      </c>
      <c r="X263" s="481">
        <f t="shared" si="112"/>
        <v>593.75</v>
      </c>
      <c r="Y263" s="481">
        <f t="shared" si="113"/>
        <v>656.25</v>
      </c>
      <c r="Z263" s="481">
        <f t="shared" si="114"/>
        <v>812.5</v>
      </c>
      <c r="AD263" s="126"/>
    </row>
    <row r="264" spans="1:30" ht="45">
      <c r="A264" s="685" t="s">
        <v>1675</v>
      </c>
      <c r="B264" s="688"/>
      <c r="C264" s="689" t="s">
        <v>1674</v>
      </c>
      <c r="D264" s="690" t="s">
        <v>104</v>
      </c>
      <c r="E264" s="90" t="s">
        <v>1115</v>
      </c>
      <c r="F264" s="690">
        <v>120</v>
      </c>
      <c r="G264" s="691" t="s">
        <v>1140</v>
      </c>
      <c r="H264" s="690" t="s">
        <v>111</v>
      </c>
      <c r="I264" s="692" t="s">
        <v>475</v>
      </c>
      <c r="J264" s="683" t="s">
        <v>329</v>
      </c>
      <c r="K264" s="682">
        <v>1200</v>
      </c>
      <c r="L264" s="683" t="s">
        <v>48</v>
      </c>
      <c r="M264" s="684">
        <v>780</v>
      </c>
      <c r="N264" s="69">
        <f>P264*1.35</f>
        <v>1032.75</v>
      </c>
      <c r="O264" s="70">
        <f>P264*1.1</f>
        <v>841.50000000000011</v>
      </c>
      <c r="P264" s="71">
        <v>765</v>
      </c>
      <c r="Q264" s="126">
        <f t="shared" si="107"/>
        <v>1</v>
      </c>
      <c r="R264" s="126">
        <f t="shared" si="108"/>
        <v>765</v>
      </c>
      <c r="S264" s="126">
        <f t="shared" si="109"/>
        <v>765</v>
      </c>
      <c r="T264">
        <f t="shared" si="110"/>
        <v>765</v>
      </c>
      <c r="U264" s="70">
        <f t="shared" si="111"/>
        <v>787.95</v>
      </c>
      <c r="V264" s="70">
        <f t="shared" si="99"/>
        <v>872.09999999999991</v>
      </c>
      <c r="W264" s="70">
        <f t="shared" si="100"/>
        <v>1078.6499999999999</v>
      </c>
      <c r="X264" s="481">
        <f t="shared" si="112"/>
        <v>726.75</v>
      </c>
      <c r="Y264" s="481">
        <f t="shared" si="113"/>
        <v>803.25</v>
      </c>
      <c r="Z264" s="481">
        <f t="shared" si="114"/>
        <v>994.5</v>
      </c>
      <c r="AD264" s="126" t="s">
        <v>978</v>
      </c>
    </row>
    <row r="265" spans="1:30" ht="45" customHeight="1">
      <c r="A265" s="687"/>
      <c r="B265" s="688"/>
      <c r="C265" s="689"/>
      <c r="D265" s="690"/>
      <c r="E265" s="89" t="s">
        <v>1114</v>
      </c>
      <c r="F265" s="690"/>
      <c r="G265" s="691"/>
      <c r="H265" s="690"/>
      <c r="I265" s="692"/>
      <c r="J265" s="683"/>
      <c r="K265" s="682"/>
      <c r="L265" s="683"/>
      <c r="M265" s="684"/>
      <c r="N265" s="69">
        <f>P265*1.35</f>
        <v>1032.75</v>
      </c>
      <c r="O265" s="70">
        <f>P265*1.1</f>
        <v>841.50000000000011</v>
      </c>
      <c r="P265" s="71">
        <v>765</v>
      </c>
      <c r="Q265" s="126">
        <f t="shared" si="107"/>
        <v>1</v>
      </c>
      <c r="R265" s="126">
        <f t="shared" si="108"/>
        <v>765</v>
      </c>
      <c r="S265" s="126">
        <f t="shared" si="109"/>
        <v>765</v>
      </c>
      <c r="T265">
        <f t="shared" si="110"/>
        <v>765</v>
      </c>
      <c r="U265" s="70">
        <f t="shared" si="111"/>
        <v>787.95</v>
      </c>
      <c r="V265" s="70">
        <f t="shared" si="99"/>
        <v>872.09999999999991</v>
      </c>
      <c r="W265" s="70">
        <f t="shared" si="100"/>
        <v>1078.6499999999999</v>
      </c>
      <c r="X265" s="481">
        <f t="shared" si="112"/>
        <v>726.75</v>
      </c>
      <c r="Y265" s="481">
        <f t="shared" si="113"/>
        <v>803.25</v>
      </c>
      <c r="Z265" s="481">
        <f t="shared" si="114"/>
        <v>994.5</v>
      </c>
      <c r="AD265" s="126"/>
    </row>
    <row r="266" spans="1:30" ht="29.25" customHeight="1">
      <c r="A266" s="639" t="s">
        <v>1565</v>
      </c>
      <c r="B266" s="640"/>
      <c r="C266" s="640"/>
      <c r="D266" s="640"/>
      <c r="E266" s="640"/>
      <c r="F266" s="640"/>
      <c r="G266" s="640"/>
      <c r="H266" s="640"/>
      <c r="I266" s="640"/>
      <c r="J266" s="640"/>
      <c r="K266" s="640"/>
      <c r="L266" s="640"/>
      <c r="M266" s="640"/>
      <c r="N266" s="640"/>
      <c r="O266" s="640"/>
      <c r="P266" s="640"/>
      <c r="Q266" s="126">
        <f t="shared" si="107"/>
        <v>0</v>
      </c>
      <c r="R266" s="126">
        <f t="shared" si="108"/>
        <v>0</v>
      </c>
      <c r="S266" s="126">
        <f t="shared" si="109"/>
        <v>0</v>
      </c>
      <c r="T266" t="str">
        <f t="shared" si="110"/>
        <v xml:space="preserve"> </v>
      </c>
      <c r="U266" s="70" t="str">
        <f t="shared" si="111"/>
        <v xml:space="preserve"> </v>
      </c>
      <c r="V266" s="70" t="str">
        <f t="shared" si="99"/>
        <v xml:space="preserve"> </v>
      </c>
      <c r="W266" s="70" t="str">
        <f t="shared" si="100"/>
        <v xml:space="preserve"> </v>
      </c>
      <c r="X266" s="481" t="str">
        <f t="shared" si="112"/>
        <v xml:space="preserve"> </v>
      </c>
      <c r="Y266" s="481" t="str">
        <f t="shared" si="113"/>
        <v xml:space="preserve"> </v>
      </c>
      <c r="Z266" s="481" t="str">
        <f t="shared" si="114"/>
        <v xml:space="preserve"> </v>
      </c>
      <c r="AD266" s="63"/>
    </row>
    <row r="267" spans="1:30" ht="28.5" customHeight="1">
      <c r="A267" s="627" t="s">
        <v>242</v>
      </c>
      <c r="B267" s="628"/>
      <c r="C267" s="628"/>
      <c r="D267" s="628"/>
      <c r="E267" s="628"/>
      <c r="F267" s="628"/>
      <c r="G267" s="628"/>
      <c r="H267" s="628"/>
      <c r="I267" s="628"/>
      <c r="J267" s="628"/>
      <c r="K267" s="628"/>
      <c r="L267" s="628"/>
      <c r="M267" s="628"/>
      <c r="N267" s="628"/>
      <c r="O267" s="628"/>
      <c r="P267" s="628"/>
      <c r="Q267" s="126">
        <f t="shared" si="107"/>
        <v>0</v>
      </c>
      <c r="R267" s="126">
        <f t="shared" si="108"/>
        <v>0</v>
      </c>
      <c r="S267" s="126">
        <f t="shared" si="109"/>
        <v>0</v>
      </c>
      <c r="T267" t="str">
        <f t="shared" si="110"/>
        <v xml:space="preserve"> </v>
      </c>
      <c r="U267" s="70" t="str">
        <f t="shared" si="111"/>
        <v xml:space="preserve"> </v>
      </c>
      <c r="V267" s="70" t="str">
        <f t="shared" si="99"/>
        <v xml:space="preserve"> </v>
      </c>
      <c r="W267" s="70" t="str">
        <f t="shared" si="100"/>
        <v xml:space="preserve"> </v>
      </c>
      <c r="X267" s="481" t="str">
        <f t="shared" si="112"/>
        <v xml:space="preserve"> </v>
      </c>
      <c r="Y267" s="481" t="str">
        <f t="shared" si="113"/>
        <v xml:space="preserve"> </v>
      </c>
      <c r="Z267" s="481" t="str">
        <f t="shared" si="114"/>
        <v xml:space="preserve"> </v>
      </c>
      <c r="AD267" s="125"/>
    </row>
    <row r="268" spans="1:30" ht="32.25" customHeight="1">
      <c r="A268" s="64" t="s">
        <v>3</v>
      </c>
      <c r="B268" s="64" t="s">
        <v>163</v>
      </c>
      <c r="C268" s="64" t="s">
        <v>93</v>
      </c>
      <c r="D268" s="64" t="s">
        <v>95</v>
      </c>
      <c r="E268" s="64" t="s">
        <v>4</v>
      </c>
      <c r="F268" s="64" t="s">
        <v>96</v>
      </c>
      <c r="G268" s="64" t="s">
        <v>1133</v>
      </c>
      <c r="H268" s="64" t="s">
        <v>97</v>
      </c>
      <c r="I268" s="64" t="s">
        <v>98</v>
      </c>
      <c r="J268" s="64" t="s">
        <v>99</v>
      </c>
      <c r="K268" s="64" t="s">
        <v>100</v>
      </c>
      <c r="L268" s="64" t="s">
        <v>101</v>
      </c>
      <c r="M268" s="64" t="s">
        <v>102</v>
      </c>
      <c r="N268" s="64" t="s">
        <v>433</v>
      </c>
      <c r="O268" s="64" t="s">
        <v>3624</v>
      </c>
      <c r="P268" s="64" t="s">
        <v>434</v>
      </c>
      <c r="Q268" s="126">
        <f t="shared" si="107"/>
        <v>1</v>
      </c>
      <c r="R268" s="126" t="str">
        <f t="shared" si="108"/>
        <v>ОПТ 2/м</v>
      </c>
      <c r="S268" s="126" t="str">
        <f t="shared" si="109"/>
        <v xml:space="preserve"> </v>
      </c>
      <c r="T268" t="str">
        <f t="shared" si="110"/>
        <v xml:space="preserve"> </v>
      </c>
      <c r="U268" s="70" t="str">
        <f t="shared" si="111"/>
        <v xml:space="preserve"> </v>
      </c>
      <c r="V268" s="70" t="str">
        <f t="shared" si="99"/>
        <v xml:space="preserve"> </v>
      </c>
      <c r="W268" s="70" t="str">
        <f t="shared" si="100"/>
        <v xml:space="preserve"> </v>
      </c>
      <c r="X268" s="481" t="str">
        <f t="shared" si="112"/>
        <v xml:space="preserve"> </v>
      </c>
      <c r="Y268" s="481" t="str">
        <f t="shared" si="113"/>
        <v xml:space="preserve"> </v>
      </c>
      <c r="Z268" s="481" t="str">
        <f t="shared" si="114"/>
        <v xml:space="preserve"> </v>
      </c>
      <c r="AD268" s="126"/>
    </row>
    <row r="269" spans="1:30" ht="30">
      <c r="A269" s="685" t="s">
        <v>1677</v>
      </c>
      <c r="B269" s="688"/>
      <c r="C269" s="721" t="s">
        <v>1676</v>
      </c>
      <c r="D269" s="710" t="s">
        <v>353</v>
      </c>
      <c r="E269" s="89" t="s">
        <v>1114</v>
      </c>
      <c r="F269" s="710">
        <v>120</v>
      </c>
      <c r="G269" s="709" t="s">
        <v>1141</v>
      </c>
      <c r="H269" s="710" t="s">
        <v>1142</v>
      </c>
      <c r="I269" s="722" t="s">
        <v>1143</v>
      </c>
      <c r="J269" s="704" t="s">
        <v>1144</v>
      </c>
      <c r="K269" s="703"/>
      <c r="L269" s="704" t="s">
        <v>114</v>
      </c>
      <c r="M269" s="693">
        <v>1000</v>
      </c>
      <c r="N269" s="69">
        <f>P269*1.35</f>
        <v>141.75</v>
      </c>
      <c r="O269" s="70">
        <f>P269*1.1</f>
        <v>115.50000000000001</v>
      </c>
      <c r="P269" s="71">
        <v>105</v>
      </c>
      <c r="Q269" s="126">
        <f t="shared" si="107"/>
        <v>1</v>
      </c>
      <c r="R269" s="126">
        <f t="shared" si="108"/>
        <v>105</v>
      </c>
      <c r="S269" s="126">
        <f t="shared" si="109"/>
        <v>105</v>
      </c>
      <c r="T269">
        <f t="shared" si="110"/>
        <v>105</v>
      </c>
      <c r="U269" s="70">
        <f t="shared" si="111"/>
        <v>108.15</v>
      </c>
      <c r="V269" s="70">
        <f t="shared" si="99"/>
        <v>119.69999999999999</v>
      </c>
      <c r="W269" s="70">
        <f t="shared" si="100"/>
        <v>148.04999999999998</v>
      </c>
      <c r="X269" s="481">
        <f t="shared" si="112"/>
        <v>99.75</v>
      </c>
      <c r="Y269" s="481">
        <f t="shared" si="113"/>
        <v>110.25</v>
      </c>
      <c r="Z269" s="481">
        <f t="shared" si="114"/>
        <v>136.5</v>
      </c>
      <c r="AD269" s="126" t="s">
        <v>978</v>
      </c>
    </row>
    <row r="270" spans="1:30" ht="48.75" customHeight="1">
      <c r="A270" s="687"/>
      <c r="B270" s="688"/>
      <c r="C270" s="721"/>
      <c r="D270" s="710"/>
      <c r="E270" s="90" t="s">
        <v>1115</v>
      </c>
      <c r="F270" s="710"/>
      <c r="G270" s="709"/>
      <c r="H270" s="710"/>
      <c r="I270" s="722"/>
      <c r="J270" s="704"/>
      <c r="K270" s="703"/>
      <c r="L270" s="704"/>
      <c r="M270" s="693"/>
      <c r="N270" s="69">
        <f>P270*1.35</f>
        <v>141.75</v>
      </c>
      <c r="O270" s="70">
        <f>P270*1.1</f>
        <v>115.50000000000001</v>
      </c>
      <c r="P270" s="71">
        <v>105</v>
      </c>
      <c r="Q270" s="126">
        <f t="shared" si="107"/>
        <v>1</v>
      </c>
      <c r="R270" s="126">
        <f t="shared" si="108"/>
        <v>105</v>
      </c>
      <c r="S270" s="126">
        <f t="shared" si="109"/>
        <v>105</v>
      </c>
      <c r="T270">
        <f t="shared" si="110"/>
        <v>105</v>
      </c>
      <c r="U270" s="70">
        <f t="shared" si="111"/>
        <v>108.15</v>
      </c>
      <c r="V270" s="70">
        <f t="shared" si="99"/>
        <v>119.69999999999999</v>
      </c>
      <c r="W270" s="70">
        <f t="shared" si="100"/>
        <v>148.04999999999998</v>
      </c>
      <c r="X270" s="481">
        <f t="shared" si="112"/>
        <v>99.75</v>
      </c>
      <c r="Y270" s="481">
        <f t="shared" si="113"/>
        <v>110.25</v>
      </c>
      <c r="Z270" s="481">
        <f t="shared" si="114"/>
        <v>136.5</v>
      </c>
      <c r="AD270" s="63"/>
    </row>
    <row r="271" spans="1:30" ht="27.75" customHeight="1">
      <c r="A271" s="627" t="s">
        <v>424</v>
      </c>
      <c r="B271" s="628"/>
      <c r="C271" s="628"/>
      <c r="D271" s="628"/>
      <c r="E271" s="628"/>
      <c r="F271" s="628"/>
      <c r="G271" s="628"/>
      <c r="H271" s="628"/>
      <c r="I271" s="628"/>
      <c r="J271" s="628"/>
      <c r="K271" s="628"/>
      <c r="L271" s="628"/>
      <c r="M271" s="628"/>
      <c r="N271" s="628"/>
      <c r="O271" s="628"/>
      <c r="P271" s="628"/>
      <c r="Q271" s="126">
        <f t="shared" si="107"/>
        <v>0</v>
      </c>
      <c r="R271" s="126">
        <f t="shared" si="108"/>
        <v>0</v>
      </c>
      <c r="S271" s="126">
        <f t="shared" si="109"/>
        <v>0</v>
      </c>
      <c r="T271" t="str">
        <f t="shared" si="110"/>
        <v xml:space="preserve"> </v>
      </c>
      <c r="U271" s="70" t="str">
        <f t="shared" si="111"/>
        <v xml:space="preserve"> </v>
      </c>
      <c r="V271" s="70" t="str">
        <f t="shared" si="99"/>
        <v xml:space="preserve"> </v>
      </c>
      <c r="W271" s="70" t="str">
        <f t="shared" si="100"/>
        <v xml:space="preserve"> </v>
      </c>
      <c r="X271" s="481" t="str">
        <f t="shared" si="112"/>
        <v xml:space="preserve"> </v>
      </c>
      <c r="Y271" s="481" t="str">
        <f t="shared" si="113"/>
        <v xml:space="preserve"> </v>
      </c>
      <c r="Z271" s="481" t="str">
        <f t="shared" si="114"/>
        <v xml:space="preserve"> </v>
      </c>
      <c r="AD271" s="125"/>
    </row>
    <row r="272" spans="1:30" ht="32.25" customHeight="1">
      <c r="A272" s="64" t="s">
        <v>3</v>
      </c>
      <c r="B272" s="64" t="s">
        <v>163</v>
      </c>
      <c r="C272" s="64" t="s">
        <v>93</v>
      </c>
      <c r="D272" s="64" t="s">
        <v>95</v>
      </c>
      <c r="E272" s="64" t="s">
        <v>4</v>
      </c>
      <c r="F272" s="64" t="s">
        <v>96</v>
      </c>
      <c r="G272" s="64" t="s">
        <v>1133</v>
      </c>
      <c r="H272" s="64" t="s">
        <v>97</v>
      </c>
      <c r="I272" s="64" t="s">
        <v>98</v>
      </c>
      <c r="J272" s="64" t="s">
        <v>99</v>
      </c>
      <c r="K272" s="64" t="s">
        <v>100</v>
      </c>
      <c r="L272" s="64" t="s">
        <v>101</v>
      </c>
      <c r="M272" s="64" t="s">
        <v>102</v>
      </c>
      <c r="N272" s="64" t="s">
        <v>433</v>
      </c>
      <c r="O272" s="64" t="s">
        <v>3624</v>
      </c>
      <c r="P272" s="64" t="s">
        <v>434</v>
      </c>
      <c r="Q272" s="126">
        <f t="shared" si="107"/>
        <v>1</v>
      </c>
      <c r="R272" s="126" t="str">
        <f t="shared" si="108"/>
        <v>ОПТ 2/м</v>
      </c>
      <c r="S272" s="126" t="str">
        <f t="shared" si="109"/>
        <v xml:space="preserve"> </v>
      </c>
      <c r="T272" t="str">
        <f t="shared" si="110"/>
        <v xml:space="preserve"> </v>
      </c>
      <c r="U272" s="70" t="str">
        <f t="shared" si="111"/>
        <v xml:space="preserve"> </v>
      </c>
      <c r="V272" s="70" t="str">
        <f t="shared" si="99"/>
        <v xml:space="preserve"> </v>
      </c>
      <c r="W272" s="70" t="str">
        <f t="shared" si="100"/>
        <v xml:space="preserve"> </v>
      </c>
      <c r="X272" s="481" t="str">
        <f t="shared" si="112"/>
        <v xml:space="preserve"> </v>
      </c>
      <c r="Y272" s="481" t="str">
        <f t="shared" si="113"/>
        <v xml:space="preserve"> </v>
      </c>
      <c r="Z272" s="481" t="str">
        <f t="shared" si="114"/>
        <v xml:space="preserve"> </v>
      </c>
      <c r="AD272" s="126"/>
    </row>
    <row r="273" spans="1:30" ht="45.75" customHeight="1">
      <c r="A273" s="685" t="s">
        <v>1679</v>
      </c>
      <c r="B273" s="688"/>
      <c r="C273" s="721" t="s">
        <v>1678</v>
      </c>
      <c r="D273" s="710" t="s">
        <v>1142</v>
      </c>
      <c r="E273" s="89" t="s">
        <v>1114</v>
      </c>
      <c r="F273" s="710" t="s">
        <v>1145</v>
      </c>
      <c r="G273" s="709" t="s">
        <v>1141</v>
      </c>
      <c r="H273" s="710" t="s">
        <v>1142</v>
      </c>
      <c r="I273" s="722" t="s">
        <v>1146</v>
      </c>
      <c r="J273" s="704" t="s">
        <v>1144</v>
      </c>
      <c r="K273" s="703"/>
      <c r="L273" s="704" t="s">
        <v>114</v>
      </c>
      <c r="M273" s="693">
        <v>1200</v>
      </c>
      <c r="N273" s="69">
        <f t="shared" ref="N273:N286" si="115">P273*1.35</f>
        <v>155.25</v>
      </c>
      <c r="O273" s="70">
        <f t="shared" ref="O273:O286" si="116">P273*1.1</f>
        <v>126.50000000000001</v>
      </c>
      <c r="P273" s="71">
        <v>115</v>
      </c>
      <c r="Q273" s="126">
        <f t="shared" si="107"/>
        <v>1</v>
      </c>
      <c r="R273" s="126">
        <f t="shared" si="108"/>
        <v>115</v>
      </c>
      <c r="S273" s="126">
        <f t="shared" si="109"/>
        <v>115</v>
      </c>
      <c r="T273">
        <f t="shared" si="110"/>
        <v>115</v>
      </c>
      <c r="U273" s="70">
        <f t="shared" si="111"/>
        <v>118.45</v>
      </c>
      <c r="V273" s="70">
        <f t="shared" si="99"/>
        <v>131.1</v>
      </c>
      <c r="W273" s="70">
        <f t="shared" si="100"/>
        <v>162.14999999999998</v>
      </c>
      <c r="X273" s="481">
        <f t="shared" si="112"/>
        <v>109.25</v>
      </c>
      <c r="Y273" s="481">
        <f t="shared" si="113"/>
        <v>120.75</v>
      </c>
      <c r="Z273" s="481">
        <f t="shared" si="114"/>
        <v>149.5</v>
      </c>
      <c r="AD273" s="126"/>
    </row>
    <row r="274" spans="1:30" ht="45.75" customHeight="1">
      <c r="A274" s="686"/>
      <c r="B274" s="688"/>
      <c r="C274" s="721"/>
      <c r="D274" s="710"/>
      <c r="E274" s="322" t="s">
        <v>1131</v>
      </c>
      <c r="F274" s="710"/>
      <c r="G274" s="709"/>
      <c r="H274" s="710"/>
      <c r="I274" s="722"/>
      <c r="J274" s="704"/>
      <c r="K274" s="703"/>
      <c r="L274" s="704"/>
      <c r="M274" s="693"/>
      <c r="N274" s="69">
        <f t="shared" si="115"/>
        <v>202.5</v>
      </c>
      <c r="O274" s="70">
        <f t="shared" si="116"/>
        <v>165</v>
      </c>
      <c r="P274" s="71">
        <v>150</v>
      </c>
      <c r="Q274" s="126">
        <f t="shared" si="107"/>
        <v>1</v>
      </c>
      <c r="R274" s="126">
        <f t="shared" si="108"/>
        <v>150</v>
      </c>
      <c r="S274" s="126">
        <f t="shared" si="109"/>
        <v>150</v>
      </c>
      <c r="T274">
        <f t="shared" si="110"/>
        <v>150</v>
      </c>
      <c r="U274" s="70">
        <f t="shared" si="111"/>
        <v>154.5</v>
      </c>
      <c r="V274" s="70">
        <f t="shared" si="99"/>
        <v>170.99999999999997</v>
      </c>
      <c r="W274" s="70">
        <f t="shared" si="100"/>
        <v>211.5</v>
      </c>
      <c r="X274" s="481">
        <f t="shared" si="112"/>
        <v>142.5</v>
      </c>
      <c r="Y274" s="481">
        <f t="shared" si="113"/>
        <v>157.5</v>
      </c>
      <c r="Z274" s="481">
        <f t="shared" si="114"/>
        <v>195</v>
      </c>
      <c r="AD274" s="126"/>
    </row>
    <row r="275" spans="1:30" ht="48.75" customHeight="1">
      <c r="A275" s="686"/>
      <c r="B275" s="688"/>
      <c r="C275" s="721"/>
      <c r="D275" s="710"/>
      <c r="E275" s="555" t="s">
        <v>1115</v>
      </c>
      <c r="F275" s="710"/>
      <c r="G275" s="709"/>
      <c r="H275" s="710"/>
      <c r="I275" s="722"/>
      <c r="J275" s="704"/>
      <c r="K275" s="703"/>
      <c r="L275" s="704"/>
      <c r="M275" s="693"/>
      <c r="N275" s="69">
        <f t="shared" ref="N275" si="117">P275*1.35</f>
        <v>155.25</v>
      </c>
      <c r="O275" s="70">
        <f t="shared" ref="O275" si="118">P275*1.1</f>
        <v>126.50000000000001</v>
      </c>
      <c r="P275" s="71">
        <v>115</v>
      </c>
      <c r="Q275" s="126">
        <f t="shared" ref="Q275" si="119">IF(P275&gt;1,1,0)</f>
        <v>1</v>
      </c>
      <c r="R275" s="126">
        <f t="shared" ref="R275" si="120">IF(Q275=1,P275,0)</f>
        <v>115</v>
      </c>
      <c r="S275" s="126">
        <f t="shared" ref="S275" si="121">IFERROR(SUM(R275*1)," ")</f>
        <v>115</v>
      </c>
      <c r="T275">
        <f t="shared" ref="T275" si="122">IF(S275=0," ",S275)</f>
        <v>115</v>
      </c>
      <c r="U275" s="70">
        <f t="shared" si="111"/>
        <v>118.45</v>
      </c>
      <c r="V275" s="70">
        <f t="shared" si="99"/>
        <v>131.1</v>
      </c>
      <c r="W275" s="70">
        <f t="shared" si="100"/>
        <v>162.14999999999998</v>
      </c>
      <c r="X275" s="481">
        <f t="shared" si="112"/>
        <v>109.25</v>
      </c>
      <c r="Y275" s="481">
        <f t="shared" si="113"/>
        <v>120.75</v>
      </c>
      <c r="Z275" s="481">
        <f t="shared" si="114"/>
        <v>149.5</v>
      </c>
      <c r="AD275" s="63"/>
    </row>
    <row r="276" spans="1:30" ht="48.75" customHeight="1">
      <c r="A276" s="687"/>
      <c r="B276" s="688"/>
      <c r="C276" s="721"/>
      <c r="D276" s="710"/>
      <c r="E276" s="201" t="s">
        <v>3650</v>
      </c>
      <c r="F276" s="710"/>
      <c r="G276" s="709"/>
      <c r="H276" s="710"/>
      <c r="I276" s="722"/>
      <c r="J276" s="704"/>
      <c r="K276" s="703"/>
      <c r="L276" s="704"/>
      <c r="M276" s="693"/>
      <c r="N276" s="69">
        <f t="shared" si="115"/>
        <v>155.25</v>
      </c>
      <c r="O276" s="70">
        <f t="shared" si="116"/>
        <v>126.50000000000001</v>
      </c>
      <c r="P276" s="71">
        <v>115</v>
      </c>
      <c r="Q276" s="126">
        <f t="shared" si="107"/>
        <v>1</v>
      </c>
      <c r="R276" s="126">
        <f t="shared" si="108"/>
        <v>115</v>
      </c>
      <c r="S276" s="126">
        <f t="shared" si="109"/>
        <v>115</v>
      </c>
      <c r="T276">
        <f t="shared" si="110"/>
        <v>115</v>
      </c>
      <c r="U276" s="70">
        <f t="shared" si="111"/>
        <v>118.45</v>
      </c>
      <c r="V276" s="70">
        <f t="shared" si="99"/>
        <v>131.1</v>
      </c>
      <c r="W276" s="70">
        <f t="shared" si="100"/>
        <v>162.14999999999998</v>
      </c>
      <c r="X276" s="481">
        <f t="shared" si="112"/>
        <v>109.25</v>
      </c>
      <c r="Y276" s="481">
        <f t="shared" si="113"/>
        <v>120.75</v>
      </c>
      <c r="Z276" s="481">
        <f t="shared" si="114"/>
        <v>149.5</v>
      </c>
      <c r="AD276" s="63"/>
    </row>
    <row r="277" spans="1:30" ht="45.75" customHeight="1">
      <c r="A277" s="686" t="s">
        <v>4519</v>
      </c>
      <c r="B277" s="730"/>
      <c r="C277" s="938" t="s">
        <v>4520</v>
      </c>
      <c r="D277" s="733" t="s">
        <v>1142</v>
      </c>
      <c r="E277" s="621" t="s">
        <v>1131</v>
      </c>
      <c r="F277" s="733" t="s">
        <v>1145</v>
      </c>
      <c r="G277" s="739" t="s">
        <v>1141</v>
      </c>
      <c r="H277" s="733" t="s">
        <v>1142</v>
      </c>
      <c r="I277" s="736" t="s">
        <v>1146</v>
      </c>
      <c r="J277" s="698" t="s">
        <v>4521</v>
      </c>
      <c r="K277" s="695"/>
      <c r="L277" s="698" t="s">
        <v>114</v>
      </c>
      <c r="M277" s="701">
        <v>1200</v>
      </c>
      <c r="N277" s="69">
        <f t="shared" si="115"/>
        <v>232.87500000000003</v>
      </c>
      <c r="O277" s="70">
        <f t="shared" si="116"/>
        <v>189.75000000000003</v>
      </c>
      <c r="P277" s="71">
        <v>172.5</v>
      </c>
      <c r="Q277" s="126">
        <f t="shared" si="107"/>
        <v>1</v>
      </c>
      <c r="R277" s="126">
        <f t="shared" si="108"/>
        <v>172.5</v>
      </c>
      <c r="S277" s="126">
        <f t="shared" si="109"/>
        <v>172.5</v>
      </c>
      <c r="T277">
        <f t="shared" si="110"/>
        <v>172.5</v>
      </c>
      <c r="U277" s="70">
        <f t="shared" ref="U277:U278" si="123">IFERROR(SUM($T277*$AA$2)," ")</f>
        <v>177.67500000000001</v>
      </c>
      <c r="V277" s="70">
        <f t="shared" si="99"/>
        <v>196.64999999999998</v>
      </c>
      <c r="W277" s="70">
        <f t="shared" si="100"/>
        <v>243.22499999999999</v>
      </c>
      <c r="X277" s="481">
        <f t="shared" ref="X277:X278" si="124">IFERROR(SUM($T277-$T277/100*$AD$2)," ")</f>
        <v>163.875</v>
      </c>
      <c r="Y277" s="481">
        <f t="shared" si="113"/>
        <v>181.125</v>
      </c>
      <c r="Z277" s="481">
        <f t="shared" si="114"/>
        <v>224.25</v>
      </c>
      <c r="AD277" s="126"/>
    </row>
    <row r="278" spans="1:30" ht="48.75" customHeight="1">
      <c r="A278" s="686"/>
      <c r="B278" s="730"/>
      <c r="C278" s="938"/>
      <c r="D278" s="733"/>
      <c r="E278" s="620" t="s">
        <v>1115</v>
      </c>
      <c r="F278" s="733"/>
      <c r="G278" s="739"/>
      <c r="H278" s="733"/>
      <c r="I278" s="736"/>
      <c r="J278" s="698"/>
      <c r="K278" s="695"/>
      <c r="L278" s="698"/>
      <c r="M278" s="701"/>
      <c r="N278" s="69">
        <f t="shared" si="115"/>
        <v>178.53750000000002</v>
      </c>
      <c r="O278" s="70">
        <f t="shared" si="116"/>
        <v>145.47500000000002</v>
      </c>
      <c r="P278" s="71">
        <v>132.25</v>
      </c>
      <c r="Q278" s="126">
        <f t="shared" si="107"/>
        <v>1</v>
      </c>
      <c r="R278" s="126">
        <f t="shared" si="108"/>
        <v>132.25</v>
      </c>
      <c r="S278" s="126">
        <f t="shared" si="109"/>
        <v>132.25</v>
      </c>
      <c r="T278">
        <f t="shared" si="110"/>
        <v>132.25</v>
      </c>
      <c r="U278" s="70">
        <f t="shared" si="123"/>
        <v>136.2175</v>
      </c>
      <c r="V278" s="70">
        <f t="shared" si="99"/>
        <v>150.76499999999999</v>
      </c>
      <c r="W278" s="70">
        <f t="shared" si="100"/>
        <v>186.4725</v>
      </c>
      <c r="X278" s="481">
        <f t="shared" si="124"/>
        <v>125.6375</v>
      </c>
      <c r="Y278" s="481">
        <f t="shared" si="113"/>
        <v>138.86250000000001</v>
      </c>
      <c r="Z278" s="481">
        <f t="shared" si="114"/>
        <v>171.92500000000001</v>
      </c>
      <c r="AD278" s="63"/>
    </row>
    <row r="279" spans="1:30" ht="49.5" customHeight="1">
      <c r="A279" s="685" t="s">
        <v>3960</v>
      </c>
      <c r="B279" s="688"/>
      <c r="C279" s="721" t="s">
        <v>3961</v>
      </c>
      <c r="D279" s="710" t="s">
        <v>1142</v>
      </c>
      <c r="E279" s="427" t="s">
        <v>1131</v>
      </c>
      <c r="F279" s="710" t="s">
        <v>3871</v>
      </c>
      <c r="G279" s="709" t="s">
        <v>1141</v>
      </c>
      <c r="H279" s="710" t="s">
        <v>1142</v>
      </c>
      <c r="I279" s="722" t="s">
        <v>1146</v>
      </c>
      <c r="J279" s="704" t="s">
        <v>1144</v>
      </c>
      <c r="K279" s="703"/>
      <c r="L279" s="704" t="s">
        <v>48</v>
      </c>
      <c r="M279" s="693">
        <v>1200</v>
      </c>
      <c r="N279" s="69">
        <f t="shared" si="115"/>
        <v>189</v>
      </c>
      <c r="O279" s="70">
        <f t="shared" si="116"/>
        <v>154</v>
      </c>
      <c r="P279" s="71">
        <v>140</v>
      </c>
      <c r="Q279" s="126">
        <f t="shared" si="107"/>
        <v>1</v>
      </c>
      <c r="R279" s="126">
        <f t="shared" si="108"/>
        <v>140</v>
      </c>
      <c r="S279" s="126">
        <f t="shared" si="109"/>
        <v>140</v>
      </c>
      <c r="T279">
        <f t="shared" si="110"/>
        <v>140</v>
      </c>
      <c r="U279" s="70">
        <f t="shared" si="111"/>
        <v>144.20000000000002</v>
      </c>
      <c r="V279" s="70">
        <f t="shared" si="99"/>
        <v>159.6</v>
      </c>
      <c r="W279" s="70">
        <f t="shared" si="100"/>
        <v>197.39999999999998</v>
      </c>
      <c r="X279" s="481">
        <f t="shared" si="112"/>
        <v>133</v>
      </c>
      <c r="Y279" s="481">
        <f t="shared" si="113"/>
        <v>147</v>
      </c>
      <c r="Z279" s="481">
        <f t="shared" si="114"/>
        <v>182</v>
      </c>
      <c r="AD279" s="126"/>
    </row>
    <row r="280" spans="1:30" ht="60" customHeight="1">
      <c r="A280" s="687"/>
      <c r="B280" s="688"/>
      <c r="C280" s="721"/>
      <c r="D280" s="710"/>
      <c r="E280" s="426" t="s">
        <v>1115</v>
      </c>
      <c r="F280" s="710"/>
      <c r="G280" s="709"/>
      <c r="H280" s="710"/>
      <c r="I280" s="722"/>
      <c r="J280" s="704"/>
      <c r="K280" s="703"/>
      <c r="L280" s="704"/>
      <c r="M280" s="693"/>
      <c r="N280" s="69">
        <f t="shared" si="115"/>
        <v>168.75</v>
      </c>
      <c r="O280" s="70">
        <f t="shared" si="116"/>
        <v>137.5</v>
      </c>
      <c r="P280" s="71">
        <v>125</v>
      </c>
      <c r="Q280" s="126">
        <f t="shared" si="107"/>
        <v>1</v>
      </c>
      <c r="R280" s="126">
        <f t="shared" si="108"/>
        <v>125</v>
      </c>
      <c r="S280" s="126">
        <f t="shared" si="109"/>
        <v>125</v>
      </c>
      <c r="T280">
        <f t="shared" si="110"/>
        <v>125</v>
      </c>
      <c r="U280" s="70">
        <f t="shared" si="111"/>
        <v>128.75</v>
      </c>
      <c r="V280" s="70">
        <f t="shared" si="99"/>
        <v>142.5</v>
      </c>
      <c r="W280" s="70">
        <f t="shared" si="100"/>
        <v>176.25</v>
      </c>
      <c r="X280" s="481">
        <f t="shared" si="112"/>
        <v>118.75</v>
      </c>
      <c r="Y280" s="481">
        <f t="shared" si="113"/>
        <v>131.25</v>
      </c>
      <c r="Z280" s="481">
        <f t="shared" si="114"/>
        <v>162.5</v>
      </c>
      <c r="AD280" s="63"/>
    </row>
    <row r="281" spans="1:30" ht="51.75" customHeight="1">
      <c r="A281" s="685" t="s">
        <v>3962</v>
      </c>
      <c r="B281" s="688"/>
      <c r="C281" s="721" t="s">
        <v>3963</v>
      </c>
      <c r="D281" s="710" t="s">
        <v>478</v>
      </c>
      <c r="E281" s="427" t="s">
        <v>1131</v>
      </c>
      <c r="F281" s="710" t="s">
        <v>3871</v>
      </c>
      <c r="G281" s="709" t="s">
        <v>1141</v>
      </c>
      <c r="H281" s="710" t="s">
        <v>1142</v>
      </c>
      <c r="I281" s="722" t="s">
        <v>3964</v>
      </c>
      <c r="J281" s="704" t="s">
        <v>1144</v>
      </c>
      <c r="K281" s="703"/>
      <c r="L281" s="704" t="s">
        <v>114</v>
      </c>
      <c r="M281" s="693">
        <v>2160</v>
      </c>
      <c r="N281" s="69">
        <f t="shared" si="115"/>
        <v>337.5</v>
      </c>
      <c r="O281" s="70">
        <f t="shared" si="116"/>
        <v>275</v>
      </c>
      <c r="P281" s="71">
        <v>250</v>
      </c>
      <c r="Q281" s="126">
        <f t="shared" si="107"/>
        <v>1</v>
      </c>
      <c r="R281" s="126">
        <f t="shared" si="108"/>
        <v>250</v>
      </c>
      <c r="S281" s="126">
        <f t="shared" si="109"/>
        <v>250</v>
      </c>
      <c r="T281">
        <f t="shared" si="110"/>
        <v>250</v>
      </c>
      <c r="U281" s="70">
        <f t="shared" si="111"/>
        <v>257.5</v>
      </c>
      <c r="V281" s="70">
        <f t="shared" si="99"/>
        <v>285</v>
      </c>
      <c r="W281" s="70">
        <f t="shared" si="100"/>
        <v>352.5</v>
      </c>
      <c r="X281" s="481">
        <f t="shared" si="112"/>
        <v>237.5</v>
      </c>
      <c r="Y281" s="481">
        <f t="shared" si="113"/>
        <v>262.5</v>
      </c>
      <c r="Z281" s="481">
        <f t="shared" si="114"/>
        <v>325</v>
      </c>
      <c r="AD281" s="126"/>
    </row>
    <row r="282" spans="1:30" ht="55.5" customHeight="1">
      <c r="A282" s="687"/>
      <c r="B282" s="688"/>
      <c r="C282" s="721"/>
      <c r="D282" s="710"/>
      <c r="E282" s="426" t="s">
        <v>1115</v>
      </c>
      <c r="F282" s="710"/>
      <c r="G282" s="709"/>
      <c r="H282" s="710"/>
      <c r="I282" s="722"/>
      <c r="J282" s="704"/>
      <c r="K282" s="703"/>
      <c r="L282" s="704"/>
      <c r="M282" s="693"/>
      <c r="N282" s="69">
        <f t="shared" si="115"/>
        <v>317.25</v>
      </c>
      <c r="O282" s="70">
        <f t="shared" si="116"/>
        <v>258.5</v>
      </c>
      <c r="P282" s="71">
        <v>235</v>
      </c>
      <c r="Q282" s="126">
        <f t="shared" si="107"/>
        <v>1</v>
      </c>
      <c r="R282" s="126">
        <f t="shared" si="108"/>
        <v>235</v>
      </c>
      <c r="S282" s="126">
        <f t="shared" si="109"/>
        <v>235</v>
      </c>
      <c r="T282">
        <f t="shared" si="110"/>
        <v>235</v>
      </c>
      <c r="U282" s="70">
        <f t="shared" si="111"/>
        <v>242.05</v>
      </c>
      <c r="V282" s="70">
        <f t="shared" si="99"/>
        <v>267.89999999999998</v>
      </c>
      <c r="W282" s="70">
        <f t="shared" si="100"/>
        <v>331.34999999999997</v>
      </c>
      <c r="X282" s="481">
        <f t="shared" si="112"/>
        <v>223.25</v>
      </c>
      <c r="Y282" s="481">
        <f t="shared" si="113"/>
        <v>246.75</v>
      </c>
      <c r="Z282" s="481">
        <f t="shared" si="114"/>
        <v>305.5</v>
      </c>
      <c r="AD282" s="63"/>
    </row>
    <row r="283" spans="1:30" ht="51.75" customHeight="1">
      <c r="A283" s="685" t="s">
        <v>3965</v>
      </c>
      <c r="B283" s="688"/>
      <c r="C283" s="721" t="s">
        <v>3966</v>
      </c>
      <c r="D283" s="710" t="s">
        <v>478</v>
      </c>
      <c r="E283" s="427" t="s">
        <v>1131</v>
      </c>
      <c r="F283" s="710" t="s">
        <v>3871</v>
      </c>
      <c r="G283" s="709" t="s">
        <v>1141</v>
      </c>
      <c r="H283" s="710" t="s">
        <v>1142</v>
      </c>
      <c r="I283" s="722" t="s">
        <v>3964</v>
      </c>
      <c r="J283" s="704" t="s">
        <v>1144</v>
      </c>
      <c r="K283" s="703"/>
      <c r="L283" s="704" t="s">
        <v>48</v>
      </c>
      <c r="M283" s="693">
        <v>2160</v>
      </c>
      <c r="N283" s="69">
        <f t="shared" si="115"/>
        <v>364.5</v>
      </c>
      <c r="O283" s="70">
        <f t="shared" si="116"/>
        <v>297</v>
      </c>
      <c r="P283" s="71">
        <v>270</v>
      </c>
      <c r="Q283" s="126">
        <f t="shared" si="107"/>
        <v>1</v>
      </c>
      <c r="R283" s="126">
        <f t="shared" si="108"/>
        <v>270</v>
      </c>
      <c r="S283" s="126">
        <f t="shared" si="109"/>
        <v>270</v>
      </c>
      <c r="T283">
        <f t="shared" si="110"/>
        <v>270</v>
      </c>
      <c r="U283" s="70">
        <f t="shared" si="111"/>
        <v>278.10000000000002</v>
      </c>
      <c r="V283" s="70">
        <f t="shared" si="99"/>
        <v>307.79999999999995</v>
      </c>
      <c r="W283" s="70">
        <f t="shared" si="100"/>
        <v>380.7</v>
      </c>
      <c r="X283" s="481">
        <f t="shared" si="112"/>
        <v>256.5</v>
      </c>
      <c r="Y283" s="481">
        <f t="shared" si="113"/>
        <v>283.5</v>
      </c>
      <c r="Z283" s="481">
        <f t="shared" si="114"/>
        <v>351</v>
      </c>
      <c r="AD283" s="126"/>
    </row>
    <row r="284" spans="1:30" ht="55.5" customHeight="1">
      <c r="A284" s="687"/>
      <c r="B284" s="688"/>
      <c r="C284" s="721"/>
      <c r="D284" s="710"/>
      <c r="E284" s="426" t="s">
        <v>1115</v>
      </c>
      <c r="F284" s="710"/>
      <c r="G284" s="709"/>
      <c r="H284" s="710"/>
      <c r="I284" s="722"/>
      <c r="J284" s="704"/>
      <c r="K284" s="703"/>
      <c r="L284" s="704"/>
      <c r="M284" s="693"/>
      <c r="N284" s="69">
        <f t="shared" si="115"/>
        <v>337.5</v>
      </c>
      <c r="O284" s="70">
        <f t="shared" si="116"/>
        <v>275</v>
      </c>
      <c r="P284" s="71">
        <v>250</v>
      </c>
      <c r="Q284" s="126">
        <f t="shared" si="107"/>
        <v>1</v>
      </c>
      <c r="R284" s="126">
        <f t="shared" si="108"/>
        <v>250</v>
      </c>
      <c r="S284" s="126">
        <f t="shared" si="109"/>
        <v>250</v>
      </c>
      <c r="T284">
        <f t="shared" si="110"/>
        <v>250</v>
      </c>
      <c r="U284" s="70">
        <f t="shared" si="111"/>
        <v>257.5</v>
      </c>
      <c r="V284" s="70">
        <f t="shared" si="99"/>
        <v>285</v>
      </c>
      <c r="W284" s="70">
        <f t="shared" si="100"/>
        <v>352.5</v>
      </c>
      <c r="X284" s="481">
        <f t="shared" si="112"/>
        <v>237.5</v>
      </c>
      <c r="Y284" s="481">
        <f t="shared" si="113"/>
        <v>262.5</v>
      </c>
      <c r="Z284" s="481">
        <f t="shared" si="114"/>
        <v>325</v>
      </c>
      <c r="AD284" s="63"/>
    </row>
    <row r="285" spans="1:30" ht="51.75" customHeight="1">
      <c r="A285" s="685" t="s">
        <v>3967</v>
      </c>
      <c r="B285" s="688"/>
      <c r="C285" s="721" t="s">
        <v>3968</v>
      </c>
      <c r="D285" s="710" t="s">
        <v>478</v>
      </c>
      <c r="E285" s="427" t="s">
        <v>1131</v>
      </c>
      <c r="F285" s="710" t="s">
        <v>215</v>
      </c>
      <c r="G285" s="709" t="s">
        <v>1141</v>
      </c>
      <c r="H285" s="710" t="s">
        <v>1142</v>
      </c>
      <c r="I285" s="722" t="s">
        <v>3969</v>
      </c>
      <c r="J285" s="704" t="s">
        <v>1144</v>
      </c>
      <c r="K285" s="703"/>
      <c r="L285" s="704" t="s">
        <v>114</v>
      </c>
      <c r="M285" s="693">
        <v>2160</v>
      </c>
      <c r="N285" s="69">
        <f t="shared" si="115"/>
        <v>425.25</v>
      </c>
      <c r="O285" s="70">
        <f t="shared" si="116"/>
        <v>346.5</v>
      </c>
      <c r="P285" s="71">
        <v>315</v>
      </c>
      <c r="Q285" s="126">
        <f t="shared" si="107"/>
        <v>1</v>
      </c>
      <c r="R285" s="126">
        <f t="shared" si="108"/>
        <v>315</v>
      </c>
      <c r="S285" s="126">
        <f t="shared" si="109"/>
        <v>315</v>
      </c>
      <c r="T285">
        <f t="shared" si="110"/>
        <v>315</v>
      </c>
      <c r="U285" s="70">
        <f t="shared" si="111"/>
        <v>324.45</v>
      </c>
      <c r="V285" s="70">
        <f t="shared" si="99"/>
        <v>359.09999999999997</v>
      </c>
      <c r="W285" s="70">
        <f t="shared" si="100"/>
        <v>444.15</v>
      </c>
      <c r="X285" s="481">
        <f t="shared" si="112"/>
        <v>299.25</v>
      </c>
      <c r="Y285" s="481">
        <f t="shared" si="113"/>
        <v>330.75</v>
      </c>
      <c r="Z285" s="481">
        <f t="shared" si="114"/>
        <v>409.5</v>
      </c>
      <c r="AD285" s="126"/>
    </row>
    <row r="286" spans="1:30" ht="55.5" customHeight="1">
      <c r="A286" s="687"/>
      <c r="B286" s="688"/>
      <c r="C286" s="721"/>
      <c r="D286" s="710"/>
      <c r="E286" s="426" t="s">
        <v>1115</v>
      </c>
      <c r="F286" s="710"/>
      <c r="G286" s="709"/>
      <c r="H286" s="710"/>
      <c r="I286" s="722"/>
      <c r="J286" s="704"/>
      <c r="K286" s="703"/>
      <c r="L286" s="704"/>
      <c r="M286" s="693"/>
      <c r="N286" s="69">
        <f t="shared" si="115"/>
        <v>399.6</v>
      </c>
      <c r="O286" s="70">
        <f t="shared" si="116"/>
        <v>325.60000000000002</v>
      </c>
      <c r="P286" s="71">
        <v>296</v>
      </c>
      <c r="Q286" s="126">
        <f t="shared" si="107"/>
        <v>1</v>
      </c>
      <c r="R286" s="126">
        <f t="shared" si="108"/>
        <v>296</v>
      </c>
      <c r="S286" s="126">
        <f t="shared" si="109"/>
        <v>296</v>
      </c>
      <c r="T286">
        <f t="shared" si="110"/>
        <v>296</v>
      </c>
      <c r="U286" s="70">
        <f t="shared" si="111"/>
        <v>304.88</v>
      </c>
      <c r="V286" s="70">
        <f t="shared" si="99"/>
        <v>337.44</v>
      </c>
      <c r="W286" s="70">
        <f t="shared" si="100"/>
        <v>417.35999999999996</v>
      </c>
      <c r="X286" s="481">
        <f t="shared" si="112"/>
        <v>281.2</v>
      </c>
      <c r="Y286" s="481">
        <f t="shared" si="113"/>
        <v>310.8</v>
      </c>
      <c r="Z286" s="481">
        <f t="shared" si="114"/>
        <v>384.8</v>
      </c>
      <c r="AD286" s="63"/>
    </row>
    <row r="287" spans="1:30" ht="29.25" customHeight="1">
      <c r="A287" s="627" t="s">
        <v>476</v>
      </c>
      <c r="B287" s="628"/>
      <c r="C287" s="628"/>
      <c r="D287" s="628"/>
      <c r="E287" s="628"/>
      <c r="F287" s="628"/>
      <c r="G287" s="628"/>
      <c r="H287" s="628"/>
      <c r="I287" s="628"/>
      <c r="J287" s="628"/>
      <c r="K287" s="628"/>
      <c r="L287" s="628"/>
      <c r="M287" s="628"/>
      <c r="N287" s="628"/>
      <c r="O287" s="628"/>
      <c r="P287" s="628"/>
      <c r="Q287" s="126">
        <f t="shared" si="107"/>
        <v>0</v>
      </c>
      <c r="R287" s="126">
        <f t="shared" si="108"/>
        <v>0</v>
      </c>
      <c r="S287" s="126">
        <f t="shared" si="109"/>
        <v>0</v>
      </c>
      <c r="T287" t="str">
        <f t="shared" si="110"/>
        <v xml:space="preserve"> </v>
      </c>
      <c r="U287" s="70" t="str">
        <f t="shared" si="111"/>
        <v xml:space="preserve"> </v>
      </c>
      <c r="V287" s="70" t="str">
        <f t="shared" si="99"/>
        <v xml:space="preserve"> </v>
      </c>
      <c r="W287" s="70" t="str">
        <f t="shared" si="100"/>
        <v xml:space="preserve"> </v>
      </c>
      <c r="X287" s="481" t="str">
        <f t="shared" si="112"/>
        <v xml:space="preserve"> </v>
      </c>
      <c r="Y287" s="481" t="str">
        <f t="shared" si="113"/>
        <v xml:space="preserve"> </v>
      </c>
      <c r="Z287" s="481" t="str">
        <f t="shared" si="114"/>
        <v xml:space="preserve"> </v>
      </c>
      <c r="AD287" s="125"/>
    </row>
    <row r="288" spans="1:30" ht="32.25" customHeight="1">
      <c r="A288" s="64" t="s">
        <v>3</v>
      </c>
      <c r="B288" s="64" t="s">
        <v>163</v>
      </c>
      <c r="C288" s="64" t="s">
        <v>93</v>
      </c>
      <c r="D288" s="64" t="s">
        <v>95</v>
      </c>
      <c r="E288" s="64" t="s">
        <v>4</v>
      </c>
      <c r="F288" s="64" t="s">
        <v>96</v>
      </c>
      <c r="G288" s="64" t="s">
        <v>1133</v>
      </c>
      <c r="H288" s="64" t="s">
        <v>97</v>
      </c>
      <c r="I288" s="64" t="s">
        <v>98</v>
      </c>
      <c r="J288" s="64" t="s">
        <v>99</v>
      </c>
      <c r="K288" s="64" t="s">
        <v>100</v>
      </c>
      <c r="L288" s="64" t="s">
        <v>101</v>
      </c>
      <c r="M288" s="64" t="s">
        <v>102</v>
      </c>
      <c r="N288" s="64" t="s">
        <v>433</v>
      </c>
      <c r="O288" s="64" t="s">
        <v>3624</v>
      </c>
      <c r="P288" s="64" t="s">
        <v>434</v>
      </c>
      <c r="Q288" s="126">
        <f t="shared" si="107"/>
        <v>1</v>
      </c>
      <c r="R288" s="126" t="str">
        <f t="shared" si="108"/>
        <v>ОПТ 2/м</v>
      </c>
      <c r="S288" s="126" t="str">
        <f t="shared" si="109"/>
        <v xml:space="preserve"> </v>
      </c>
      <c r="T288" t="str">
        <f t="shared" si="110"/>
        <v xml:space="preserve"> </v>
      </c>
      <c r="U288" s="70" t="str">
        <f t="shared" si="111"/>
        <v xml:space="preserve"> </v>
      </c>
      <c r="V288" s="70" t="str">
        <f t="shared" ref="V288:V351" si="125">IFERROR(SUM($T288*$AB$2)," ")</f>
        <v xml:space="preserve"> </v>
      </c>
      <c r="W288" s="70" t="str">
        <f t="shared" ref="W288:W351" si="126">IFERROR(SUM($T288*$AC$2)," ")</f>
        <v xml:space="preserve"> </v>
      </c>
      <c r="X288" s="481" t="str">
        <f t="shared" si="112"/>
        <v xml:space="preserve"> </v>
      </c>
      <c r="Y288" s="481" t="str">
        <f t="shared" si="113"/>
        <v xml:space="preserve"> </v>
      </c>
      <c r="Z288" s="481" t="str">
        <f t="shared" si="114"/>
        <v xml:space="preserve"> </v>
      </c>
      <c r="AD288" s="126"/>
    </row>
    <row r="289" spans="1:30" ht="60.75" customHeight="1">
      <c r="A289" s="685" t="s">
        <v>3683</v>
      </c>
      <c r="B289" s="729"/>
      <c r="C289" s="735" t="s">
        <v>3684</v>
      </c>
      <c r="D289" s="732" t="s">
        <v>120</v>
      </c>
      <c r="E289" s="322" t="s">
        <v>1131</v>
      </c>
      <c r="F289" s="732">
        <v>120</v>
      </c>
      <c r="G289" s="738" t="s">
        <v>1141</v>
      </c>
      <c r="H289" s="732" t="s">
        <v>449</v>
      </c>
      <c r="I289" s="735" t="s">
        <v>232</v>
      </c>
      <c r="J289" s="697" t="s">
        <v>329</v>
      </c>
      <c r="K289" s="694">
        <v>3000</v>
      </c>
      <c r="L289" s="697" t="s">
        <v>114</v>
      </c>
      <c r="M289" s="700">
        <v>3600</v>
      </c>
      <c r="N289" s="69">
        <f>P289*1.35</f>
        <v>155.25</v>
      </c>
      <c r="O289" s="70">
        <f>P289*1.1</f>
        <v>126.50000000000001</v>
      </c>
      <c r="P289" s="71">
        <v>115</v>
      </c>
      <c r="Q289" s="126">
        <f t="shared" si="107"/>
        <v>1</v>
      </c>
      <c r="R289" s="126">
        <f t="shared" si="108"/>
        <v>115</v>
      </c>
      <c r="S289" s="126">
        <f t="shared" si="109"/>
        <v>115</v>
      </c>
      <c r="T289">
        <f t="shared" si="110"/>
        <v>115</v>
      </c>
      <c r="U289" s="70">
        <f t="shared" si="111"/>
        <v>118.45</v>
      </c>
      <c r="V289" s="70">
        <f t="shared" si="125"/>
        <v>131.1</v>
      </c>
      <c r="W289" s="70">
        <f t="shared" si="126"/>
        <v>162.14999999999998</v>
      </c>
      <c r="X289" s="481">
        <f t="shared" si="112"/>
        <v>109.25</v>
      </c>
      <c r="Y289" s="481">
        <f t="shared" si="113"/>
        <v>120.75</v>
      </c>
      <c r="Z289" s="481">
        <f t="shared" si="114"/>
        <v>149.5</v>
      </c>
      <c r="AD289" s="63"/>
    </row>
    <row r="290" spans="1:30" ht="63.75" customHeight="1">
      <c r="A290" s="687"/>
      <c r="B290" s="731"/>
      <c r="C290" s="737"/>
      <c r="D290" s="734"/>
      <c r="E290" s="426" t="s">
        <v>1115</v>
      </c>
      <c r="F290" s="734"/>
      <c r="G290" s="740"/>
      <c r="H290" s="734"/>
      <c r="I290" s="737"/>
      <c r="J290" s="699"/>
      <c r="K290" s="696"/>
      <c r="L290" s="699"/>
      <c r="M290" s="702"/>
      <c r="N290" s="69">
        <f>P290*1.35</f>
        <v>135</v>
      </c>
      <c r="O290" s="70">
        <f>P290*1.1</f>
        <v>110.00000000000001</v>
      </c>
      <c r="P290" s="71">
        <v>100</v>
      </c>
      <c r="Q290" s="126">
        <f t="shared" si="107"/>
        <v>1</v>
      </c>
      <c r="R290" s="126">
        <f t="shared" si="108"/>
        <v>100</v>
      </c>
      <c r="S290" s="126">
        <f t="shared" si="109"/>
        <v>100</v>
      </c>
      <c r="T290">
        <f t="shared" si="110"/>
        <v>100</v>
      </c>
      <c r="U290" s="70">
        <f t="shared" si="111"/>
        <v>103</v>
      </c>
      <c r="V290" s="70">
        <f t="shared" si="125"/>
        <v>113.99999999999999</v>
      </c>
      <c r="W290" s="70">
        <f t="shared" si="126"/>
        <v>141</v>
      </c>
      <c r="X290" s="481">
        <f t="shared" si="112"/>
        <v>95</v>
      </c>
      <c r="Y290" s="481">
        <f t="shared" si="113"/>
        <v>105</v>
      </c>
      <c r="Z290" s="481">
        <f t="shared" si="114"/>
        <v>130</v>
      </c>
      <c r="AD290" s="63"/>
    </row>
    <row r="291" spans="1:30" ht="92.25" customHeight="1">
      <c r="A291" s="127" t="s">
        <v>1681</v>
      </c>
      <c r="B291" s="74"/>
      <c r="C291" s="143" t="s">
        <v>1680</v>
      </c>
      <c r="D291" s="83" t="s">
        <v>120</v>
      </c>
      <c r="E291" s="90" t="s">
        <v>1115</v>
      </c>
      <c r="F291" s="83">
        <v>120</v>
      </c>
      <c r="G291" s="157" t="s">
        <v>1141</v>
      </c>
      <c r="H291" s="83" t="s">
        <v>477</v>
      </c>
      <c r="I291" s="144" t="s">
        <v>232</v>
      </c>
      <c r="J291" s="145" t="s">
        <v>329</v>
      </c>
      <c r="K291" s="81">
        <v>3000</v>
      </c>
      <c r="L291" s="145" t="s">
        <v>114</v>
      </c>
      <c r="M291" s="146">
        <v>6480</v>
      </c>
      <c r="N291" s="69">
        <f>P291*1.35</f>
        <v>174.15</v>
      </c>
      <c r="O291" s="70">
        <f>P291*1.1</f>
        <v>141.9</v>
      </c>
      <c r="P291" s="71">
        <v>129</v>
      </c>
      <c r="Q291" s="126">
        <f t="shared" si="107"/>
        <v>1</v>
      </c>
      <c r="R291" s="126">
        <f t="shared" si="108"/>
        <v>129</v>
      </c>
      <c r="S291" s="126">
        <f t="shared" si="109"/>
        <v>129</v>
      </c>
      <c r="T291">
        <f t="shared" si="110"/>
        <v>129</v>
      </c>
      <c r="U291" s="70">
        <f t="shared" si="111"/>
        <v>132.87</v>
      </c>
      <c r="V291" s="70">
        <f t="shared" si="125"/>
        <v>147.05999999999997</v>
      </c>
      <c r="W291" s="70">
        <f t="shared" si="126"/>
        <v>181.89</v>
      </c>
      <c r="X291" s="481">
        <f t="shared" si="112"/>
        <v>122.55</v>
      </c>
      <c r="Y291" s="481">
        <f t="shared" si="113"/>
        <v>135.45000000000002</v>
      </c>
      <c r="Z291" s="481">
        <f t="shared" si="114"/>
        <v>167.70000000000002</v>
      </c>
      <c r="AD291" s="63"/>
    </row>
    <row r="292" spans="1:30" ht="29.25" customHeight="1">
      <c r="A292" s="627" t="s">
        <v>417</v>
      </c>
      <c r="B292" s="628"/>
      <c r="C292" s="628"/>
      <c r="D292" s="628"/>
      <c r="E292" s="628"/>
      <c r="F292" s="628"/>
      <c r="G292" s="628"/>
      <c r="H292" s="628"/>
      <c r="I292" s="628"/>
      <c r="J292" s="628"/>
      <c r="K292" s="628"/>
      <c r="L292" s="628"/>
      <c r="M292" s="628"/>
      <c r="N292" s="628"/>
      <c r="O292" s="628"/>
      <c r="P292" s="628"/>
      <c r="Q292" s="126">
        <f t="shared" si="107"/>
        <v>0</v>
      </c>
      <c r="R292" s="126">
        <f t="shared" si="108"/>
        <v>0</v>
      </c>
      <c r="S292" s="126">
        <f t="shared" si="109"/>
        <v>0</v>
      </c>
      <c r="T292" t="str">
        <f t="shared" si="110"/>
        <v xml:space="preserve"> </v>
      </c>
      <c r="U292" s="70" t="str">
        <f t="shared" si="111"/>
        <v xml:space="preserve"> </v>
      </c>
      <c r="V292" s="70" t="str">
        <f t="shared" si="125"/>
        <v xml:space="preserve"> </v>
      </c>
      <c r="W292" s="70" t="str">
        <f t="shared" si="126"/>
        <v xml:space="preserve"> </v>
      </c>
      <c r="X292" s="481" t="str">
        <f t="shared" si="112"/>
        <v xml:space="preserve"> </v>
      </c>
      <c r="Y292" s="481" t="str">
        <f t="shared" si="113"/>
        <v xml:space="preserve"> </v>
      </c>
      <c r="Z292" s="481" t="str">
        <f t="shared" si="114"/>
        <v xml:space="preserve"> </v>
      </c>
      <c r="AD292" s="125"/>
    </row>
    <row r="293" spans="1:30" ht="32.25" customHeight="1">
      <c r="A293" s="64" t="s">
        <v>3</v>
      </c>
      <c r="B293" s="64" t="s">
        <v>163</v>
      </c>
      <c r="C293" s="64" t="s">
        <v>93</v>
      </c>
      <c r="D293" s="64" t="s">
        <v>95</v>
      </c>
      <c r="E293" s="64" t="s">
        <v>4</v>
      </c>
      <c r="F293" s="64" t="s">
        <v>96</v>
      </c>
      <c r="G293" s="64" t="s">
        <v>1133</v>
      </c>
      <c r="H293" s="64" t="s">
        <v>97</v>
      </c>
      <c r="I293" s="64" t="s">
        <v>98</v>
      </c>
      <c r="J293" s="64" t="s">
        <v>99</v>
      </c>
      <c r="K293" s="64" t="s">
        <v>100</v>
      </c>
      <c r="L293" s="64" t="s">
        <v>101</v>
      </c>
      <c r="M293" s="64" t="s">
        <v>102</v>
      </c>
      <c r="N293" s="64" t="s">
        <v>433</v>
      </c>
      <c r="O293" s="64" t="s">
        <v>3624</v>
      </c>
      <c r="P293" s="64" t="s">
        <v>434</v>
      </c>
      <c r="Q293" s="126">
        <f t="shared" si="107"/>
        <v>1</v>
      </c>
      <c r="R293" s="126" t="str">
        <f t="shared" si="108"/>
        <v>ОПТ 2/м</v>
      </c>
      <c r="S293" s="126" t="str">
        <f t="shared" si="109"/>
        <v xml:space="preserve"> </v>
      </c>
      <c r="T293" t="str">
        <f t="shared" si="110"/>
        <v xml:space="preserve"> </v>
      </c>
      <c r="U293" s="70" t="str">
        <f t="shared" si="111"/>
        <v xml:space="preserve"> </v>
      </c>
      <c r="V293" s="70" t="str">
        <f t="shared" si="125"/>
        <v xml:space="preserve"> </v>
      </c>
      <c r="W293" s="70" t="str">
        <f t="shared" si="126"/>
        <v xml:space="preserve"> </v>
      </c>
      <c r="X293" s="481" t="str">
        <f t="shared" si="112"/>
        <v xml:space="preserve"> </v>
      </c>
      <c r="Y293" s="481" t="str">
        <f t="shared" si="113"/>
        <v xml:space="preserve"> </v>
      </c>
      <c r="Z293" s="481" t="str">
        <f t="shared" si="114"/>
        <v xml:space="preserve"> </v>
      </c>
      <c r="AD293" s="126"/>
    </row>
    <row r="294" spans="1:30" ht="46.5" customHeight="1">
      <c r="A294" s="685" t="s">
        <v>1683</v>
      </c>
      <c r="B294" s="688"/>
      <c r="C294" s="721" t="s">
        <v>1682</v>
      </c>
      <c r="D294" s="710" t="s">
        <v>353</v>
      </c>
      <c r="E294" s="90" t="s">
        <v>1115</v>
      </c>
      <c r="F294" s="710">
        <v>120</v>
      </c>
      <c r="G294" s="709" t="s">
        <v>1141</v>
      </c>
      <c r="H294" s="710" t="s">
        <v>111</v>
      </c>
      <c r="I294" s="722" t="s">
        <v>232</v>
      </c>
      <c r="J294" s="704" t="s">
        <v>329</v>
      </c>
      <c r="K294" s="703">
        <v>1200</v>
      </c>
      <c r="L294" s="704" t="s">
        <v>114</v>
      </c>
      <c r="M294" s="693">
        <v>1440</v>
      </c>
      <c r="N294" s="69">
        <f>P294*1.35</f>
        <v>86.4</v>
      </c>
      <c r="O294" s="70">
        <f>P294*1.1</f>
        <v>70.400000000000006</v>
      </c>
      <c r="P294" s="71">
        <v>64</v>
      </c>
      <c r="Q294" s="126">
        <f t="shared" si="107"/>
        <v>1</v>
      </c>
      <c r="R294" s="126">
        <f t="shared" si="108"/>
        <v>64</v>
      </c>
      <c r="S294" s="126">
        <f t="shared" si="109"/>
        <v>64</v>
      </c>
      <c r="T294">
        <f t="shared" si="110"/>
        <v>64</v>
      </c>
      <c r="U294" s="70">
        <f t="shared" si="111"/>
        <v>65.92</v>
      </c>
      <c r="V294" s="70">
        <f t="shared" si="125"/>
        <v>72.959999999999994</v>
      </c>
      <c r="W294" s="70">
        <f t="shared" si="126"/>
        <v>90.24</v>
      </c>
      <c r="X294" s="481">
        <f t="shared" si="112"/>
        <v>60.8</v>
      </c>
      <c r="Y294" s="481">
        <f t="shared" si="113"/>
        <v>67.2</v>
      </c>
      <c r="Z294" s="481">
        <f t="shared" si="114"/>
        <v>83.2</v>
      </c>
      <c r="AD294" s="126"/>
    </row>
    <row r="295" spans="1:30" ht="45.75" customHeight="1">
      <c r="A295" s="687"/>
      <c r="B295" s="688"/>
      <c r="C295" s="721"/>
      <c r="D295" s="710"/>
      <c r="E295" s="89" t="s">
        <v>1114</v>
      </c>
      <c r="F295" s="710"/>
      <c r="G295" s="709"/>
      <c r="H295" s="710"/>
      <c r="I295" s="722"/>
      <c r="J295" s="704"/>
      <c r="K295" s="703"/>
      <c r="L295" s="704"/>
      <c r="M295" s="693"/>
      <c r="N295" s="69">
        <f>P295*1.35</f>
        <v>86.4</v>
      </c>
      <c r="O295" s="70">
        <f>P295*1.1</f>
        <v>70.400000000000006</v>
      </c>
      <c r="P295" s="71">
        <v>64</v>
      </c>
      <c r="Q295" s="126">
        <f t="shared" si="107"/>
        <v>1</v>
      </c>
      <c r="R295" s="126">
        <f t="shared" si="108"/>
        <v>64</v>
      </c>
      <c r="S295" s="126">
        <f t="shared" si="109"/>
        <v>64</v>
      </c>
      <c r="T295">
        <f t="shared" si="110"/>
        <v>64</v>
      </c>
      <c r="U295" s="70">
        <f t="shared" si="111"/>
        <v>65.92</v>
      </c>
      <c r="V295" s="70">
        <f t="shared" si="125"/>
        <v>72.959999999999994</v>
      </c>
      <c r="W295" s="70">
        <f t="shared" si="126"/>
        <v>90.24</v>
      </c>
      <c r="X295" s="481">
        <f t="shared" si="112"/>
        <v>60.8</v>
      </c>
      <c r="Y295" s="481">
        <f t="shared" si="113"/>
        <v>67.2</v>
      </c>
      <c r="Z295" s="481">
        <f t="shared" si="114"/>
        <v>83.2</v>
      </c>
      <c r="AD295" s="126"/>
    </row>
    <row r="296" spans="1:30" ht="28.5" customHeight="1">
      <c r="A296" s="627" t="s">
        <v>426</v>
      </c>
      <c r="B296" s="628"/>
      <c r="C296" s="628"/>
      <c r="D296" s="628"/>
      <c r="E296" s="628"/>
      <c r="F296" s="628"/>
      <c r="G296" s="628"/>
      <c r="H296" s="628"/>
      <c r="I296" s="628"/>
      <c r="J296" s="628"/>
      <c r="K296" s="628"/>
      <c r="L296" s="628"/>
      <c r="M296" s="628"/>
      <c r="N296" s="628"/>
      <c r="O296" s="628"/>
      <c r="P296" s="628"/>
      <c r="Q296" s="126">
        <f t="shared" si="107"/>
        <v>0</v>
      </c>
      <c r="R296" s="126">
        <f t="shared" si="108"/>
        <v>0</v>
      </c>
      <c r="S296" s="126">
        <f t="shared" si="109"/>
        <v>0</v>
      </c>
      <c r="T296" t="str">
        <f t="shared" si="110"/>
        <v xml:space="preserve"> </v>
      </c>
      <c r="U296" s="70" t="str">
        <f t="shared" si="111"/>
        <v xml:space="preserve"> </v>
      </c>
      <c r="V296" s="70" t="str">
        <f t="shared" si="125"/>
        <v xml:space="preserve"> </v>
      </c>
      <c r="W296" s="70" t="str">
        <f t="shared" si="126"/>
        <v xml:space="preserve"> </v>
      </c>
      <c r="X296" s="481" t="str">
        <f t="shared" si="112"/>
        <v xml:space="preserve"> </v>
      </c>
      <c r="Y296" s="481" t="str">
        <f t="shared" si="113"/>
        <v xml:space="preserve"> </v>
      </c>
      <c r="Z296" s="481" t="str">
        <f t="shared" si="114"/>
        <v xml:space="preserve"> </v>
      </c>
      <c r="AD296" s="125"/>
    </row>
    <row r="297" spans="1:30" ht="31.5">
      <c r="A297" s="64" t="s">
        <v>3</v>
      </c>
      <c r="B297" s="64" t="s">
        <v>163</v>
      </c>
      <c r="C297" s="64" t="s">
        <v>93</v>
      </c>
      <c r="D297" s="64" t="s">
        <v>95</v>
      </c>
      <c r="E297" s="64" t="s">
        <v>4</v>
      </c>
      <c r="F297" s="64" t="s">
        <v>96</v>
      </c>
      <c r="G297" s="64" t="s">
        <v>1133</v>
      </c>
      <c r="H297" s="64" t="s">
        <v>97</v>
      </c>
      <c r="I297" s="64" t="s">
        <v>98</v>
      </c>
      <c r="J297" s="64" t="s">
        <v>99</v>
      </c>
      <c r="K297" s="64" t="s">
        <v>100</v>
      </c>
      <c r="L297" s="64" t="s">
        <v>101</v>
      </c>
      <c r="M297" s="64" t="s">
        <v>102</v>
      </c>
      <c r="N297" s="64" t="s">
        <v>261</v>
      </c>
      <c r="O297" s="64" t="s">
        <v>3625</v>
      </c>
      <c r="P297" s="64" t="s">
        <v>263</v>
      </c>
      <c r="Q297" s="126">
        <f t="shared" si="107"/>
        <v>1</v>
      </c>
      <c r="R297" s="126" t="str">
        <f t="shared" si="108"/>
        <v>ОПТ 2</v>
      </c>
      <c r="S297" s="126" t="str">
        <f t="shared" si="109"/>
        <v xml:space="preserve"> </v>
      </c>
      <c r="T297" t="str">
        <f t="shared" si="110"/>
        <v xml:space="preserve"> </v>
      </c>
      <c r="U297" s="70" t="str">
        <f t="shared" si="111"/>
        <v xml:space="preserve"> </v>
      </c>
      <c r="V297" s="70" t="str">
        <f t="shared" si="125"/>
        <v xml:space="preserve"> </v>
      </c>
      <c r="W297" s="70" t="str">
        <f t="shared" si="126"/>
        <v xml:space="preserve"> </v>
      </c>
      <c r="X297" s="481" t="str">
        <f t="shared" si="112"/>
        <v xml:space="preserve"> </v>
      </c>
      <c r="Y297" s="481" t="str">
        <f t="shared" si="113"/>
        <v xml:space="preserve"> </v>
      </c>
      <c r="Z297" s="481" t="str">
        <f t="shared" si="114"/>
        <v xml:space="preserve"> </v>
      </c>
      <c r="AD297" s="126"/>
    </row>
    <row r="298" spans="1:30" ht="57.75" customHeight="1">
      <c r="A298" s="685" t="s">
        <v>3685</v>
      </c>
      <c r="B298" s="729"/>
      <c r="C298" s="735" t="s">
        <v>3686</v>
      </c>
      <c r="D298" s="732"/>
      <c r="E298" s="427" t="s">
        <v>1131</v>
      </c>
      <c r="F298" s="732">
        <v>120</v>
      </c>
      <c r="G298" s="738" t="s">
        <v>1141</v>
      </c>
      <c r="H298" s="732" t="s">
        <v>3687</v>
      </c>
      <c r="I298" s="735" t="s">
        <v>232</v>
      </c>
      <c r="J298" s="697" t="s">
        <v>329</v>
      </c>
      <c r="K298" s="694">
        <v>3000</v>
      </c>
      <c r="L298" s="697" t="s">
        <v>114</v>
      </c>
      <c r="M298" s="700">
        <v>2520</v>
      </c>
      <c r="N298" s="69">
        <f>P298*1.35</f>
        <v>125.55000000000001</v>
      </c>
      <c r="O298" s="70">
        <f>P298*1.1</f>
        <v>102.30000000000001</v>
      </c>
      <c r="P298" s="71">
        <v>93</v>
      </c>
      <c r="Q298" s="126">
        <f t="shared" si="107"/>
        <v>1</v>
      </c>
      <c r="R298" s="126">
        <f t="shared" si="108"/>
        <v>93</v>
      </c>
      <c r="S298" s="126">
        <f t="shared" si="109"/>
        <v>93</v>
      </c>
      <c r="T298">
        <f t="shared" si="110"/>
        <v>93</v>
      </c>
      <c r="U298" s="70">
        <f t="shared" si="111"/>
        <v>95.79</v>
      </c>
      <c r="V298" s="70">
        <f t="shared" si="125"/>
        <v>106.02</v>
      </c>
      <c r="W298" s="70">
        <f t="shared" si="126"/>
        <v>131.13</v>
      </c>
      <c r="X298" s="481">
        <f t="shared" si="112"/>
        <v>88.35</v>
      </c>
      <c r="Y298" s="481">
        <f t="shared" si="113"/>
        <v>97.65</v>
      </c>
      <c r="Z298" s="481">
        <f t="shared" si="114"/>
        <v>120.9</v>
      </c>
      <c r="AD298" s="126"/>
    </row>
    <row r="299" spans="1:30" ht="57.75" customHeight="1">
      <c r="A299" s="686"/>
      <c r="B299" s="730"/>
      <c r="C299" s="736"/>
      <c r="D299" s="733"/>
      <c r="E299" s="426" t="s">
        <v>1115</v>
      </c>
      <c r="F299" s="733"/>
      <c r="G299" s="739"/>
      <c r="H299" s="733"/>
      <c r="I299" s="736"/>
      <c r="J299" s="698"/>
      <c r="K299" s="695"/>
      <c r="L299" s="698"/>
      <c r="M299" s="701"/>
      <c r="N299" s="69">
        <f t="shared" ref="N299:N300" si="127">P299*1.35</f>
        <v>112.05000000000001</v>
      </c>
      <c r="O299" s="70">
        <f t="shared" ref="O299:O300" si="128">P299*1.1</f>
        <v>91.300000000000011</v>
      </c>
      <c r="P299" s="71">
        <v>83</v>
      </c>
      <c r="Q299" s="126">
        <f t="shared" si="107"/>
        <v>1</v>
      </c>
      <c r="R299" s="126">
        <f t="shared" si="108"/>
        <v>83</v>
      </c>
      <c r="S299" s="126">
        <f t="shared" si="109"/>
        <v>83</v>
      </c>
      <c r="T299">
        <f t="shared" si="110"/>
        <v>83</v>
      </c>
      <c r="U299" s="70">
        <f t="shared" si="111"/>
        <v>85.490000000000009</v>
      </c>
      <c r="V299" s="70">
        <f t="shared" si="125"/>
        <v>94.61999999999999</v>
      </c>
      <c r="W299" s="70">
        <f t="shared" si="126"/>
        <v>117.02999999999999</v>
      </c>
      <c r="X299" s="481">
        <f t="shared" si="112"/>
        <v>78.849999999999994</v>
      </c>
      <c r="Y299" s="481">
        <f t="shared" si="113"/>
        <v>87.15</v>
      </c>
      <c r="Z299" s="481">
        <f t="shared" si="114"/>
        <v>107.9</v>
      </c>
      <c r="AD299" s="126"/>
    </row>
    <row r="300" spans="1:30" ht="57.75" customHeight="1">
      <c r="A300" s="687"/>
      <c r="B300" s="730"/>
      <c r="C300" s="737"/>
      <c r="D300" s="734"/>
      <c r="E300" s="89" t="s">
        <v>1114</v>
      </c>
      <c r="F300" s="734"/>
      <c r="G300" s="740"/>
      <c r="H300" s="734"/>
      <c r="I300" s="737"/>
      <c r="J300" s="699"/>
      <c r="K300" s="696"/>
      <c r="L300" s="699"/>
      <c r="M300" s="702"/>
      <c r="N300" s="69">
        <f t="shared" si="127"/>
        <v>112.05000000000001</v>
      </c>
      <c r="O300" s="70">
        <f t="shared" si="128"/>
        <v>91.300000000000011</v>
      </c>
      <c r="P300" s="71">
        <v>83</v>
      </c>
      <c r="Q300" s="126">
        <f t="shared" si="107"/>
        <v>1</v>
      </c>
      <c r="R300" s="126">
        <f t="shared" si="108"/>
        <v>83</v>
      </c>
      <c r="S300" s="126">
        <f t="shared" si="109"/>
        <v>83</v>
      </c>
      <c r="T300">
        <f t="shared" si="110"/>
        <v>83</v>
      </c>
      <c r="U300" s="70">
        <f t="shared" si="111"/>
        <v>85.490000000000009</v>
      </c>
      <c r="V300" s="70">
        <f t="shared" si="125"/>
        <v>94.61999999999999</v>
      </c>
      <c r="W300" s="70">
        <f t="shared" si="126"/>
        <v>117.02999999999999</v>
      </c>
      <c r="X300" s="481">
        <f t="shared" si="112"/>
        <v>78.849999999999994</v>
      </c>
      <c r="Y300" s="481">
        <f t="shared" si="113"/>
        <v>87.15</v>
      </c>
      <c r="Z300" s="481">
        <f t="shared" si="114"/>
        <v>107.9</v>
      </c>
      <c r="AD300" s="126"/>
    </row>
    <row r="301" spans="1:30" ht="46.5" customHeight="1">
      <c r="A301" s="685" t="s">
        <v>1684</v>
      </c>
      <c r="B301" s="730"/>
      <c r="C301" s="721" t="s">
        <v>3959</v>
      </c>
      <c r="D301" s="710" t="s">
        <v>353</v>
      </c>
      <c r="E301" s="426" t="s">
        <v>1115</v>
      </c>
      <c r="F301" s="710">
        <v>120</v>
      </c>
      <c r="G301" s="709" t="s">
        <v>1141</v>
      </c>
      <c r="H301" s="710" t="s">
        <v>3687</v>
      </c>
      <c r="I301" s="722" t="s">
        <v>232</v>
      </c>
      <c r="J301" s="704" t="s">
        <v>329</v>
      </c>
      <c r="K301" s="703"/>
      <c r="L301" s="704" t="s">
        <v>114</v>
      </c>
      <c r="M301" s="693">
        <v>2520</v>
      </c>
      <c r="N301" s="69">
        <f>P301*1.35</f>
        <v>112.05000000000001</v>
      </c>
      <c r="O301" s="70">
        <f>P301*1.1</f>
        <v>91.300000000000011</v>
      </c>
      <c r="P301" s="71">
        <v>83</v>
      </c>
      <c r="Q301" s="126">
        <f t="shared" si="107"/>
        <v>1</v>
      </c>
      <c r="R301" s="126">
        <f t="shared" si="108"/>
        <v>83</v>
      </c>
      <c r="S301" s="126">
        <f t="shared" si="109"/>
        <v>83</v>
      </c>
      <c r="T301">
        <f t="shared" si="110"/>
        <v>83</v>
      </c>
      <c r="U301" s="70">
        <f t="shared" si="111"/>
        <v>85.490000000000009</v>
      </c>
      <c r="V301" s="70">
        <f t="shared" si="125"/>
        <v>94.61999999999999</v>
      </c>
      <c r="W301" s="70">
        <f t="shared" si="126"/>
        <v>117.02999999999999</v>
      </c>
      <c r="X301" s="481">
        <f t="shared" si="112"/>
        <v>78.849999999999994</v>
      </c>
      <c r="Y301" s="481">
        <f t="shared" si="113"/>
        <v>87.15</v>
      </c>
      <c r="Z301" s="481">
        <f t="shared" si="114"/>
        <v>107.9</v>
      </c>
      <c r="AD301" s="63"/>
    </row>
    <row r="302" spans="1:30" ht="51" customHeight="1">
      <c r="A302" s="687"/>
      <c r="B302" s="731"/>
      <c r="C302" s="721"/>
      <c r="D302" s="710"/>
      <c r="E302" s="89" t="s">
        <v>1114</v>
      </c>
      <c r="F302" s="710"/>
      <c r="G302" s="709"/>
      <c r="H302" s="710"/>
      <c r="I302" s="722"/>
      <c r="J302" s="704"/>
      <c r="K302" s="703"/>
      <c r="L302" s="704"/>
      <c r="M302" s="693"/>
      <c r="N302" s="69">
        <f>P302*1.35</f>
        <v>112.05000000000001</v>
      </c>
      <c r="O302" s="70">
        <f>P302*1.1</f>
        <v>91.300000000000011</v>
      </c>
      <c r="P302" s="71">
        <v>83</v>
      </c>
      <c r="Q302" s="126">
        <f t="shared" si="107"/>
        <v>1</v>
      </c>
      <c r="R302" s="126">
        <f t="shared" si="108"/>
        <v>83</v>
      </c>
      <c r="S302" s="126">
        <f t="shared" si="109"/>
        <v>83</v>
      </c>
      <c r="T302">
        <f t="shared" si="110"/>
        <v>83</v>
      </c>
      <c r="U302" s="70">
        <f t="shared" si="111"/>
        <v>85.490000000000009</v>
      </c>
      <c r="V302" s="70">
        <f t="shared" si="125"/>
        <v>94.61999999999999</v>
      </c>
      <c r="W302" s="70">
        <f t="shared" si="126"/>
        <v>117.02999999999999</v>
      </c>
      <c r="X302" s="481">
        <f t="shared" si="112"/>
        <v>78.849999999999994</v>
      </c>
      <c r="Y302" s="481">
        <f t="shared" si="113"/>
        <v>87.15</v>
      </c>
      <c r="Z302" s="481">
        <f t="shared" si="114"/>
        <v>107.9</v>
      </c>
      <c r="AD302" s="63"/>
    </row>
    <row r="303" spans="1:30" ht="46.5" customHeight="1">
      <c r="A303" s="685" t="s">
        <v>1685</v>
      </c>
      <c r="B303" s="688"/>
      <c r="C303" s="721" t="s">
        <v>3895</v>
      </c>
      <c r="D303" s="710" t="s">
        <v>120</v>
      </c>
      <c r="E303" s="90" t="s">
        <v>1115</v>
      </c>
      <c r="F303" s="710">
        <v>120</v>
      </c>
      <c r="G303" s="709" t="s">
        <v>1141</v>
      </c>
      <c r="H303" s="710" t="s">
        <v>478</v>
      </c>
      <c r="I303" s="722" t="s">
        <v>252</v>
      </c>
      <c r="J303" s="704" t="s">
        <v>329</v>
      </c>
      <c r="K303" s="703">
        <v>1200</v>
      </c>
      <c r="L303" s="704" t="s">
        <v>114</v>
      </c>
      <c r="M303" s="693">
        <v>6480</v>
      </c>
      <c r="N303" s="69">
        <f>P303*1.35</f>
        <v>155.25</v>
      </c>
      <c r="O303" s="70">
        <f>P303*1.1</f>
        <v>126.50000000000001</v>
      </c>
      <c r="P303" s="71">
        <v>115</v>
      </c>
      <c r="Q303" s="126">
        <f t="shared" si="107"/>
        <v>1</v>
      </c>
      <c r="R303" s="126">
        <f t="shared" si="108"/>
        <v>115</v>
      </c>
      <c r="S303" s="126">
        <f t="shared" si="109"/>
        <v>115</v>
      </c>
      <c r="T303">
        <f t="shared" si="110"/>
        <v>115</v>
      </c>
      <c r="U303" s="70">
        <f t="shared" si="111"/>
        <v>118.45</v>
      </c>
      <c r="V303" s="70">
        <f t="shared" si="125"/>
        <v>131.1</v>
      </c>
      <c r="W303" s="70">
        <f t="shared" si="126"/>
        <v>162.14999999999998</v>
      </c>
      <c r="X303" s="481">
        <f t="shared" si="112"/>
        <v>109.25</v>
      </c>
      <c r="Y303" s="481">
        <f t="shared" si="113"/>
        <v>120.75</v>
      </c>
      <c r="Z303" s="481">
        <f t="shared" si="114"/>
        <v>149.5</v>
      </c>
      <c r="AD303" s="63"/>
    </row>
    <row r="304" spans="1:30" ht="46.5" customHeight="1">
      <c r="A304" s="686"/>
      <c r="B304" s="688"/>
      <c r="C304" s="721"/>
      <c r="D304" s="710"/>
      <c r="E304" s="427" t="s">
        <v>1131</v>
      </c>
      <c r="F304" s="710"/>
      <c r="G304" s="709"/>
      <c r="H304" s="710"/>
      <c r="I304" s="722"/>
      <c r="J304" s="704"/>
      <c r="K304" s="703"/>
      <c r="L304" s="704"/>
      <c r="M304" s="693"/>
      <c r="N304" s="69">
        <f>P304*1.35</f>
        <v>155.25</v>
      </c>
      <c r="O304" s="70">
        <f>P304*1.1</f>
        <v>126.50000000000001</v>
      </c>
      <c r="P304" s="71">
        <v>115</v>
      </c>
      <c r="Q304" s="126">
        <f t="shared" si="107"/>
        <v>1</v>
      </c>
      <c r="R304" s="126">
        <f t="shared" si="108"/>
        <v>115</v>
      </c>
      <c r="S304" s="126">
        <f t="shared" si="109"/>
        <v>115</v>
      </c>
      <c r="T304">
        <f t="shared" si="110"/>
        <v>115</v>
      </c>
      <c r="U304" s="70">
        <f t="shared" si="111"/>
        <v>118.45</v>
      </c>
      <c r="V304" s="70">
        <f t="shared" si="125"/>
        <v>131.1</v>
      </c>
      <c r="W304" s="70">
        <f t="shared" si="126"/>
        <v>162.14999999999998</v>
      </c>
      <c r="X304" s="481">
        <f t="shared" si="112"/>
        <v>109.25</v>
      </c>
      <c r="Y304" s="481">
        <f t="shared" si="113"/>
        <v>120.75</v>
      </c>
      <c r="Z304" s="481">
        <f t="shared" si="114"/>
        <v>149.5</v>
      </c>
      <c r="AD304" s="63"/>
    </row>
    <row r="305" spans="1:30" ht="48" customHeight="1">
      <c r="A305" s="687"/>
      <c r="B305" s="688"/>
      <c r="C305" s="721"/>
      <c r="D305" s="710"/>
      <c r="E305" s="89" t="s">
        <v>1114</v>
      </c>
      <c r="F305" s="710"/>
      <c r="G305" s="709"/>
      <c r="H305" s="710"/>
      <c r="I305" s="722"/>
      <c r="J305" s="704"/>
      <c r="K305" s="703"/>
      <c r="L305" s="704"/>
      <c r="M305" s="693"/>
      <c r="N305" s="69">
        <f>P305*1.35</f>
        <v>155.25</v>
      </c>
      <c r="O305" s="70">
        <f>P305*1.1</f>
        <v>126.50000000000001</v>
      </c>
      <c r="P305" s="71">
        <v>115</v>
      </c>
      <c r="Q305" s="126">
        <f t="shared" si="107"/>
        <v>1</v>
      </c>
      <c r="R305" s="126">
        <f t="shared" si="108"/>
        <v>115</v>
      </c>
      <c r="S305" s="126">
        <f t="shared" si="109"/>
        <v>115</v>
      </c>
      <c r="T305">
        <f t="shared" si="110"/>
        <v>115</v>
      </c>
      <c r="U305" s="70">
        <f t="shared" si="111"/>
        <v>118.45</v>
      </c>
      <c r="V305" s="70">
        <f t="shared" si="125"/>
        <v>131.1</v>
      </c>
      <c r="W305" s="70">
        <f t="shared" si="126"/>
        <v>162.14999999999998</v>
      </c>
      <c r="X305" s="481">
        <f t="shared" si="112"/>
        <v>109.25</v>
      </c>
      <c r="Y305" s="481">
        <f t="shared" si="113"/>
        <v>120.75</v>
      </c>
      <c r="Z305" s="481">
        <f t="shared" si="114"/>
        <v>149.5</v>
      </c>
      <c r="AD305" s="63"/>
    </row>
    <row r="306" spans="1:30" ht="28.5" customHeight="1">
      <c r="A306" s="639" t="s">
        <v>3863</v>
      </c>
      <c r="B306" s="640"/>
      <c r="C306" s="640"/>
      <c r="D306" s="640"/>
      <c r="E306" s="640"/>
      <c r="F306" s="640"/>
      <c r="G306" s="640"/>
      <c r="H306" s="640"/>
      <c r="I306" s="640"/>
      <c r="J306" s="640"/>
      <c r="K306" s="640"/>
      <c r="L306" s="640"/>
      <c r="M306" s="640"/>
      <c r="N306" s="640"/>
      <c r="O306" s="640"/>
      <c r="P306" s="640"/>
      <c r="Q306" s="126">
        <f t="shared" si="107"/>
        <v>0</v>
      </c>
      <c r="R306" s="126">
        <f t="shared" si="108"/>
        <v>0</v>
      </c>
      <c r="S306" s="126">
        <f t="shared" si="109"/>
        <v>0</v>
      </c>
      <c r="T306" t="str">
        <f t="shared" si="110"/>
        <v xml:space="preserve"> </v>
      </c>
      <c r="U306" s="70" t="str">
        <f t="shared" si="111"/>
        <v xml:space="preserve"> </v>
      </c>
      <c r="V306" s="70" t="str">
        <f t="shared" si="125"/>
        <v xml:space="preserve"> </v>
      </c>
      <c r="W306" s="70" t="str">
        <f t="shared" si="126"/>
        <v xml:space="preserve"> </v>
      </c>
      <c r="X306" s="481" t="str">
        <f t="shared" si="112"/>
        <v xml:space="preserve"> </v>
      </c>
      <c r="Y306" s="481" t="str">
        <f t="shared" si="113"/>
        <v xml:space="preserve"> </v>
      </c>
      <c r="Z306" s="481" t="str">
        <f t="shared" si="114"/>
        <v xml:space="preserve"> </v>
      </c>
      <c r="AD306" s="63"/>
    </row>
    <row r="307" spans="1:30" ht="46.5" customHeight="1">
      <c r="A307" s="685" t="s">
        <v>2568</v>
      </c>
      <c r="B307" s="688"/>
      <c r="C307" s="721" t="s">
        <v>2567</v>
      </c>
      <c r="D307" s="710" t="s">
        <v>353</v>
      </c>
      <c r="E307" s="385" t="s">
        <v>1115</v>
      </c>
      <c r="F307" s="710">
        <v>120</v>
      </c>
      <c r="G307" s="709" t="s">
        <v>1141</v>
      </c>
      <c r="H307" s="710" t="s">
        <v>3864</v>
      </c>
      <c r="I307" s="722" t="s">
        <v>3865</v>
      </c>
      <c r="J307" s="704" t="s">
        <v>3866</v>
      </c>
      <c r="K307" s="703">
        <v>300</v>
      </c>
      <c r="L307" s="704" t="s">
        <v>114</v>
      </c>
      <c r="M307" s="693">
        <v>3600</v>
      </c>
      <c r="N307" s="69">
        <f>P307*1.35</f>
        <v>506.25000000000006</v>
      </c>
      <c r="O307" s="70">
        <f>P307*1.1</f>
        <v>412.50000000000006</v>
      </c>
      <c r="P307" s="71">
        <v>375</v>
      </c>
      <c r="Q307" s="126">
        <f t="shared" si="107"/>
        <v>1</v>
      </c>
      <c r="R307" s="126">
        <f t="shared" si="108"/>
        <v>375</v>
      </c>
      <c r="S307" s="126">
        <f t="shared" si="109"/>
        <v>375</v>
      </c>
      <c r="T307">
        <f t="shared" si="110"/>
        <v>375</v>
      </c>
      <c r="U307" s="70">
        <f t="shared" si="111"/>
        <v>386.25</v>
      </c>
      <c r="V307" s="70">
        <f t="shared" si="125"/>
        <v>427.49999999999994</v>
      </c>
      <c r="W307" s="70">
        <f t="shared" si="126"/>
        <v>528.75</v>
      </c>
      <c r="X307" s="481">
        <f t="shared" si="112"/>
        <v>356.25</v>
      </c>
      <c r="Y307" s="481">
        <f t="shared" si="113"/>
        <v>393.75</v>
      </c>
      <c r="Z307" s="481">
        <f t="shared" si="114"/>
        <v>487.5</v>
      </c>
      <c r="AD307" s="63"/>
    </row>
    <row r="308" spans="1:30" ht="46.5" customHeight="1">
      <c r="A308" s="686"/>
      <c r="B308" s="688"/>
      <c r="C308" s="721"/>
      <c r="D308" s="710"/>
      <c r="E308" s="386" t="s">
        <v>1131</v>
      </c>
      <c r="F308" s="710"/>
      <c r="G308" s="709"/>
      <c r="H308" s="710"/>
      <c r="I308" s="722"/>
      <c r="J308" s="704"/>
      <c r="K308" s="703"/>
      <c r="L308" s="704"/>
      <c r="M308" s="693"/>
      <c r="N308" s="69">
        <f>P308*1.35</f>
        <v>513</v>
      </c>
      <c r="O308" s="70">
        <f>P308*1.1</f>
        <v>418.00000000000006</v>
      </c>
      <c r="P308" s="71">
        <v>380</v>
      </c>
      <c r="Q308" s="126">
        <f t="shared" si="107"/>
        <v>1</v>
      </c>
      <c r="R308" s="126">
        <f t="shared" si="108"/>
        <v>380</v>
      </c>
      <c r="S308" s="126">
        <f t="shared" si="109"/>
        <v>380</v>
      </c>
      <c r="T308">
        <f t="shared" si="110"/>
        <v>380</v>
      </c>
      <c r="U308" s="70">
        <f t="shared" si="111"/>
        <v>391.40000000000003</v>
      </c>
      <c r="V308" s="70">
        <f t="shared" si="125"/>
        <v>433.2</v>
      </c>
      <c r="W308" s="70">
        <f t="shared" si="126"/>
        <v>535.79999999999995</v>
      </c>
      <c r="X308" s="481">
        <f t="shared" si="112"/>
        <v>361</v>
      </c>
      <c r="Y308" s="481">
        <f t="shared" si="113"/>
        <v>399</v>
      </c>
      <c r="Z308" s="481">
        <f t="shared" si="114"/>
        <v>494</v>
      </c>
      <c r="AD308" s="63"/>
    </row>
    <row r="309" spans="1:30" ht="48" customHeight="1">
      <c r="A309" s="687"/>
      <c r="B309" s="688"/>
      <c r="C309" s="721"/>
      <c r="D309" s="710"/>
      <c r="E309" s="89" t="s">
        <v>1114</v>
      </c>
      <c r="F309" s="710"/>
      <c r="G309" s="709"/>
      <c r="H309" s="710"/>
      <c r="I309" s="722"/>
      <c r="J309" s="704"/>
      <c r="K309" s="703"/>
      <c r="L309" s="704"/>
      <c r="M309" s="693"/>
      <c r="N309" s="69">
        <f>P309*1.35</f>
        <v>513</v>
      </c>
      <c r="O309" s="70">
        <f>P309*1.1</f>
        <v>418.00000000000006</v>
      </c>
      <c r="P309" s="71">
        <v>380</v>
      </c>
      <c r="Q309" s="126">
        <f t="shared" ref="Q309:Q372" si="129">IF(P309&gt;1,1,0)</f>
        <v>1</v>
      </c>
      <c r="R309" s="126">
        <f t="shared" ref="R309:R372" si="130">IF(Q309=1,P309,0)</f>
        <v>380</v>
      </c>
      <c r="S309" s="126">
        <f t="shared" si="109"/>
        <v>380</v>
      </c>
      <c r="T309">
        <f t="shared" si="110"/>
        <v>380</v>
      </c>
      <c r="U309" s="70">
        <f t="shared" si="111"/>
        <v>391.40000000000003</v>
      </c>
      <c r="V309" s="70">
        <f t="shared" si="125"/>
        <v>433.2</v>
      </c>
      <c r="W309" s="70">
        <f t="shared" si="126"/>
        <v>535.79999999999995</v>
      </c>
      <c r="X309" s="481">
        <f t="shared" si="112"/>
        <v>361</v>
      </c>
      <c r="Y309" s="481">
        <f t="shared" si="113"/>
        <v>399</v>
      </c>
      <c r="Z309" s="481">
        <f t="shared" si="114"/>
        <v>494</v>
      </c>
      <c r="AD309" s="63"/>
    </row>
    <row r="310" spans="1:30" ht="28.5" customHeight="1">
      <c r="A310" s="639" t="s">
        <v>1722</v>
      </c>
      <c r="B310" s="640"/>
      <c r="C310" s="640"/>
      <c r="D310" s="640"/>
      <c r="E310" s="640"/>
      <c r="F310" s="640"/>
      <c r="G310" s="640"/>
      <c r="H310" s="640"/>
      <c r="I310" s="640"/>
      <c r="J310" s="640"/>
      <c r="K310" s="640"/>
      <c r="L310" s="640"/>
      <c r="M310" s="640"/>
      <c r="N310" s="640"/>
      <c r="O310" s="640"/>
      <c r="P310" s="640"/>
      <c r="Q310" s="126">
        <f t="shared" si="129"/>
        <v>0</v>
      </c>
      <c r="R310" s="126">
        <f t="shared" si="130"/>
        <v>0</v>
      </c>
      <c r="S310" s="126">
        <f t="shared" ref="S310:S373" si="131">IFERROR(SUM(R310*1)," ")</f>
        <v>0</v>
      </c>
      <c r="T310" t="str">
        <f t="shared" ref="T310:T373" si="132">IF(S310=0," ",S310)</f>
        <v xml:space="preserve"> </v>
      </c>
      <c r="U310" s="70" t="str">
        <f t="shared" si="111"/>
        <v xml:space="preserve"> </v>
      </c>
      <c r="V310" s="70" t="str">
        <f t="shared" si="125"/>
        <v xml:space="preserve"> </v>
      </c>
      <c r="W310" s="70" t="str">
        <f t="shared" si="126"/>
        <v xml:space="preserve"> </v>
      </c>
      <c r="X310" s="481" t="str">
        <f t="shared" si="112"/>
        <v xml:space="preserve"> </v>
      </c>
      <c r="Y310" s="481" t="str">
        <f t="shared" si="113"/>
        <v xml:space="preserve"> </v>
      </c>
      <c r="Z310" s="481" t="str">
        <f t="shared" si="114"/>
        <v xml:space="preserve"> </v>
      </c>
      <c r="AD310" s="63"/>
    </row>
    <row r="311" spans="1:30" ht="29.25" customHeight="1">
      <c r="A311" s="627" t="s">
        <v>479</v>
      </c>
      <c r="B311" s="628"/>
      <c r="C311" s="628"/>
      <c r="D311" s="628"/>
      <c r="E311" s="628"/>
      <c r="F311" s="628"/>
      <c r="G311" s="628"/>
      <c r="H311" s="628"/>
      <c r="I311" s="628"/>
      <c r="J311" s="628"/>
      <c r="K311" s="628"/>
      <c r="L311" s="628"/>
      <c r="M311" s="628"/>
      <c r="N311" s="628"/>
      <c r="O311" s="628"/>
      <c r="P311" s="628"/>
      <c r="Q311" s="126">
        <f t="shared" si="129"/>
        <v>0</v>
      </c>
      <c r="R311" s="126">
        <f t="shared" si="130"/>
        <v>0</v>
      </c>
      <c r="S311" s="126">
        <f t="shared" si="131"/>
        <v>0</v>
      </c>
      <c r="T311" t="str">
        <f t="shared" si="132"/>
        <v xml:space="preserve"> </v>
      </c>
      <c r="U311" s="70" t="str">
        <f t="shared" ref="U311:U374" si="133">IFERROR(SUM($T311*$AA$2)," ")</f>
        <v xml:space="preserve"> </v>
      </c>
      <c r="V311" s="70" t="str">
        <f t="shared" si="125"/>
        <v xml:space="preserve"> </v>
      </c>
      <c r="W311" s="70" t="str">
        <f t="shared" si="126"/>
        <v xml:space="preserve"> </v>
      </c>
      <c r="X311" s="481" t="str">
        <f t="shared" ref="X311:X374" si="134">IFERROR(SUM($T311-$T311/100*$AD$2)," ")</f>
        <v xml:space="preserve"> </v>
      </c>
      <c r="Y311" s="481" t="str">
        <f t="shared" ref="Y311:Y374" si="135">IFERROR(SUM($T311*$AE$2)," ")</f>
        <v xml:space="preserve"> </v>
      </c>
      <c r="Z311" s="481" t="str">
        <f t="shared" ref="Z311:Z374" si="136">IFERROR(SUM($T311*$AF$2)," ")</f>
        <v xml:space="preserve"> </v>
      </c>
      <c r="AD311" s="125"/>
    </row>
    <row r="312" spans="1:30" ht="31.5" customHeight="1">
      <c r="A312" s="64" t="s">
        <v>3</v>
      </c>
      <c r="B312" s="64" t="s">
        <v>163</v>
      </c>
      <c r="C312" s="64" t="s">
        <v>93</v>
      </c>
      <c r="D312" s="726" t="s">
        <v>1195</v>
      </c>
      <c r="E312" s="727"/>
      <c r="F312" s="727"/>
      <c r="G312" s="727"/>
      <c r="H312" s="727"/>
      <c r="I312" s="727"/>
      <c r="J312" s="727"/>
      <c r="K312" s="727"/>
      <c r="L312" s="727"/>
      <c r="M312" s="728"/>
      <c r="N312" s="64" t="s">
        <v>261</v>
      </c>
      <c r="O312" s="64" t="s">
        <v>3625</v>
      </c>
      <c r="P312" s="64" t="s">
        <v>263</v>
      </c>
      <c r="Q312" s="126">
        <f t="shared" si="129"/>
        <v>1</v>
      </c>
      <c r="R312" s="126" t="str">
        <f t="shared" si="130"/>
        <v>ОПТ 2</v>
      </c>
      <c r="S312" s="126" t="str">
        <f t="shared" si="131"/>
        <v xml:space="preserve"> </v>
      </c>
      <c r="T312" t="str">
        <f t="shared" si="132"/>
        <v xml:space="preserve"> </v>
      </c>
      <c r="U312" s="70" t="str">
        <f t="shared" si="133"/>
        <v xml:space="preserve"> </v>
      </c>
      <c r="V312" s="70" t="str">
        <f t="shared" si="125"/>
        <v xml:space="preserve"> </v>
      </c>
      <c r="W312" s="70" t="str">
        <f t="shared" si="126"/>
        <v xml:space="preserve"> </v>
      </c>
      <c r="X312" s="481" t="str">
        <f t="shared" si="134"/>
        <v xml:space="preserve"> </v>
      </c>
      <c r="Y312" s="481" t="str">
        <f t="shared" si="135"/>
        <v xml:space="preserve"> </v>
      </c>
      <c r="Z312" s="481" t="str">
        <f t="shared" si="136"/>
        <v xml:space="preserve"> </v>
      </c>
      <c r="AD312" s="126"/>
    </row>
    <row r="313" spans="1:30" ht="83.25" customHeight="1">
      <c r="A313" s="127" t="s">
        <v>1687</v>
      </c>
      <c r="B313" s="140"/>
      <c r="C313" s="158" t="s">
        <v>1686</v>
      </c>
      <c r="D313" s="723"/>
      <c r="E313" s="724"/>
      <c r="F313" s="724"/>
      <c r="G313" s="724"/>
      <c r="H313" s="724"/>
      <c r="I313" s="724"/>
      <c r="J313" s="724"/>
      <c r="K313" s="724"/>
      <c r="L313" s="724"/>
      <c r="M313" s="725"/>
      <c r="N313" s="69">
        <f>P313*1.35</f>
        <v>12.42</v>
      </c>
      <c r="O313" s="70">
        <f>P313*1.1</f>
        <v>10.119999999999999</v>
      </c>
      <c r="P313" s="71">
        <v>9.1999999999999993</v>
      </c>
      <c r="Q313" s="126">
        <f t="shared" si="129"/>
        <v>1</v>
      </c>
      <c r="R313" s="126">
        <f t="shared" si="130"/>
        <v>9.1999999999999993</v>
      </c>
      <c r="S313" s="126">
        <f t="shared" si="131"/>
        <v>9.1999999999999993</v>
      </c>
      <c r="T313">
        <f t="shared" si="132"/>
        <v>9.1999999999999993</v>
      </c>
      <c r="U313" s="70">
        <f t="shared" si="133"/>
        <v>9.4759999999999991</v>
      </c>
      <c r="V313" s="70">
        <f t="shared" si="125"/>
        <v>10.487999999999998</v>
      </c>
      <c r="W313" s="70">
        <f t="shared" si="126"/>
        <v>12.971999999999998</v>
      </c>
      <c r="X313" s="481">
        <f t="shared" si="134"/>
        <v>8.7399999999999984</v>
      </c>
      <c r="Y313" s="481">
        <f t="shared" si="135"/>
        <v>9.66</v>
      </c>
      <c r="Z313" s="481">
        <f t="shared" si="136"/>
        <v>11.959999999999999</v>
      </c>
      <c r="AD313" s="63"/>
    </row>
    <row r="314" spans="1:30" ht="95.25" customHeight="1">
      <c r="A314" s="127" t="s">
        <v>1689</v>
      </c>
      <c r="B314" s="140"/>
      <c r="C314" s="158" t="s">
        <v>1688</v>
      </c>
      <c r="D314" s="723"/>
      <c r="E314" s="724"/>
      <c r="F314" s="724"/>
      <c r="G314" s="724"/>
      <c r="H314" s="724"/>
      <c r="I314" s="724"/>
      <c r="J314" s="724"/>
      <c r="K314" s="724"/>
      <c r="L314" s="724"/>
      <c r="M314" s="725"/>
      <c r="N314" s="69">
        <f>P314*1.35</f>
        <v>189</v>
      </c>
      <c r="O314" s="70">
        <f>P314*1.1</f>
        <v>154</v>
      </c>
      <c r="P314" s="71">
        <v>140</v>
      </c>
      <c r="Q314" s="126">
        <f t="shared" si="129"/>
        <v>1</v>
      </c>
      <c r="R314" s="126">
        <f t="shared" si="130"/>
        <v>140</v>
      </c>
      <c r="S314" s="126">
        <f t="shared" si="131"/>
        <v>140</v>
      </c>
      <c r="T314">
        <f t="shared" si="132"/>
        <v>140</v>
      </c>
      <c r="U314" s="70">
        <f t="shared" si="133"/>
        <v>144.20000000000002</v>
      </c>
      <c r="V314" s="70">
        <f t="shared" si="125"/>
        <v>159.6</v>
      </c>
      <c r="W314" s="70">
        <f t="shared" si="126"/>
        <v>197.39999999999998</v>
      </c>
      <c r="X314" s="481">
        <f t="shared" si="134"/>
        <v>133</v>
      </c>
      <c r="Y314" s="481">
        <f t="shared" si="135"/>
        <v>147</v>
      </c>
      <c r="Z314" s="481">
        <f t="shared" si="136"/>
        <v>182</v>
      </c>
      <c r="AD314" s="63"/>
    </row>
    <row r="315" spans="1:30" ht="95.25" customHeight="1">
      <c r="A315" s="127" t="s">
        <v>1691</v>
      </c>
      <c r="B315" s="140"/>
      <c r="C315" s="158" t="s">
        <v>1690</v>
      </c>
      <c r="D315" s="723"/>
      <c r="E315" s="724"/>
      <c r="F315" s="724"/>
      <c r="G315" s="724"/>
      <c r="H315" s="724"/>
      <c r="I315" s="724"/>
      <c r="J315" s="724"/>
      <c r="K315" s="724"/>
      <c r="L315" s="724"/>
      <c r="M315" s="725"/>
      <c r="N315" s="69">
        <f>P315*1.35</f>
        <v>189</v>
      </c>
      <c r="O315" s="70">
        <f>P315*1.1</f>
        <v>154</v>
      </c>
      <c r="P315" s="71">
        <v>140</v>
      </c>
      <c r="Q315" s="126">
        <f t="shared" si="129"/>
        <v>1</v>
      </c>
      <c r="R315" s="126">
        <f t="shared" si="130"/>
        <v>140</v>
      </c>
      <c r="S315" s="126">
        <f t="shared" si="131"/>
        <v>140</v>
      </c>
      <c r="T315">
        <f t="shared" si="132"/>
        <v>140</v>
      </c>
      <c r="U315" s="70">
        <f t="shared" si="133"/>
        <v>144.20000000000002</v>
      </c>
      <c r="V315" s="70">
        <f t="shared" si="125"/>
        <v>159.6</v>
      </c>
      <c r="W315" s="70">
        <f t="shared" si="126"/>
        <v>197.39999999999998</v>
      </c>
      <c r="X315" s="481">
        <f t="shared" si="134"/>
        <v>133</v>
      </c>
      <c r="Y315" s="481">
        <f t="shared" si="135"/>
        <v>147</v>
      </c>
      <c r="Z315" s="481">
        <f t="shared" si="136"/>
        <v>182</v>
      </c>
      <c r="AD315" s="63"/>
    </row>
    <row r="316" spans="1:30" ht="87" customHeight="1">
      <c r="A316" s="127" t="s">
        <v>1693</v>
      </c>
      <c r="B316" s="140"/>
      <c r="C316" s="158" t="s">
        <v>1692</v>
      </c>
      <c r="D316" s="723"/>
      <c r="E316" s="724"/>
      <c r="F316" s="724"/>
      <c r="G316" s="724"/>
      <c r="H316" s="724"/>
      <c r="I316" s="724"/>
      <c r="J316" s="724"/>
      <c r="K316" s="724"/>
      <c r="L316" s="724"/>
      <c r="M316" s="725"/>
      <c r="N316" s="69">
        <f>P316*1.35</f>
        <v>12.42</v>
      </c>
      <c r="O316" s="70">
        <f>P316*1.1</f>
        <v>10.119999999999999</v>
      </c>
      <c r="P316" s="71">
        <v>9.1999999999999993</v>
      </c>
      <c r="Q316" s="126">
        <f t="shared" si="129"/>
        <v>1</v>
      </c>
      <c r="R316" s="126">
        <f t="shared" si="130"/>
        <v>9.1999999999999993</v>
      </c>
      <c r="S316" s="126">
        <f t="shared" si="131"/>
        <v>9.1999999999999993</v>
      </c>
      <c r="T316">
        <f t="shared" si="132"/>
        <v>9.1999999999999993</v>
      </c>
      <c r="U316" s="70">
        <f t="shared" si="133"/>
        <v>9.4759999999999991</v>
      </c>
      <c r="V316" s="70">
        <f t="shared" si="125"/>
        <v>10.487999999999998</v>
      </c>
      <c r="W316" s="70">
        <f t="shared" si="126"/>
        <v>12.971999999999998</v>
      </c>
      <c r="X316" s="481">
        <f t="shared" si="134"/>
        <v>8.7399999999999984</v>
      </c>
      <c r="Y316" s="481">
        <f t="shared" si="135"/>
        <v>9.66</v>
      </c>
      <c r="Z316" s="481">
        <f t="shared" si="136"/>
        <v>11.959999999999999</v>
      </c>
      <c r="AD316" s="63"/>
    </row>
    <row r="317" spans="1:30" ht="29.25" customHeight="1">
      <c r="A317" s="627" t="s">
        <v>480</v>
      </c>
      <c r="B317" s="628"/>
      <c r="C317" s="628"/>
      <c r="D317" s="628"/>
      <c r="E317" s="628"/>
      <c r="F317" s="628"/>
      <c r="G317" s="628"/>
      <c r="H317" s="628"/>
      <c r="I317" s="628"/>
      <c r="J317" s="628"/>
      <c r="K317" s="628"/>
      <c r="L317" s="628"/>
      <c r="M317" s="628"/>
      <c r="N317" s="628"/>
      <c r="O317" s="628"/>
      <c r="P317" s="629"/>
      <c r="Q317" s="126">
        <f t="shared" si="129"/>
        <v>0</v>
      </c>
      <c r="R317" s="126">
        <f t="shared" si="130"/>
        <v>0</v>
      </c>
      <c r="S317" s="126">
        <f t="shared" si="131"/>
        <v>0</v>
      </c>
      <c r="T317" t="str">
        <f t="shared" si="132"/>
        <v xml:space="preserve"> </v>
      </c>
      <c r="U317" s="70" t="str">
        <f t="shared" si="133"/>
        <v xml:space="preserve"> </v>
      </c>
      <c r="V317" s="70" t="str">
        <f t="shared" si="125"/>
        <v xml:space="preserve"> </v>
      </c>
      <c r="W317" s="70" t="str">
        <f t="shared" si="126"/>
        <v xml:space="preserve"> </v>
      </c>
      <c r="X317" s="481" t="str">
        <f t="shared" si="134"/>
        <v xml:space="preserve"> </v>
      </c>
      <c r="Y317" s="481" t="str">
        <f t="shared" si="135"/>
        <v xml:space="preserve"> </v>
      </c>
      <c r="Z317" s="481" t="str">
        <f t="shared" si="136"/>
        <v xml:space="preserve"> </v>
      </c>
      <c r="AD317" s="125"/>
    </row>
    <row r="318" spans="1:30" ht="31.5" customHeight="1">
      <c r="A318" s="64" t="s">
        <v>3</v>
      </c>
      <c r="B318" s="64" t="s">
        <v>163</v>
      </c>
      <c r="C318" s="64" t="s">
        <v>93</v>
      </c>
      <c r="D318" s="726" t="s">
        <v>1195</v>
      </c>
      <c r="E318" s="727"/>
      <c r="F318" s="727"/>
      <c r="G318" s="727"/>
      <c r="H318" s="727"/>
      <c r="I318" s="727"/>
      <c r="J318" s="727"/>
      <c r="K318" s="727"/>
      <c r="L318" s="727"/>
      <c r="M318" s="728"/>
      <c r="N318" s="64" t="s">
        <v>261</v>
      </c>
      <c r="O318" s="64" t="s">
        <v>3625</v>
      </c>
      <c r="P318" s="64" t="s">
        <v>263</v>
      </c>
      <c r="Q318" s="126">
        <f t="shared" si="129"/>
        <v>1</v>
      </c>
      <c r="R318" s="126" t="str">
        <f t="shared" si="130"/>
        <v>ОПТ 2</v>
      </c>
      <c r="S318" s="126" t="str">
        <f t="shared" si="131"/>
        <v xml:space="preserve"> </v>
      </c>
      <c r="T318" t="str">
        <f t="shared" si="132"/>
        <v xml:space="preserve"> </v>
      </c>
      <c r="U318" s="70" t="str">
        <f t="shared" si="133"/>
        <v xml:space="preserve"> </v>
      </c>
      <c r="V318" s="70" t="str">
        <f t="shared" si="125"/>
        <v xml:space="preserve"> </v>
      </c>
      <c r="W318" s="70" t="str">
        <f t="shared" si="126"/>
        <v xml:space="preserve"> </v>
      </c>
      <c r="X318" s="481" t="str">
        <f t="shared" si="134"/>
        <v xml:space="preserve"> </v>
      </c>
      <c r="Y318" s="481" t="str">
        <f t="shared" si="135"/>
        <v xml:space="preserve"> </v>
      </c>
      <c r="Z318" s="481" t="str">
        <f t="shared" si="136"/>
        <v xml:space="preserve"> </v>
      </c>
      <c r="AD318" s="126"/>
    </row>
    <row r="319" spans="1:30" ht="83.25" customHeight="1">
      <c r="A319" s="127" t="s">
        <v>1695</v>
      </c>
      <c r="B319" s="140"/>
      <c r="C319" s="158" t="s">
        <v>1694</v>
      </c>
      <c r="D319" s="723"/>
      <c r="E319" s="724"/>
      <c r="F319" s="724"/>
      <c r="G319" s="724"/>
      <c r="H319" s="724"/>
      <c r="I319" s="724"/>
      <c r="J319" s="724"/>
      <c r="K319" s="724"/>
      <c r="L319" s="724"/>
      <c r="M319" s="725"/>
      <c r="N319" s="69">
        <f>P319*1.35</f>
        <v>189</v>
      </c>
      <c r="O319" s="70">
        <f>P319*1.1</f>
        <v>154</v>
      </c>
      <c r="P319" s="71">
        <v>140</v>
      </c>
      <c r="Q319" s="126">
        <f t="shared" si="129"/>
        <v>1</v>
      </c>
      <c r="R319" s="126">
        <f t="shared" si="130"/>
        <v>140</v>
      </c>
      <c r="S319" s="126">
        <f t="shared" si="131"/>
        <v>140</v>
      </c>
      <c r="T319">
        <f t="shared" si="132"/>
        <v>140</v>
      </c>
      <c r="U319" s="70">
        <f t="shared" si="133"/>
        <v>144.20000000000002</v>
      </c>
      <c r="V319" s="70">
        <f t="shared" si="125"/>
        <v>159.6</v>
      </c>
      <c r="W319" s="70">
        <f t="shared" si="126"/>
        <v>197.39999999999998</v>
      </c>
      <c r="X319" s="481">
        <f t="shared" si="134"/>
        <v>133</v>
      </c>
      <c r="Y319" s="481">
        <f t="shared" si="135"/>
        <v>147</v>
      </c>
      <c r="Z319" s="481">
        <f t="shared" si="136"/>
        <v>182</v>
      </c>
      <c r="AD319" s="63"/>
    </row>
    <row r="320" spans="1:30" ht="83.25" customHeight="1">
      <c r="A320" s="127" t="s">
        <v>1697</v>
      </c>
      <c r="B320" s="140"/>
      <c r="C320" s="158" t="s">
        <v>1696</v>
      </c>
      <c r="D320" s="723"/>
      <c r="E320" s="724"/>
      <c r="F320" s="724"/>
      <c r="G320" s="724"/>
      <c r="H320" s="724"/>
      <c r="I320" s="724"/>
      <c r="J320" s="724"/>
      <c r="K320" s="724"/>
      <c r="L320" s="724"/>
      <c r="M320" s="725"/>
      <c r="N320" s="69">
        <f>P320*1.35</f>
        <v>12.015000000000001</v>
      </c>
      <c r="O320" s="70">
        <f>P320*1.1</f>
        <v>9.7900000000000009</v>
      </c>
      <c r="P320" s="71">
        <v>8.9</v>
      </c>
      <c r="Q320" s="126">
        <f t="shared" si="129"/>
        <v>1</v>
      </c>
      <c r="R320" s="126">
        <f t="shared" si="130"/>
        <v>8.9</v>
      </c>
      <c r="S320" s="126">
        <f t="shared" si="131"/>
        <v>8.9</v>
      </c>
      <c r="T320">
        <f t="shared" si="132"/>
        <v>8.9</v>
      </c>
      <c r="U320" s="70">
        <f t="shared" si="133"/>
        <v>9.1669999999999998</v>
      </c>
      <c r="V320" s="70">
        <f t="shared" si="125"/>
        <v>10.145999999999999</v>
      </c>
      <c r="W320" s="70">
        <f t="shared" si="126"/>
        <v>12.548999999999999</v>
      </c>
      <c r="X320" s="481">
        <f t="shared" si="134"/>
        <v>8.4550000000000001</v>
      </c>
      <c r="Y320" s="481">
        <f t="shared" si="135"/>
        <v>9.3450000000000006</v>
      </c>
      <c r="Z320" s="481">
        <f t="shared" si="136"/>
        <v>11.57</v>
      </c>
      <c r="AD320" s="63"/>
    </row>
    <row r="321" spans="1:30" ht="83.25" customHeight="1">
      <c r="A321" s="127" t="s">
        <v>1699</v>
      </c>
      <c r="B321" s="140"/>
      <c r="C321" s="158" t="s">
        <v>1698</v>
      </c>
      <c r="D321" s="723"/>
      <c r="E321" s="724"/>
      <c r="F321" s="724"/>
      <c r="G321" s="724"/>
      <c r="H321" s="724"/>
      <c r="I321" s="724"/>
      <c r="J321" s="724"/>
      <c r="K321" s="724"/>
      <c r="L321" s="724"/>
      <c r="M321" s="725"/>
      <c r="N321" s="69">
        <f>P321*1.35</f>
        <v>12.42</v>
      </c>
      <c r="O321" s="70">
        <f>P321*1.1</f>
        <v>10.119999999999999</v>
      </c>
      <c r="P321" s="71">
        <v>9.1999999999999993</v>
      </c>
      <c r="Q321" s="126">
        <f t="shared" si="129"/>
        <v>1</v>
      </c>
      <c r="R321" s="126">
        <f t="shared" si="130"/>
        <v>9.1999999999999993</v>
      </c>
      <c r="S321" s="126">
        <f t="shared" si="131"/>
        <v>9.1999999999999993</v>
      </c>
      <c r="T321">
        <f t="shared" si="132"/>
        <v>9.1999999999999993</v>
      </c>
      <c r="U321" s="70">
        <f t="shared" si="133"/>
        <v>9.4759999999999991</v>
      </c>
      <c r="V321" s="70">
        <f t="shared" si="125"/>
        <v>10.487999999999998</v>
      </c>
      <c r="W321" s="70">
        <f t="shared" si="126"/>
        <v>12.971999999999998</v>
      </c>
      <c r="X321" s="481">
        <f t="shared" si="134"/>
        <v>8.7399999999999984</v>
      </c>
      <c r="Y321" s="481">
        <f t="shared" si="135"/>
        <v>9.66</v>
      </c>
      <c r="Z321" s="481">
        <f t="shared" si="136"/>
        <v>11.959999999999999</v>
      </c>
      <c r="AD321" s="63"/>
    </row>
    <row r="322" spans="1:30" ht="111" customHeight="1">
      <c r="A322" s="127" t="s">
        <v>1725</v>
      </c>
      <c r="B322" s="140"/>
      <c r="C322" s="100" t="s">
        <v>1724</v>
      </c>
      <c r="D322" s="723"/>
      <c r="E322" s="724"/>
      <c r="F322" s="724"/>
      <c r="G322" s="724"/>
      <c r="H322" s="724"/>
      <c r="I322" s="724"/>
      <c r="J322" s="724"/>
      <c r="K322" s="724"/>
      <c r="L322" s="724"/>
      <c r="M322" s="725"/>
      <c r="N322" s="69">
        <f>P322*1.35</f>
        <v>24.3</v>
      </c>
      <c r="O322" s="70">
        <f t="shared" ref="O322:O332" si="137">P322*1.1</f>
        <v>19.8</v>
      </c>
      <c r="P322" s="71">
        <v>18</v>
      </c>
      <c r="Q322" s="126">
        <f t="shared" si="129"/>
        <v>1</v>
      </c>
      <c r="R322" s="126">
        <f t="shared" si="130"/>
        <v>18</v>
      </c>
      <c r="S322" s="126">
        <f t="shared" si="131"/>
        <v>18</v>
      </c>
      <c r="T322">
        <f t="shared" si="132"/>
        <v>18</v>
      </c>
      <c r="U322" s="70">
        <f t="shared" si="133"/>
        <v>18.54</v>
      </c>
      <c r="V322" s="70">
        <f t="shared" si="125"/>
        <v>20.52</v>
      </c>
      <c r="W322" s="70">
        <f t="shared" si="126"/>
        <v>25.38</v>
      </c>
      <c r="X322" s="481">
        <f t="shared" si="134"/>
        <v>17.100000000000001</v>
      </c>
      <c r="Y322" s="481">
        <f t="shared" si="135"/>
        <v>18.900000000000002</v>
      </c>
      <c r="Z322" s="481">
        <f t="shared" si="136"/>
        <v>23.400000000000002</v>
      </c>
      <c r="AD322" s="63"/>
    </row>
    <row r="323" spans="1:30" ht="98.25" customHeight="1">
      <c r="A323" s="127" t="s">
        <v>1727</v>
      </c>
      <c r="B323" s="140"/>
      <c r="C323" s="100" t="s">
        <v>1726</v>
      </c>
      <c r="D323" s="723"/>
      <c r="E323" s="724"/>
      <c r="F323" s="724"/>
      <c r="G323" s="724"/>
      <c r="H323" s="724"/>
      <c r="I323" s="724"/>
      <c r="J323" s="724"/>
      <c r="K323" s="724"/>
      <c r="L323" s="724"/>
      <c r="M323" s="725"/>
      <c r="N323" s="69">
        <f t="shared" ref="N323:N332" si="138">P323*1.35</f>
        <v>23.625</v>
      </c>
      <c r="O323" s="70">
        <f t="shared" si="137"/>
        <v>19.25</v>
      </c>
      <c r="P323" s="71">
        <v>17.5</v>
      </c>
      <c r="Q323" s="126">
        <f t="shared" si="129"/>
        <v>1</v>
      </c>
      <c r="R323" s="126">
        <f t="shared" si="130"/>
        <v>17.5</v>
      </c>
      <c r="S323" s="126">
        <f t="shared" si="131"/>
        <v>17.5</v>
      </c>
      <c r="T323">
        <f t="shared" si="132"/>
        <v>17.5</v>
      </c>
      <c r="U323" s="70">
        <f t="shared" si="133"/>
        <v>18.025000000000002</v>
      </c>
      <c r="V323" s="70">
        <f t="shared" si="125"/>
        <v>19.95</v>
      </c>
      <c r="W323" s="70">
        <f t="shared" si="126"/>
        <v>24.674999999999997</v>
      </c>
      <c r="X323" s="481">
        <f t="shared" si="134"/>
        <v>16.625</v>
      </c>
      <c r="Y323" s="481">
        <f t="shared" si="135"/>
        <v>18.375</v>
      </c>
      <c r="Z323" s="481">
        <f t="shared" si="136"/>
        <v>22.75</v>
      </c>
      <c r="AD323" s="63"/>
    </row>
    <row r="324" spans="1:30" ht="83.25" customHeight="1">
      <c r="A324" s="127" t="s">
        <v>1729</v>
      </c>
      <c r="B324" s="140"/>
      <c r="C324" s="100" t="s">
        <v>1728</v>
      </c>
      <c r="D324" s="723"/>
      <c r="E324" s="724"/>
      <c r="F324" s="724"/>
      <c r="G324" s="724"/>
      <c r="H324" s="724"/>
      <c r="I324" s="724"/>
      <c r="J324" s="724"/>
      <c r="K324" s="724"/>
      <c r="L324" s="724"/>
      <c r="M324" s="725"/>
      <c r="N324" s="69">
        <f t="shared" si="138"/>
        <v>45.900000000000006</v>
      </c>
      <c r="O324" s="70">
        <f t="shared" si="137"/>
        <v>37.400000000000006</v>
      </c>
      <c r="P324" s="71">
        <v>34</v>
      </c>
      <c r="Q324" s="126">
        <f t="shared" si="129"/>
        <v>1</v>
      </c>
      <c r="R324" s="126">
        <f t="shared" si="130"/>
        <v>34</v>
      </c>
      <c r="S324" s="126">
        <f t="shared" si="131"/>
        <v>34</v>
      </c>
      <c r="T324">
        <f t="shared" si="132"/>
        <v>34</v>
      </c>
      <c r="U324" s="70">
        <f t="shared" si="133"/>
        <v>35.020000000000003</v>
      </c>
      <c r="V324" s="70">
        <f t="shared" si="125"/>
        <v>38.76</v>
      </c>
      <c r="W324" s="70">
        <f t="shared" si="126"/>
        <v>47.94</v>
      </c>
      <c r="X324" s="481">
        <f t="shared" si="134"/>
        <v>32.299999999999997</v>
      </c>
      <c r="Y324" s="481">
        <f t="shared" si="135"/>
        <v>35.700000000000003</v>
      </c>
      <c r="Z324" s="481">
        <f t="shared" si="136"/>
        <v>44.2</v>
      </c>
      <c r="AD324" s="63"/>
    </row>
    <row r="325" spans="1:30" ht="83.25" customHeight="1">
      <c r="A325" s="127" t="s">
        <v>1733</v>
      </c>
      <c r="B325" s="140"/>
      <c r="C325" s="100" t="s">
        <v>1732</v>
      </c>
      <c r="D325" s="723"/>
      <c r="E325" s="724"/>
      <c r="F325" s="724"/>
      <c r="G325" s="724"/>
      <c r="H325" s="724"/>
      <c r="I325" s="724"/>
      <c r="J325" s="724"/>
      <c r="K325" s="724"/>
      <c r="L325" s="724"/>
      <c r="M325" s="725"/>
      <c r="N325" s="69">
        <f t="shared" si="138"/>
        <v>75.600000000000009</v>
      </c>
      <c r="O325" s="70">
        <f t="shared" si="137"/>
        <v>61.600000000000009</v>
      </c>
      <c r="P325" s="71">
        <v>56</v>
      </c>
      <c r="Q325" s="126">
        <f t="shared" si="129"/>
        <v>1</v>
      </c>
      <c r="R325" s="126">
        <f t="shared" si="130"/>
        <v>56</v>
      </c>
      <c r="S325" s="126">
        <f t="shared" si="131"/>
        <v>56</v>
      </c>
      <c r="T325">
        <f t="shared" si="132"/>
        <v>56</v>
      </c>
      <c r="U325" s="70">
        <f t="shared" si="133"/>
        <v>57.68</v>
      </c>
      <c r="V325" s="70">
        <f t="shared" si="125"/>
        <v>63.839999999999996</v>
      </c>
      <c r="W325" s="70">
        <f t="shared" si="126"/>
        <v>78.959999999999994</v>
      </c>
      <c r="X325" s="481">
        <f t="shared" si="134"/>
        <v>53.2</v>
      </c>
      <c r="Y325" s="481">
        <f t="shared" si="135"/>
        <v>58.800000000000004</v>
      </c>
      <c r="Z325" s="481">
        <f t="shared" si="136"/>
        <v>72.8</v>
      </c>
      <c r="AD325" s="63"/>
    </row>
    <row r="326" spans="1:30" ht="93.75" customHeight="1">
      <c r="A326" s="127" t="s">
        <v>1731</v>
      </c>
      <c r="B326" s="140"/>
      <c r="C326" s="100" t="s">
        <v>1730</v>
      </c>
      <c r="D326" s="723"/>
      <c r="E326" s="724"/>
      <c r="F326" s="724"/>
      <c r="G326" s="724"/>
      <c r="H326" s="724"/>
      <c r="I326" s="724"/>
      <c r="J326" s="724"/>
      <c r="K326" s="724"/>
      <c r="L326" s="724"/>
      <c r="M326" s="725"/>
      <c r="N326" s="69">
        <f t="shared" si="138"/>
        <v>33.75</v>
      </c>
      <c r="O326" s="70">
        <f t="shared" si="137"/>
        <v>27.500000000000004</v>
      </c>
      <c r="P326" s="71">
        <v>25</v>
      </c>
      <c r="Q326" s="126">
        <f t="shared" si="129"/>
        <v>1</v>
      </c>
      <c r="R326" s="126">
        <f t="shared" si="130"/>
        <v>25</v>
      </c>
      <c r="S326" s="126">
        <f t="shared" si="131"/>
        <v>25</v>
      </c>
      <c r="T326">
        <f t="shared" si="132"/>
        <v>25</v>
      </c>
      <c r="U326" s="70">
        <f t="shared" si="133"/>
        <v>25.75</v>
      </c>
      <c r="V326" s="70">
        <f t="shared" si="125"/>
        <v>28.499999999999996</v>
      </c>
      <c r="W326" s="70">
        <f t="shared" si="126"/>
        <v>35.25</v>
      </c>
      <c r="X326" s="481">
        <f t="shared" si="134"/>
        <v>23.75</v>
      </c>
      <c r="Y326" s="481">
        <f t="shared" si="135"/>
        <v>26.25</v>
      </c>
      <c r="Z326" s="481">
        <f t="shared" si="136"/>
        <v>32.5</v>
      </c>
      <c r="AD326" s="63"/>
    </row>
    <row r="327" spans="1:30" ht="93" customHeight="1">
      <c r="A327" s="127" t="s">
        <v>1735</v>
      </c>
      <c r="B327" s="140"/>
      <c r="C327" s="100" t="s">
        <v>1734</v>
      </c>
      <c r="D327" s="723"/>
      <c r="E327" s="724"/>
      <c r="F327" s="724"/>
      <c r="G327" s="724"/>
      <c r="H327" s="724"/>
      <c r="I327" s="724"/>
      <c r="J327" s="724"/>
      <c r="K327" s="724"/>
      <c r="L327" s="724"/>
      <c r="M327" s="725"/>
      <c r="N327" s="69">
        <f t="shared" si="138"/>
        <v>32.535000000000004</v>
      </c>
      <c r="O327" s="70">
        <f t="shared" si="137"/>
        <v>26.510000000000005</v>
      </c>
      <c r="P327" s="71">
        <v>24.1</v>
      </c>
      <c r="Q327" s="126">
        <f t="shared" si="129"/>
        <v>1</v>
      </c>
      <c r="R327" s="126">
        <f t="shared" si="130"/>
        <v>24.1</v>
      </c>
      <c r="S327" s="126">
        <f t="shared" si="131"/>
        <v>24.1</v>
      </c>
      <c r="T327">
        <f t="shared" si="132"/>
        <v>24.1</v>
      </c>
      <c r="U327" s="70">
        <f t="shared" si="133"/>
        <v>24.823</v>
      </c>
      <c r="V327" s="70">
        <f t="shared" si="125"/>
        <v>27.474</v>
      </c>
      <c r="W327" s="70">
        <f t="shared" si="126"/>
        <v>33.981000000000002</v>
      </c>
      <c r="X327" s="481">
        <f t="shared" si="134"/>
        <v>22.895000000000003</v>
      </c>
      <c r="Y327" s="481">
        <f t="shared" si="135"/>
        <v>25.305000000000003</v>
      </c>
      <c r="Z327" s="481">
        <f t="shared" si="136"/>
        <v>31.330000000000002</v>
      </c>
      <c r="AD327" s="63"/>
    </row>
    <row r="328" spans="1:30" ht="107.25" customHeight="1">
      <c r="A328" s="127" t="s">
        <v>1737</v>
      </c>
      <c r="B328" s="140"/>
      <c r="C328" s="100" t="s">
        <v>1736</v>
      </c>
      <c r="D328" s="723"/>
      <c r="E328" s="724"/>
      <c r="F328" s="724"/>
      <c r="G328" s="724"/>
      <c r="H328" s="724"/>
      <c r="I328" s="724"/>
      <c r="J328" s="724"/>
      <c r="K328" s="724"/>
      <c r="L328" s="724"/>
      <c r="M328" s="725"/>
      <c r="N328" s="69">
        <f t="shared" si="138"/>
        <v>14.175000000000001</v>
      </c>
      <c r="O328" s="70">
        <f t="shared" si="137"/>
        <v>11.55</v>
      </c>
      <c r="P328" s="71">
        <v>10.5</v>
      </c>
      <c r="Q328" s="126">
        <f t="shared" si="129"/>
        <v>1</v>
      </c>
      <c r="R328" s="126">
        <f t="shared" si="130"/>
        <v>10.5</v>
      </c>
      <c r="S328" s="126">
        <f t="shared" si="131"/>
        <v>10.5</v>
      </c>
      <c r="T328">
        <f t="shared" si="132"/>
        <v>10.5</v>
      </c>
      <c r="U328" s="70">
        <f t="shared" si="133"/>
        <v>10.815</v>
      </c>
      <c r="V328" s="70">
        <f t="shared" si="125"/>
        <v>11.969999999999999</v>
      </c>
      <c r="W328" s="70">
        <f t="shared" si="126"/>
        <v>14.805</v>
      </c>
      <c r="X328" s="481">
        <f t="shared" si="134"/>
        <v>9.9749999999999996</v>
      </c>
      <c r="Y328" s="481">
        <f t="shared" si="135"/>
        <v>11.025</v>
      </c>
      <c r="Z328" s="481">
        <f t="shared" si="136"/>
        <v>13.65</v>
      </c>
      <c r="AD328" s="63"/>
    </row>
    <row r="329" spans="1:30" ht="95.25" customHeight="1">
      <c r="A329" s="127" t="s">
        <v>1739</v>
      </c>
      <c r="B329" s="140"/>
      <c r="C329" s="100" t="s">
        <v>1738</v>
      </c>
      <c r="D329" s="723"/>
      <c r="E329" s="724"/>
      <c r="F329" s="724"/>
      <c r="G329" s="724"/>
      <c r="H329" s="724"/>
      <c r="I329" s="724"/>
      <c r="J329" s="724"/>
      <c r="K329" s="724"/>
      <c r="L329" s="724"/>
      <c r="M329" s="725"/>
      <c r="N329" s="69">
        <f t="shared" si="138"/>
        <v>91.800000000000011</v>
      </c>
      <c r="O329" s="70">
        <f t="shared" si="137"/>
        <v>74.800000000000011</v>
      </c>
      <c r="P329" s="71">
        <v>68</v>
      </c>
      <c r="Q329" s="126">
        <f t="shared" si="129"/>
        <v>1</v>
      </c>
      <c r="R329" s="126">
        <f t="shared" si="130"/>
        <v>68</v>
      </c>
      <c r="S329" s="126">
        <f t="shared" si="131"/>
        <v>68</v>
      </c>
      <c r="T329">
        <f t="shared" si="132"/>
        <v>68</v>
      </c>
      <c r="U329" s="70">
        <f t="shared" si="133"/>
        <v>70.040000000000006</v>
      </c>
      <c r="V329" s="70">
        <f t="shared" si="125"/>
        <v>77.52</v>
      </c>
      <c r="W329" s="70">
        <f t="shared" si="126"/>
        <v>95.88</v>
      </c>
      <c r="X329" s="481">
        <f t="shared" si="134"/>
        <v>64.599999999999994</v>
      </c>
      <c r="Y329" s="481">
        <f t="shared" si="135"/>
        <v>71.400000000000006</v>
      </c>
      <c r="Z329" s="481">
        <f t="shared" si="136"/>
        <v>88.4</v>
      </c>
      <c r="AD329" s="63"/>
    </row>
    <row r="330" spans="1:30" ht="92.25" customHeight="1">
      <c r="A330" s="127" t="s">
        <v>1741</v>
      </c>
      <c r="B330" s="140"/>
      <c r="C330" s="100" t="s">
        <v>1740</v>
      </c>
      <c r="D330" s="723"/>
      <c r="E330" s="724"/>
      <c r="F330" s="724"/>
      <c r="G330" s="724"/>
      <c r="H330" s="724"/>
      <c r="I330" s="724"/>
      <c r="J330" s="724"/>
      <c r="K330" s="724"/>
      <c r="L330" s="724"/>
      <c r="M330" s="725"/>
      <c r="N330" s="69">
        <f t="shared" si="138"/>
        <v>40.230000000000004</v>
      </c>
      <c r="O330" s="70">
        <f t="shared" si="137"/>
        <v>32.78</v>
      </c>
      <c r="P330" s="71">
        <v>29.8</v>
      </c>
      <c r="Q330" s="126">
        <f t="shared" si="129"/>
        <v>1</v>
      </c>
      <c r="R330" s="126">
        <f t="shared" si="130"/>
        <v>29.8</v>
      </c>
      <c r="S330" s="126">
        <f t="shared" si="131"/>
        <v>29.8</v>
      </c>
      <c r="T330">
        <f t="shared" si="132"/>
        <v>29.8</v>
      </c>
      <c r="U330" s="70">
        <f t="shared" si="133"/>
        <v>30.694000000000003</v>
      </c>
      <c r="V330" s="70">
        <f t="shared" si="125"/>
        <v>33.972000000000001</v>
      </c>
      <c r="W330" s="70">
        <f t="shared" si="126"/>
        <v>42.018000000000001</v>
      </c>
      <c r="X330" s="481">
        <f t="shared" si="134"/>
        <v>28.310000000000002</v>
      </c>
      <c r="Y330" s="481">
        <f t="shared" si="135"/>
        <v>31.290000000000003</v>
      </c>
      <c r="Z330" s="481">
        <f t="shared" si="136"/>
        <v>38.74</v>
      </c>
      <c r="AD330" s="63"/>
    </row>
    <row r="331" spans="1:30" ht="91.5" customHeight="1">
      <c r="A331" s="127" t="s">
        <v>1743</v>
      </c>
      <c r="B331" s="140"/>
      <c r="C331" s="100" t="s">
        <v>1742</v>
      </c>
      <c r="D331" s="723"/>
      <c r="E331" s="724"/>
      <c r="F331" s="724"/>
      <c r="G331" s="724"/>
      <c r="H331" s="724"/>
      <c r="I331" s="724"/>
      <c r="J331" s="724"/>
      <c r="K331" s="724"/>
      <c r="L331" s="724"/>
      <c r="M331" s="725"/>
      <c r="N331" s="69">
        <f t="shared" si="138"/>
        <v>103.95</v>
      </c>
      <c r="O331" s="70">
        <f t="shared" si="137"/>
        <v>84.7</v>
      </c>
      <c r="P331" s="71">
        <v>77</v>
      </c>
      <c r="Q331" s="126">
        <f t="shared" si="129"/>
        <v>1</v>
      </c>
      <c r="R331" s="126">
        <f t="shared" si="130"/>
        <v>77</v>
      </c>
      <c r="S331" s="126">
        <f t="shared" si="131"/>
        <v>77</v>
      </c>
      <c r="T331">
        <f t="shared" si="132"/>
        <v>77</v>
      </c>
      <c r="U331" s="70">
        <f t="shared" si="133"/>
        <v>79.31</v>
      </c>
      <c r="V331" s="70">
        <f t="shared" si="125"/>
        <v>87.779999999999987</v>
      </c>
      <c r="W331" s="70">
        <f t="shared" si="126"/>
        <v>108.57</v>
      </c>
      <c r="X331" s="481">
        <f t="shared" si="134"/>
        <v>73.150000000000006</v>
      </c>
      <c r="Y331" s="481">
        <f t="shared" si="135"/>
        <v>80.850000000000009</v>
      </c>
      <c r="Z331" s="481">
        <f t="shared" si="136"/>
        <v>100.10000000000001</v>
      </c>
      <c r="AD331" s="63"/>
    </row>
    <row r="332" spans="1:30" ht="105">
      <c r="A332" s="127" t="s">
        <v>1745</v>
      </c>
      <c r="B332" s="140"/>
      <c r="C332" s="100" t="s">
        <v>1744</v>
      </c>
      <c r="D332" s="723"/>
      <c r="E332" s="724"/>
      <c r="F332" s="724"/>
      <c r="G332" s="724"/>
      <c r="H332" s="724"/>
      <c r="I332" s="724"/>
      <c r="J332" s="724"/>
      <c r="K332" s="724"/>
      <c r="L332" s="724"/>
      <c r="M332" s="725"/>
      <c r="N332" s="69">
        <f t="shared" si="138"/>
        <v>11.475000000000001</v>
      </c>
      <c r="O332" s="70">
        <f t="shared" si="137"/>
        <v>9.3500000000000014</v>
      </c>
      <c r="P332" s="71">
        <v>8.5</v>
      </c>
      <c r="Q332" s="126">
        <f t="shared" si="129"/>
        <v>1</v>
      </c>
      <c r="R332" s="126">
        <f t="shared" si="130"/>
        <v>8.5</v>
      </c>
      <c r="S332" s="126">
        <f t="shared" si="131"/>
        <v>8.5</v>
      </c>
      <c r="T332">
        <f t="shared" si="132"/>
        <v>8.5</v>
      </c>
      <c r="U332" s="70">
        <f t="shared" si="133"/>
        <v>8.7550000000000008</v>
      </c>
      <c r="V332" s="70">
        <f t="shared" si="125"/>
        <v>9.69</v>
      </c>
      <c r="W332" s="70">
        <f t="shared" si="126"/>
        <v>11.984999999999999</v>
      </c>
      <c r="X332" s="481">
        <f t="shared" si="134"/>
        <v>8.0749999999999993</v>
      </c>
      <c r="Y332" s="481">
        <f t="shared" si="135"/>
        <v>8.9250000000000007</v>
      </c>
      <c r="Z332" s="481">
        <f t="shared" si="136"/>
        <v>11.05</v>
      </c>
      <c r="AD332" s="63"/>
    </row>
    <row r="333" spans="1:30" ht="28.5" customHeight="1">
      <c r="A333" s="627" t="s">
        <v>481</v>
      </c>
      <c r="B333" s="628"/>
      <c r="C333" s="628"/>
      <c r="D333" s="628"/>
      <c r="E333" s="628"/>
      <c r="F333" s="628"/>
      <c r="G333" s="628"/>
      <c r="H333" s="628"/>
      <c r="I333" s="628"/>
      <c r="J333" s="628"/>
      <c r="K333" s="628"/>
      <c r="L333" s="628"/>
      <c r="M333" s="628"/>
      <c r="N333" s="628"/>
      <c r="O333" s="628"/>
      <c r="P333" s="628"/>
      <c r="Q333" s="126">
        <f t="shared" si="129"/>
        <v>0</v>
      </c>
      <c r="R333" s="126">
        <f t="shared" si="130"/>
        <v>0</v>
      </c>
      <c r="S333" s="126">
        <f t="shared" si="131"/>
        <v>0</v>
      </c>
      <c r="T333" t="str">
        <f t="shared" si="132"/>
        <v xml:space="preserve"> </v>
      </c>
      <c r="U333" s="70" t="str">
        <f t="shared" si="133"/>
        <v xml:space="preserve"> </v>
      </c>
      <c r="V333" s="70" t="str">
        <f t="shared" si="125"/>
        <v xml:space="preserve"> </v>
      </c>
      <c r="W333" s="70" t="str">
        <f t="shared" si="126"/>
        <v xml:space="preserve"> </v>
      </c>
      <c r="X333" s="481" t="str">
        <f t="shared" si="134"/>
        <v xml:space="preserve"> </v>
      </c>
      <c r="Y333" s="481" t="str">
        <f t="shared" si="135"/>
        <v xml:space="preserve"> </v>
      </c>
      <c r="Z333" s="481" t="str">
        <f t="shared" si="136"/>
        <v xml:space="preserve"> </v>
      </c>
      <c r="AD333" s="125"/>
    </row>
    <row r="334" spans="1:30" ht="32.25" customHeight="1">
      <c r="A334" s="64" t="s">
        <v>3</v>
      </c>
      <c r="B334" s="64" t="s">
        <v>163</v>
      </c>
      <c r="C334" s="64" t="s">
        <v>93</v>
      </c>
      <c r="D334" s="726" t="s">
        <v>1195</v>
      </c>
      <c r="E334" s="727"/>
      <c r="F334" s="727"/>
      <c r="G334" s="727"/>
      <c r="H334" s="727"/>
      <c r="I334" s="727"/>
      <c r="J334" s="727"/>
      <c r="K334" s="727"/>
      <c r="L334" s="727"/>
      <c r="M334" s="728"/>
      <c r="N334" s="64" t="s">
        <v>261</v>
      </c>
      <c r="O334" s="64" t="s">
        <v>3625</v>
      </c>
      <c r="P334" s="64" t="s">
        <v>263</v>
      </c>
      <c r="Q334" s="126">
        <f t="shared" si="129"/>
        <v>1</v>
      </c>
      <c r="R334" s="126" t="str">
        <f t="shared" si="130"/>
        <v>ОПТ 2</v>
      </c>
      <c r="S334" s="126" t="str">
        <f t="shared" si="131"/>
        <v xml:space="preserve"> </v>
      </c>
      <c r="T334" t="str">
        <f t="shared" si="132"/>
        <v xml:space="preserve"> </v>
      </c>
      <c r="U334" s="70" t="str">
        <f t="shared" si="133"/>
        <v xml:space="preserve"> </v>
      </c>
      <c r="V334" s="70" t="str">
        <f t="shared" si="125"/>
        <v xml:space="preserve"> </v>
      </c>
      <c r="W334" s="70" t="str">
        <f t="shared" si="126"/>
        <v xml:space="preserve"> </v>
      </c>
      <c r="X334" s="481" t="str">
        <f t="shared" si="134"/>
        <v xml:space="preserve"> </v>
      </c>
      <c r="Y334" s="481" t="str">
        <f t="shared" si="135"/>
        <v xml:space="preserve"> </v>
      </c>
      <c r="Z334" s="481" t="str">
        <f t="shared" si="136"/>
        <v xml:space="preserve"> </v>
      </c>
      <c r="AD334" s="126"/>
    </row>
    <row r="335" spans="1:30" ht="83.25" customHeight="1">
      <c r="A335" s="127" t="s">
        <v>1701</v>
      </c>
      <c r="B335" s="140"/>
      <c r="C335" s="158" t="s">
        <v>1700</v>
      </c>
      <c r="D335" s="723"/>
      <c r="E335" s="724"/>
      <c r="F335" s="724"/>
      <c r="G335" s="724"/>
      <c r="H335" s="724"/>
      <c r="I335" s="724"/>
      <c r="J335" s="724"/>
      <c r="K335" s="724"/>
      <c r="L335" s="724"/>
      <c r="M335" s="725"/>
      <c r="N335" s="69">
        <f t="shared" ref="N335:N341" si="139">P335*1.35</f>
        <v>12.42</v>
      </c>
      <c r="O335" s="70">
        <f t="shared" ref="O335:O341" si="140">P335*1.1</f>
        <v>10.119999999999999</v>
      </c>
      <c r="P335" s="71">
        <v>9.1999999999999993</v>
      </c>
      <c r="Q335" s="126">
        <f t="shared" si="129"/>
        <v>1</v>
      </c>
      <c r="R335" s="126">
        <f t="shared" si="130"/>
        <v>9.1999999999999993</v>
      </c>
      <c r="S335" s="126">
        <f t="shared" si="131"/>
        <v>9.1999999999999993</v>
      </c>
      <c r="T335">
        <f t="shared" si="132"/>
        <v>9.1999999999999993</v>
      </c>
      <c r="U335" s="70">
        <f t="shared" si="133"/>
        <v>9.4759999999999991</v>
      </c>
      <c r="V335" s="70">
        <f t="shared" si="125"/>
        <v>10.487999999999998</v>
      </c>
      <c r="W335" s="70">
        <f t="shared" si="126"/>
        <v>12.971999999999998</v>
      </c>
      <c r="X335" s="481">
        <f t="shared" si="134"/>
        <v>8.7399999999999984</v>
      </c>
      <c r="Y335" s="481">
        <f t="shared" si="135"/>
        <v>9.66</v>
      </c>
      <c r="Z335" s="481">
        <f t="shared" si="136"/>
        <v>11.959999999999999</v>
      </c>
      <c r="AD335" s="63"/>
    </row>
    <row r="336" spans="1:30" ht="83.25" customHeight="1">
      <c r="A336" s="127" t="s">
        <v>1703</v>
      </c>
      <c r="B336" s="140"/>
      <c r="C336" s="158" t="s">
        <v>1702</v>
      </c>
      <c r="D336" s="723"/>
      <c r="E336" s="724"/>
      <c r="F336" s="724"/>
      <c r="G336" s="724"/>
      <c r="H336" s="724"/>
      <c r="I336" s="724"/>
      <c r="J336" s="724"/>
      <c r="K336" s="724"/>
      <c r="L336" s="724"/>
      <c r="M336" s="725"/>
      <c r="N336" s="69">
        <f t="shared" si="139"/>
        <v>12.42</v>
      </c>
      <c r="O336" s="70">
        <f t="shared" si="140"/>
        <v>10.119999999999999</v>
      </c>
      <c r="P336" s="71">
        <v>9.1999999999999993</v>
      </c>
      <c r="Q336" s="126">
        <f t="shared" si="129"/>
        <v>1</v>
      </c>
      <c r="R336" s="126">
        <f t="shared" si="130"/>
        <v>9.1999999999999993</v>
      </c>
      <c r="S336" s="126">
        <f t="shared" si="131"/>
        <v>9.1999999999999993</v>
      </c>
      <c r="T336">
        <f t="shared" si="132"/>
        <v>9.1999999999999993</v>
      </c>
      <c r="U336" s="70">
        <f t="shared" si="133"/>
        <v>9.4759999999999991</v>
      </c>
      <c r="V336" s="70">
        <f t="shared" si="125"/>
        <v>10.487999999999998</v>
      </c>
      <c r="W336" s="70">
        <f t="shared" si="126"/>
        <v>12.971999999999998</v>
      </c>
      <c r="X336" s="481">
        <f t="shared" si="134"/>
        <v>8.7399999999999984</v>
      </c>
      <c r="Y336" s="481">
        <f t="shared" si="135"/>
        <v>9.66</v>
      </c>
      <c r="Z336" s="481">
        <f t="shared" si="136"/>
        <v>11.959999999999999</v>
      </c>
      <c r="AD336" s="63"/>
    </row>
    <row r="337" spans="1:30" ht="87" customHeight="1">
      <c r="A337" s="127" t="s">
        <v>1705</v>
      </c>
      <c r="B337" s="140"/>
      <c r="C337" s="158" t="s">
        <v>1704</v>
      </c>
      <c r="D337" s="723"/>
      <c r="E337" s="724"/>
      <c r="F337" s="724"/>
      <c r="G337" s="724"/>
      <c r="H337" s="724"/>
      <c r="I337" s="724"/>
      <c r="J337" s="724"/>
      <c r="K337" s="724"/>
      <c r="L337" s="724"/>
      <c r="M337" s="725"/>
      <c r="N337" s="69">
        <f t="shared" si="139"/>
        <v>12.42</v>
      </c>
      <c r="O337" s="70">
        <f t="shared" si="140"/>
        <v>10.119999999999999</v>
      </c>
      <c r="P337" s="71">
        <v>9.1999999999999993</v>
      </c>
      <c r="Q337" s="126">
        <f t="shared" si="129"/>
        <v>1</v>
      </c>
      <c r="R337" s="126">
        <f t="shared" si="130"/>
        <v>9.1999999999999993</v>
      </c>
      <c r="S337" s="126">
        <f t="shared" si="131"/>
        <v>9.1999999999999993</v>
      </c>
      <c r="T337">
        <f t="shared" si="132"/>
        <v>9.1999999999999993</v>
      </c>
      <c r="U337" s="70">
        <f t="shared" si="133"/>
        <v>9.4759999999999991</v>
      </c>
      <c r="V337" s="70">
        <f t="shared" si="125"/>
        <v>10.487999999999998</v>
      </c>
      <c r="W337" s="70">
        <f t="shared" si="126"/>
        <v>12.971999999999998</v>
      </c>
      <c r="X337" s="481">
        <f t="shared" si="134"/>
        <v>8.7399999999999984</v>
      </c>
      <c r="Y337" s="481">
        <f t="shared" si="135"/>
        <v>9.66</v>
      </c>
      <c r="Z337" s="481">
        <f t="shared" si="136"/>
        <v>11.959999999999999</v>
      </c>
      <c r="AD337" s="63"/>
    </row>
    <row r="338" spans="1:30" ht="87" customHeight="1">
      <c r="A338" s="127" t="s">
        <v>1707</v>
      </c>
      <c r="B338" s="140"/>
      <c r="C338" s="158" t="s">
        <v>1706</v>
      </c>
      <c r="D338" s="723"/>
      <c r="E338" s="724"/>
      <c r="F338" s="724"/>
      <c r="G338" s="724"/>
      <c r="H338" s="724"/>
      <c r="I338" s="724"/>
      <c r="J338" s="724"/>
      <c r="K338" s="724"/>
      <c r="L338" s="724"/>
      <c r="M338" s="725"/>
      <c r="N338" s="69">
        <f>P338*1.35</f>
        <v>121.50000000000001</v>
      </c>
      <c r="O338" s="70">
        <f>P338*1.1</f>
        <v>99.000000000000014</v>
      </c>
      <c r="P338" s="71">
        <v>90</v>
      </c>
      <c r="Q338" s="126">
        <f t="shared" si="129"/>
        <v>1</v>
      </c>
      <c r="R338" s="126">
        <f t="shared" si="130"/>
        <v>90</v>
      </c>
      <c r="S338" s="126">
        <f t="shared" si="131"/>
        <v>90</v>
      </c>
      <c r="T338">
        <f t="shared" si="132"/>
        <v>90</v>
      </c>
      <c r="U338" s="70">
        <f t="shared" si="133"/>
        <v>92.7</v>
      </c>
      <c r="V338" s="70">
        <f t="shared" si="125"/>
        <v>102.6</v>
      </c>
      <c r="W338" s="70">
        <f t="shared" si="126"/>
        <v>126.89999999999999</v>
      </c>
      <c r="X338" s="481">
        <f t="shared" si="134"/>
        <v>85.5</v>
      </c>
      <c r="Y338" s="481">
        <f t="shared" si="135"/>
        <v>94.5</v>
      </c>
      <c r="Z338" s="481">
        <f t="shared" si="136"/>
        <v>117</v>
      </c>
      <c r="AD338" s="63"/>
    </row>
    <row r="339" spans="1:30" ht="87" customHeight="1">
      <c r="A339" s="127" t="s">
        <v>1709</v>
      </c>
      <c r="B339" s="140"/>
      <c r="C339" s="158" t="s">
        <v>1708</v>
      </c>
      <c r="D339" s="723"/>
      <c r="E339" s="724"/>
      <c r="F339" s="724"/>
      <c r="G339" s="724"/>
      <c r="H339" s="724"/>
      <c r="I339" s="724"/>
      <c r="J339" s="724"/>
      <c r="K339" s="724"/>
      <c r="L339" s="724"/>
      <c r="M339" s="725"/>
      <c r="N339" s="69">
        <f t="shared" si="139"/>
        <v>189</v>
      </c>
      <c r="O339" s="70">
        <f t="shared" si="140"/>
        <v>154</v>
      </c>
      <c r="P339" s="71">
        <v>140</v>
      </c>
      <c r="Q339" s="126">
        <f t="shared" si="129"/>
        <v>1</v>
      </c>
      <c r="R339" s="126">
        <f t="shared" si="130"/>
        <v>140</v>
      </c>
      <c r="S339" s="126">
        <f t="shared" si="131"/>
        <v>140</v>
      </c>
      <c r="T339">
        <f t="shared" si="132"/>
        <v>140</v>
      </c>
      <c r="U339" s="70">
        <f t="shared" si="133"/>
        <v>144.20000000000002</v>
      </c>
      <c r="V339" s="70">
        <f t="shared" si="125"/>
        <v>159.6</v>
      </c>
      <c r="W339" s="70">
        <f t="shared" si="126"/>
        <v>197.39999999999998</v>
      </c>
      <c r="X339" s="481">
        <f t="shared" si="134"/>
        <v>133</v>
      </c>
      <c r="Y339" s="481">
        <f t="shared" si="135"/>
        <v>147</v>
      </c>
      <c r="Z339" s="481">
        <f t="shared" si="136"/>
        <v>182</v>
      </c>
      <c r="AD339" s="63"/>
    </row>
    <row r="340" spans="1:30" ht="91.5" customHeight="1">
      <c r="A340" s="127" t="s">
        <v>1713</v>
      </c>
      <c r="B340" s="140"/>
      <c r="C340" s="158" t="s">
        <v>1712</v>
      </c>
      <c r="D340" s="723"/>
      <c r="E340" s="724"/>
      <c r="F340" s="724"/>
      <c r="G340" s="724"/>
      <c r="H340" s="724"/>
      <c r="I340" s="724"/>
      <c r="J340" s="724"/>
      <c r="K340" s="724"/>
      <c r="L340" s="724"/>
      <c r="M340" s="725"/>
      <c r="N340" s="69">
        <f t="shared" si="139"/>
        <v>54</v>
      </c>
      <c r="O340" s="70">
        <f t="shared" si="140"/>
        <v>44</v>
      </c>
      <c r="P340" s="71">
        <v>40</v>
      </c>
      <c r="Q340" s="126">
        <f t="shared" si="129"/>
        <v>1</v>
      </c>
      <c r="R340" s="126">
        <f t="shared" si="130"/>
        <v>40</v>
      </c>
      <c r="S340" s="126">
        <f t="shared" si="131"/>
        <v>40</v>
      </c>
      <c r="T340">
        <f t="shared" si="132"/>
        <v>40</v>
      </c>
      <c r="U340" s="70">
        <f t="shared" si="133"/>
        <v>41.2</v>
      </c>
      <c r="V340" s="70">
        <f t="shared" si="125"/>
        <v>45.599999999999994</v>
      </c>
      <c r="W340" s="70">
        <f t="shared" si="126"/>
        <v>56.4</v>
      </c>
      <c r="X340" s="481">
        <f t="shared" si="134"/>
        <v>38</v>
      </c>
      <c r="Y340" s="481">
        <f t="shared" si="135"/>
        <v>42</v>
      </c>
      <c r="Z340" s="481">
        <f t="shared" si="136"/>
        <v>52</v>
      </c>
      <c r="AD340" s="63"/>
    </row>
    <row r="341" spans="1:30" ht="84" customHeight="1">
      <c r="A341" s="127" t="s">
        <v>1711</v>
      </c>
      <c r="B341" s="140"/>
      <c r="C341" s="158" t="s">
        <v>1710</v>
      </c>
      <c r="D341" s="723"/>
      <c r="E341" s="724"/>
      <c r="F341" s="724"/>
      <c r="G341" s="724"/>
      <c r="H341" s="724"/>
      <c r="I341" s="724"/>
      <c r="J341" s="724"/>
      <c r="K341" s="724"/>
      <c r="L341" s="724"/>
      <c r="M341" s="725"/>
      <c r="N341" s="69">
        <f t="shared" si="139"/>
        <v>54</v>
      </c>
      <c r="O341" s="70">
        <f t="shared" si="140"/>
        <v>44</v>
      </c>
      <c r="P341" s="71">
        <v>40</v>
      </c>
      <c r="Q341" s="126">
        <f t="shared" si="129"/>
        <v>1</v>
      </c>
      <c r="R341" s="126">
        <f t="shared" si="130"/>
        <v>40</v>
      </c>
      <c r="S341" s="126">
        <f t="shared" si="131"/>
        <v>40</v>
      </c>
      <c r="T341">
        <f t="shared" si="132"/>
        <v>40</v>
      </c>
      <c r="U341" s="70">
        <f t="shared" si="133"/>
        <v>41.2</v>
      </c>
      <c r="V341" s="70">
        <f t="shared" si="125"/>
        <v>45.599999999999994</v>
      </c>
      <c r="W341" s="70">
        <f t="shared" si="126"/>
        <v>56.4</v>
      </c>
      <c r="X341" s="481">
        <f t="shared" si="134"/>
        <v>38</v>
      </c>
      <c r="Y341" s="481">
        <f t="shared" si="135"/>
        <v>42</v>
      </c>
      <c r="Z341" s="481">
        <f t="shared" si="136"/>
        <v>52</v>
      </c>
      <c r="AD341" s="63"/>
    </row>
    <row r="342" spans="1:30" ht="93.75" customHeight="1">
      <c r="A342" s="127" t="s">
        <v>1715</v>
      </c>
      <c r="B342" s="140"/>
      <c r="C342" s="158" t="s">
        <v>1714</v>
      </c>
      <c r="D342" s="723"/>
      <c r="E342" s="724"/>
      <c r="F342" s="724"/>
      <c r="G342" s="724"/>
      <c r="H342" s="724"/>
      <c r="I342" s="724"/>
      <c r="J342" s="724"/>
      <c r="K342" s="724"/>
      <c r="L342" s="724"/>
      <c r="M342" s="725"/>
      <c r="N342" s="69">
        <f t="shared" ref="N342:N348" si="141">P342*1.35</f>
        <v>12.42</v>
      </c>
      <c r="O342" s="70">
        <f>P342*1.1</f>
        <v>10.119999999999999</v>
      </c>
      <c r="P342" s="71">
        <v>9.1999999999999993</v>
      </c>
      <c r="Q342" s="126">
        <f t="shared" si="129"/>
        <v>1</v>
      </c>
      <c r="R342" s="126">
        <f t="shared" si="130"/>
        <v>9.1999999999999993</v>
      </c>
      <c r="S342" s="126">
        <f t="shared" si="131"/>
        <v>9.1999999999999993</v>
      </c>
      <c r="T342">
        <f t="shared" si="132"/>
        <v>9.1999999999999993</v>
      </c>
      <c r="U342" s="70">
        <f t="shared" si="133"/>
        <v>9.4759999999999991</v>
      </c>
      <c r="V342" s="70">
        <f t="shared" si="125"/>
        <v>10.487999999999998</v>
      </c>
      <c r="W342" s="70">
        <f t="shared" si="126"/>
        <v>12.971999999999998</v>
      </c>
      <c r="X342" s="481">
        <f t="shared" si="134"/>
        <v>8.7399999999999984</v>
      </c>
      <c r="Y342" s="481">
        <f t="shared" si="135"/>
        <v>9.66</v>
      </c>
      <c r="Z342" s="481">
        <f t="shared" si="136"/>
        <v>11.959999999999999</v>
      </c>
      <c r="AD342" s="63"/>
    </row>
    <row r="343" spans="1:30" ht="83.25" customHeight="1">
      <c r="A343" s="127" t="s">
        <v>1719</v>
      </c>
      <c r="B343" s="140"/>
      <c r="C343" s="158" t="s">
        <v>1718</v>
      </c>
      <c r="D343" s="723"/>
      <c r="E343" s="724"/>
      <c r="F343" s="724"/>
      <c r="G343" s="724"/>
      <c r="H343" s="724"/>
      <c r="I343" s="724"/>
      <c r="J343" s="724"/>
      <c r="K343" s="724"/>
      <c r="L343" s="724"/>
      <c r="M343" s="725"/>
      <c r="N343" s="69">
        <f t="shared" si="141"/>
        <v>12.42</v>
      </c>
      <c r="O343" s="70">
        <f>P343*1.1</f>
        <v>10.119999999999999</v>
      </c>
      <c r="P343" s="71">
        <v>9.1999999999999993</v>
      </c>
      <c r="Q343" s="126">
        <f t="shared" si="129"/>
        <v>1</v>
      </c>
      <c r="R343" s="126">
        <f t="shared" si="130"/>
        <v>9.1999999999999993</v>
      </c>
      <c r="S343" s="126">
        <f t="shared" si="131"/>
        <v>9.1999999999999993</v>
      </c>
      <c r="T343">
        <f t="shared" si="132"/>
        <v>9.1999999999999993</v>
      </c>
      <c r="U343" s="70">
        <f t="shared" si="133"/>
        <v>9.4759999999999991</v>
      </c>
      <c r="V343" s="70">
        <f t="shared" si="125"/>
        <v>10.487999999999998</v>
      </c>
      <c r="W343" s="70">
        <f t="shared" si="126"/>
        <v>12.971999999999998</v>
      </c>
      <c r="X343" s="481">
        <f t="shared" si="134"/>
        <v>8.7399999999999984</v>
      </c>
      <c r="Y343" s="481">
        <f t="shared" si="135"/>
        <v>9.66</v>
      </c>
      <c r="Z343" s="481">
        <f t="shared" si="136"/>
        <v>11.959999999999999</v>
      </c>
      <c r="AD343" s="63"/>
    </row>
    <row r="344" spans="1:30" ht="83.25" customHeight="1">
      <c r="A344" s="127" t="s">
        <v>1717</v>
      </c>
      <c r="B344" s="140"/>
      <c r="C344" s="158" t="s">
        <v>1716</v>
      </c>
      <c r="D344" s="723"/>
      <c r="E344" s="724"/>
      <c r="F344" s="724"/>
      <c r="G344" s="724"/>
      <c r="H344" s="724"/>
      <c r="I344" s="724"/>
      <c r="J344" s="724"/>
      <c r="K344" s="724"/>
      <c r="L344" s="724"/>
      <c r="M344" s="725"/>
      <c r="N344" s="69">
        <f t="shared" si="141"/>
        <v>12.42</v>
      </c>
      <c r="O344" s="70">
        <f>P344*1.1</f>
        <v>10.119999999999999</v>
      </c>
      <c r="P344" s="71">
        <v>9.1999999999999993</v>
      </c>
      <c r="Q344" s="126">
        <f t="shared" si="129"/>
        <v>1</v>
      </c>
      <c r="R344" s="126">
        <f t="shared" si="130"/>
        <v>9.1999999999999993</v>
      </c>
      <c r="S344" s="126">
        <f t="shared" si="131"/>
        <v>9.1999999999999993</v>
      </c>
      <c r="T344">
        <f t="shared" si="132"/>
        <v>9.1999999999999993</v>
      </c>
      <c r="U344" s="70">
        <f t="shared" si="133"/>
        <v>9.4759999999999991</v>
      </c>
      <c r="V344" s="70">
        <f t="shared" si="125"/>
        <v>10.487999999999998</v>
      </c>
      <c r="W344" s="70">
        <f t="shared" si="126"/>
        <v>12.971999999999998</v>
      </c>
      <c r="X344" s="481">
        <f t="shared" si="134"/>
        <v>8.7399999999999984</v>
      </c>
      <c r="Y344" s="481">
        <f t="shared" si="135"/>
        <v>9.66</v>
      </c>
      <c r="Z344" s="481">
        <f t="shared" si="136"/>
        <v>11.959999999999999</v>
      </c>
      <c r="AD344" s="63"/>
    </row>
    <row r="345" spans="1:30" ht="76.5" customHeight="1">
      <c r="A345" s="127" t="s">
        <v>1747</v>
      </c>
      <c r="B345" s="140"/>
      <c r="C345" s="100" t="s">
        <v>1746</v>
      </c>
      <c r="D345" s="723"/>
      <c r="E345" s="724"/>
      <c r="F345" s="724"/>
      <c r="G345" s="724"/>
      <c r="H345" s="724"/>
      <c r="I345" s="724"/>
      <c r="J345" s="724"/>
      <c r="K345" s="724"/>
      <c r="L345" s="724"/>
      <c r="M345" s="725"/>
      <c r="N345" s="69">
        <f t="shared" si="141"/>
        <v>128.25</v>
      </c>
      <c r="O345" s="70">
        <f t="shared" ref="O345:O355" si="142">P345*1.1</f>
        <v>104.50000000000001</v>
      </c>
      <c r="P345" s="71">
        <v>95</v>
      </c>
      <c r="Q345" s="126">
        <f t="shared" si="129"/>
        <v>1</v>
      </c>
      <c r="R345" s="126">
        <f t="shared" si="130"/>
        <v>95</v>
      </c>
      <c r="S345" s="126">
        <f t="shared" si="131"/>
        <v>95</v>
      </c>
      <c r="T345">
        <f t="shared" si="132"/>
        <v>95</v>
      </c>
      <c r="U345" s="70">
        <f t="shared" si="133"/>
        <v>97.850000000000009</v>
      </c>
      <c r="V345" s="70">
        <f t="shared" si="125"/>
        <v>108.3</v>
      </c>
      <c r="W345" s="70">
        <f t="shared" si="126"/>
        <v>133.94999999999999</v>
      </c>
      <c r="X345" s="481">
        <f t="shared" si="134"/>
        <v>90.25</v>
      </c>
      <c r="Y345" s="481">
        <f t="shared" si="135"/>
        <v>99.75</v>
      </c>
      <c r="Z345" s="481">
        <f t="shared" si="136"/>
        <v>123.5</v>
      </c>
      <c r="AD345" s="63"/>
    </row>
    <row r="346" spans="1:30" ht="83.25" customHeight="1">
      <c r="A346" s="127" t="s">
        <v>1749</v>
      </c>
      <c r="B346" s="140"/>
      <c r="C346" s="100" t="s">
        <v>1748</v>
      </c>
      <c r="D346" s="723"/>
      <c r="E346" s="724"/>
      <c r="F346" s="724"/>
      <c r="G346" s="724"/>
      <c r="H346" s="724"/>
      <c r="I346" s="724"/>
      <c r="J346" s="724"/>
      <c r="K346" s="724"/>
      <c r="L346" s="724"/>
      <c r="M346" s="725"/>
      <c r="N346" s="69">
        <f t="shared" si="141"/>
        <v>128.25</v>
      </c>
      <c r="O346" s="70">
        <f t="shared" si="142"/>
        <v>104.50000000000001</v>
      </c>
      <c r="P346" s="71">
        <v>95</v>
      </c>
      <c r="Q346" s="126">
        <f t="shared" si="129"/>
        <v>1</v>
      </c>
      <c r="R346" s="126">
        <f t="shared" si="130"/>
        <v>95</v>
      </c>
      <c r="S346" s="126">
        <f t="shared" si="131"/>
        <v>95</v>
      </c>
      <c r="T346">
        <f t="shared" si="132"/>
        <v>95</v>
      </c>
      <c r="U346" s="70">
        <f t="shared" si="133"/>
        <v>97.850000000000009</v>
      </c>
      <c r="V346" s="70">
        <f t="shared" si="125"/>
        <v>108.3</v>
      </c>
      <c r="W346" s="70">
        <f t="shared" si="126"/>
        <v>133.94999999999999</v>
      </c>
      <c r="X346" s="481">
        <f t="shared" si="134"/>
        <v>90.25</v>
      </c>
      <c r="Y346" s="481">
        <f t="shared" si="135"/>
        <v>99.75</v>
      </c>
      <c r="Z346" s="481">
        <f t="shared" si="136"/>
        <v>123.5</v>
      </c>
      <c r="AD346" s="63"/>
    </row>
    <row r="347" spans="1:30" ht="93" customHeight="1">
      <c r="A347" s="127" t="s">
        <v>1751</v>
      </c>
      <c r="B347" s="140"/>
      <c r="C347" s="100" t="s">
        <v>1750</v>
      </c>
      <c r="D347" s="723"/>
      <c r="E347" s="724"/>
      <c r="F347" s="724"/>
      <c r="G347" s="724"/>
      <c r="H347" s="724"/>
      <c r="I347" s="724"/>
      <c r="J347" s="724"/>
      <c r="K347" s="724"/>
      <c r="L347" s="724"/>
      <c r="M347" s="725"/>
      <c r="N347" s="69">
        <f t="shared" si="141"/>
        <v>135</v>
      </c>
      <c r="O347" s="70">
        <f t="shared" si="142"/>
        <v>110.00000000000001</v>
      </c>
      <c r="P347" s="71">
        <v>100</v>
      </c>
      <c r="Q347" s="126">
        <f t="shared" si="129"/>
        <v>1</v>
      </c>
      <c r="R347" s="126">
        <f t="shared" si="130"/>
        <v>100</v>
      </c>
      <c r="S347" s="126">
        <f t="shared" si="131"/>
        <v>100</v>
      </c>
      <c r="T347">
        <f t="shared" si="132"/>
        <v>100</v>
      </c>
      <c r="U347" s="70">
        <f t="shared" si="133"/>
        <v>103</v>
      </c>
      <c r="V347" s="70">
        <f t="shared" si="125"/>
        <v>113.99999999999999</v>
      </c>
      <c r="W347" s="70">
        <f t="shared" si="126"/>
        <v>141</v>
      </c>
      <c r="X347" s="481">
        <f t="shared" si="134"/>
        <v>95</v>
      </c>
      <c r="Y347" s="481">
        <f t="shared" si="135"/>
        <v>105</v>
      </c>
      <c r="Z347" s="481">
        <f t="shared" si="136"/>
        <v>130</v>
      </c>
      <c r="AD347" s="63"/>
    </row>
    <row r="348" spans="1:30" ht="106.5" customHeight="1">
      <c r="A348" s="127" t="s">
        <v>1753</v>
      </c>
      <c r="B348" s="140"/>
      <c r="C348" s="100" t="s">
        <v>1752</v>
      </c>
      <c r="D348" s="723"/>
      <c r="E348" s="724"/>
      <c r="F348" s="724"/>
      <c r="G348" s="724"/>
      <c r="H348" s="724"/>
      <c r="I348" s="724"/>
      <c r="J348" s="724"/>
      <c r="K348" s="724"/>
      <c r="L348" s="724"/>
      <c r="M348" s="725"/>
      <c r="N348" s="69">
        <f t="shared" si="141"/>
        <v>67.5</v>
      </c>
      <c r="O348" s="70">
        <f t="shared" si="142"/>
        <v>55.000000000000007</v>
      </c>
      <c r="P348" s="71">
        <v>50</v>
      </c>
      <c r="Q348" s="126">
        <f t="shared" si="129"/>
        <v>1</v>
      </c>
      <c r="R348" s="126">
        <f t="shared" si="130"/>
        <v>50</v>
      </c>
      <c r="S348" s="126">
        <f t="shared" si="131"/>
        <v>50</v>
      </c>
      <c r="T348">
        <f t="shared" si="132"/>
        <v>50</v>
      </c>
      <c r="U348" s="70">
        <f t="shared" si="133"/>
        <v>51.5</v>
      </c>
      <c r="V348" s="70">
        <f t="shared" si="125"/>
        <v>56.999999999999993</v>
      </c>
      <c r="W348" s="70">
        <f t="shared" si="126"/>
        <v>70.5</v>
      </c>
      <c r="X348" s="481">
        <f t="shared" si="134"/>
        <v>47.5</v>
      </c>
      <c r="Y348" s="481">
        <f t="shared" si="135"/>
        <v>52.5</v>
      </c>
      <c r="Z348" s="481">
        <f t="shared" si="136"/>
        <v>65</v>
      </c>
      <c r="AD348" s="63"/>
    </row>
    <row r="349" spans="1:30" ht="112.5" customHeight="1">
      <c r="A349" s="127" t="s">
        <v>1755</v>
      </c>
      <c r="B349" s="140"/>
      <c r="C349" s="158" t="s">
        <v>1754</v>
      </c>
      <c r="D349" s="723"/>
      <c r="E349" s="724"/>
      <c r="F349" s="724"/>
      <c r="G349" s="724"/>
      <c r="H349" s="724"/>
      <c r="I349" s="724"/>
      <c r="J349" s="724"/>
      <c r="K349" s="724"/>
      <c r="L349" s="724"/>
      <c r="M349" s="725"/>
      <c r="N349" s="69">
        <f t="shared" ref="N349:N355" si="143">P349*1.35</f>
        <v>126.36</v>
      </c>
      <c r="O349" s="70">
        <f t="shared" si="142"/>
        <v>102.96000000000001</v>
      </c>
      <c r="P349" s="71">
        <v>93.6</v>
      </c>
      <c r="Q349" s="126">
        <f t="shared" si="129"/>
        <v>1</v>
      </c>
      <c r="R349" s="126">
        <f t="shared" si="130"/>
        <v>93.6</v>
      </c>
      <c r="S349" s="126">
        <f t="shared" si="131"/>
        <v>93.6</v>
      </c>
      <c r="T349">
        <f t="shared" si="132"/>
        <v>93.6</v>
      </c>
      <c r="U349" s="70">
        <f t="shared" si="133"/>
        <v>96.408000000000001</v>
      </c>
      <c r="V349" s="70">
        <f t="shared" si="125"/>
        <v>106.70399999999998</v>
      </c>
      <c r="W349" s="70">
        <f t="shared" si="126"/>
        <v>131.97599999999997</v>
      </c>
      <c r="X349" s="481">
        <f t="shared" si="134"/>
        <v>88.919999999999987</v>
      </c>
      <c r="Y349" s="481">
        <f t="shared" si="135"/>
        <v>98.28</v>
      </c>
      <c r="Z349" s="481">
        <f t="shared" si="136"/>
        <v>121.67999999999999</v>
      </c>
      <c r="AD349" s="63"/>
    </row>
    <row r="350" spans="1:30" ht="105.75" customHeight="1">
      <c r="A350" s="127" t="s">
        <v>1757</v>
      </c>
      <c r="B350" s="140"/>
      <c r="C350" s="158" t="s">
        <v>1756</v>
      </c>
      <c r="D350" s="723"/>
      <c r="E350" s="724"/>
      <c r="F350" s="724"/>
      <c r="G350" s="724"/>
      <c r="H350" s="724"/>
      <c r="I350" s="724"/>
      <c r="J350" s="724"/>
      <c r="K350" s="724"/>
      <c r="L350" s="724"/>
      <c r="M350" s="725"/>
      <c r="N350" s="69">
        <f t="shared" si="143"/>
        <v>102.60000000000001</v>
      </c>
      <c r="O350" s="70">
        <f t="shared" si="142"/>
        <v>83.600000000000009</v>
      </c>
      <c r="P350" s="71">
        <v>76</v>
      </c>
      <c r="Q350" s="126">
        <f t="shared" si="129"/>
        <v>1</v>
      </c>
      <c r="R350" s="126">
        <f t="shared" si="130"/>
        <v>76</v>
      </c>
      <c r="S350" s="126">
        <f t="shared" si="131"/>
        <v>76</v>
      </c>
      <c r="T350">
        <f t="shared" si="132"/>
        <v>76</v>
      </c>
      <c r="U350" s="70">
        <f t="shared" si="133"/>
        <v>78.28</v>
      </c>
      <c r="V350" s="70">
        <f t="shared" si="125"/>
        <v>86.639999999999986</v>
      </c>
      <c r="W350" s="70">
        <f t="shared" si="126"/>
        <v>107.16</v>
      </c>
      <c r="X350" s="481">
        <f t="shared" si="134"/>
        <v>72.2</v>
      </c>
      <c r="Y350" s="481">
        <f t="shared" si="135"/>
        <v>79.8</v>
      </c>
      <c r="Z350" s="481">
        <f t="shared" si="136"/>
        <v>98.8</v>
      </c>
      <c r="AD350" s="63"/>
    </row>
    <row r="351" spans="1:30" ht="116.25" customHeight="1">
      <c r="A351" s="127" t="s">
        <v>1759</v>
      </c>
      <c r="B351" s="140"/>
      <c r="C351" s="158" t="s">
        <v>1758</v>
      </c>
      <c r="D351" s="723"/>
      <c r="E351" s="724"/>
      <c r="F351" s="724"/>
      <c r="G351" s="724"/>
      <c r="H351" s="724"/>
      <c r="I351" s="724"/>
      <c r="J351" s="724"/>
      <c r="K351" s="724"/>
      <c r="L351" s="724"/>
      <c r="M351" s="725"/>
      <c r="N351" s="69">
        <f t="shared" si="143"/>
        <v>166.05</v>
      </c>
      <c r="O351" s="70">
        <f t="shared" si="142"/>
        <v>135.30000000000001</v>
      </c>
      <c r="P351" s="71">
        <v>123</v>
      </c>
      <c r="Q351" s="126">
        <f t="shared" si="129"/>
        <v>1</v>
      </c>
      <c r="R351" s="126">
        <f t="shared" si="130"/>
        <v>123</v>
      </c>
      <c r="S351" s="126">
        <f t="shared" si="131"/>
        <v>123</v>
      </c>
      <c r="T351">
        <f t="shared" si="132"/>
        <v>123</v>
      </c>
      <c r="U351" s="70">
        <f t="shared" si="133"/>
        <v>126.69</v>
      </c>
      <c r="V351" s="70">
        <f t="shared" si="125"/>
        <v>140.22</v>
      </c>
      <c r="W351" s="70">
        <f t="shared" si="126"/>
        <v>173.42999999999998</v>
      </c>
      <c r="X351" s="481">
        <f t="shared" si="134"/>
        <v>116.85</v>
      </c>
      <c r="Y351" s="481">
        <f t="shared" si="135"/>
        <v>129.15</v>
      </c>
      <c r="Z351" s="481">
        <f t="shared" si="136"/>
        <v>159.9</v>
      </c>
      <c r="AD351" s="63"/>
    </row>
    <row r="352" spans="1:30" ht="105" customHeight="1">
      <c r="A352" s="127" t="s">
        <v>1761</v>
      </c>
      <c r="B352" s="140"/>
      <c r="C352" s="158" t="s">
        <v>1760</v>
      </c>
      <c r="D352" s="723"/>
      <c r="E352" s="724"/>
      <c r="F352" s="724"/>
      <c r="G352" s="724"/>
      <c r="H352" s="724"/>
      <c r="I352" s="724"/>
      <c r="J352" s="724"/>
      <c r="K352" s="724"/>
      <c r="L352" s="724"/>
      <c r="M352" s="725"/>
      <c r="N352" s="69">
        <f t="shared" si="143"/>
        <v>70.2</v>
      </c>
      <c r="O352" s="70">
        <f t="shared" si="142"/>
        <v>57.2</v>
      </c>
      <c r="P352" s="71">
        <v>52</v>
      </c>
      <c r="Q352" s="126">
        <f t="shared" si="129"/>
        <v>1</v>
      </c>
      <c r="R352" s="126">
        <f t="shared" si="130"/>
        <v>52</v>
      </c>
      <c r="S352" s="126">
        <f t="shared" si="131"/>
        <v>52</v>
      </c>
      <c r="T352">
        <f t="shared" si="132"/>
        <v>52</v>
      </c>
      <c r="U352" s="70">
        <f t="shared" si="133"/>
        <v>53.56</v>
      </c>
      <c r="V352" s="70">
        <f t="shared" ref="V352:V410" si="144">IFERROR(SUM($T352*$AB$2)," ")</f>
        <v>59.279999999999994</v>
      </c>
      <c r="W352" s="70">
        <f t="shared" ref="W352:W410" si="145">IFERROR(SUM($T352*$AC$2)," ")</f>
        <v>73.319999999999993</v>
      </c>
      <c r="X352" s="481">
        <f t="shared" si="134"/>
        <v>49.4</v>
      </c>
      <c r="Y352" s="481">
        <f t="shared" si="135"/>
        <v>54.6</v>
      </c>
      <c r="Z352" s="481">
        <f t="shared" si="136"/>
        <v>67.600000000000009</v>
      </c>
      <c r="AD352" s="63"/>
    </row>
    <row r="353" spans="1:30" ht="105" customHeight="1">
      <c r="A353" s="127" t="s">
        <v>1763</v>
      </c>
      <c r="B353" s="140"/>
      <c r="C353" s="158" t="s">
        <v>1762</v>
      </c>
      <c r="D353" s="723"/>
      <c r="E353" s="724"/>
      <c r="F353" s="724"/>
      <c r="G353" s="724"/>
      <c r="H353" s="724"/>
      <c r="I353" s="724"/>
      <c r="J353" s="724"/>
      <c r="K353" s="724"/>
      <c r="L353" s="724"/>
      <c r="M353" s="725"/>
      <c r="N353" s="69">
        <f t="shared" si="143"/>
        <v>130.95000000000002</v>
      </c>
      <c r="O353" s="70">
        <f t="shared" si="142"/>
        <v>106.7</v>
      </c>
      <c r="P353" s="71">
        <v>97</v>
      </c>
      <c r="Q353" s="126">
        <f t="shared" si="129"/>
        <v>1</v>
      </c>
      <c r="R353" s="126">
        <f t="shared" si="130"/>
        <v>97</v>
      </c>
      <c r="S353" s="126">
        <f t="shared" si="131"/>
        <v>97</v>
      </c>
      <c r="T353">
        <f t="shared" si="132"/>
        <v>97</v>
      </c>
      <c r="U353" s="70">
        <f t="shared" si="133"/>
        <v>99.91</v>
      </c>
      <c r="V353" s="70">
        <f t="shared" si="144"/>
        <v>110.57999999999998</v>
      </c>
      <c r="W353" s="70">
        <f t="shared" si="145"/>
        <v>136.76999999999998</v>
      </c>
      <c r="X353" s="481">
        <f t="shared" si="134"/>
        <v>92.15</v>
      </c>
      <c r="Y353" s="481">
        <f t="shared" si="135"/>
        <v>101.85000000000001</v>
      </c>
      <c r="Z353" s="481">
        <f t="shared" si="136"/>
        <v>126.10000000000001</v>
      </c>
      <c r="AD353" s="63"/>
    </row>
    <row r="354" spans="1:30" ht="85.5" customHeight="1">
      <c r="A354" s="127" t="s">
        <v>1765</v>
      </c>
      <c r="B354" s="140"/>
      <c r="C354" s="158" t="s">
        <v>1764</v>
      </c>
      <c r="D354" s="723"/>
      <c r="E354" s="724"/>
      <c r="F354" s="724"/>
      <c r="G354" s="724"/>
      <c r="H354" s="724"/>
      <c r="I354" s="724"/>
      <c r="J354" s="724"/>
      <c r="K354" s="724"/>
      <c r="L354" s="724"/>
      <c r="M354" s="725"/>
      <c r="N354" s="69">
        <f t="shared" si="143"/>
        <v>114.75000000000001</v>
      </c>
      <c r="O354" s="70">
        <f t="shared" si="142"/>
        <v>93.500000000000014</v>
      </c>
      <c r="P354" s="71">
        <v>85</v>
      </c>
      <c r="Q354" s="126">
        <f t="shared" si="129"/>
        <v>1</v>
      </c>
      <c r="R354" s="126">
        <f t="shared" si="130"/>
        <v>85</v>
      </c>
      <c r="S354" s="126">
        <f t="shared" si="131"/>
        <v>85</v>
      </c>
      <c r="T354">
        <f t="shared" si="132"/>
        <v>85</v>
      </c>
      <c r="U354" s="70">
        <f t="shared" si="133"/>
        <v>87.55</v>
      </c>
      <c r="V354" s="70">
        <f t="shared" si="144"/>
        <v>96.899999999999991</v>
      </c>
      <c r="W354" s="70">
        <f t="shared" si="145"/>
        <v>119.85</v>
      </c>
      <c r="X354" s="481">
        <f t="shared" si="134"/>
        <v>80.75</v>
      </c>
      <c r="Y354" s="481">
        <f t="shared" si="135"/>
        <v>89.25</v>
      </c>
      <c r="Z354" s="481">
        <f t="shared" si="136"/>
        <v>110.5</v>
      </c>
      <c r="AD354" s="63"/>
    </row>
    <row r="355" spans="1:30" ht="97.5" customHeight="1">
      <c r="A355" s="127" t="s">
        <v>1767</v>
      </c>
      <c r="B355" s="140"/>
      <c r="C355" s="158" t="s">
        <v>1766</v>
      </c>
      <c r="D355" s="723"/>
      <c r="E355" s="724"/>
      <c r="F355" s="724"/>
      <c r="G355" s="724"/>
      <c r="H355" s="724"/>
      <c r="I355" s="724"/>
      <c r="J355" s="724"/>
      <c r="K355" s="724"/>
      <c r="L355" s="724"/>
      <c r="M355" s="725"/>
      <c r="N355" s="69">
        <f t="shared" si="143"/>
        <v>162</v>
      </c>
      <c r="O355" s="70">
        <f t="shared" si="142"/>
        <v>132</v>
      </c>
      <c r="P355" s="71">
        <v>120</v>
      </c>
      <c r="Q355" s="126">
        <f t="shared" si="129"/>
        <v>1</v>
      </c>
      <c r="R355" s="126">
        <f t="shared" si="130"/>
        <v>120</v>
      </c>
      <c r="S355" s="126">
        <f t="shared" si="131"/>
        <v>120</v>
      </c>
      <c r="T355">
        <f t="shared" si="132"/>
        <v>120</v>
      </c>
      <c r="U355" s="70">
        <f t="shared" si="133"/>
        <v>123.60000000000001</v>
      </c>
      <c r="V355" s="70">
        <f t="shared" si="144"/>
        <v>136.79999999999998</v>
      </c>
      <c r="W355" s="70">
        <f t="shared" si="145"/>
        <v>169.2</v>
      </c>
      <c r="X355" s="481">
        <f t="shared" si="134"/>
        <v>114</v>
      </c>
      <c r="Y355" s="481">
        <f t="shared" si="135"/>
        <v>126</v>
      </c>
      <c r="Z355" s="481">
        <f t="shared" si="136"/>
        <v>156</v>
      </c>
      <c r="AD355" s="63"/>
    </row>
    <row r="356" spans="1:30" ht="28.5" customHeight="1">
      <c r="A356" s="627" t="s">
        <v>1796</v>
      </c>
      <c r="B356" s="628"/>
      <c r="C356" s="628"/>
      <c r="D356" s="628"/>
      <c r="E356" s="628"/>
      <c r="F356" s="628"/>
      <c r="G356" s="628"/>
      <c r="H356" s="628"/>
      <c r="I356" s="628"/>
      <c r="J356" s="628"/>
      <c r="K356" s="628"/>
      <c r="L356" s="628"/>
      <c r="M356" s="628"/>
      <c r="N356" s="628"/>
      <c r="O356" s="628"/>
      <c r="P356" s="628"/>
      <c r="Q356" s="126">
        <f t="shared" si="129"/>
        <v>0</v>
      </c>
      <c r="R356" s="126">
        <f t="shared" si="130"/>
        <v>0</v>
      </c>
      <c r="S356" s="126">
        <f t="shared" si="131"/>
        <v>0</v>
      </c>
      <c r="T356" t="str">
        <f t="shared" si="132"/>
        <v xml:space="preserve"> </v>
      </c>
      <c r="U356" s="70" t="str">
        <f t="shared" si="133"/>
        <v xml:space="preserve"> </v>
      </c>
      <c r="V356" s="70" t="str">
        <f t="shared" si="144"/>
        <v xml:space="preserve"> </v>
      </c>
      <c r="W356" s="70" t="str">
        <f t="shared" si="145"/>
        <v xml:space="preserve"> </v>
      </c>
      <c r="X356" s="481" t="str">
        <f t="shared" si="134"/>
        <v xml:space="preserve"> </v>
      </c>
      <c r="Y356" s="481" t="str">
        <f t="shared" si="135"/>
        <v xml:space="preserve"> </v>
      </c>
      <c r="Z356" s="481" t="str">
        <f t="shared" si="136"/>
        <v xml:space="preserve"> </v>
      </c>
      <c r="AD356" s="125"/>
    </row>
    <row r="357" spans="1:30" ht="32.25" customHeight="1">
      <c r="A357" s="64" t="s">
        <v>3</v>
      </c>
      <c r="B357" s="64" t="s">
        <v>163</v>
      </c>
      <c r="C357" s="64" t="s">
        <v>93</v>
      </c>
      <c r="D357" s="726" t="s">
        <v>1195</v>
      </c>
      <c r="E357" s="727"/>
      <c r="F357" s="727"/>
      <c r="G357" s="727"/>
      <c r="H357" s="727"/>
      <c r="I357" s="727"/>
      <c r="J357" s="727"/>
      <c r="K357" s="727"/>
      <c r="L357" s="727"/>
      <c r="M357" s="728"/>
      <c r="N357" s="64" t="s">
        <v>261</v>
      </c>
      <c r="O357" s="64" t="s">
        <v>3625</v>
      </c>
      <c r="P357" s="64" t="s">
        <v>263</v>
      </c>
      <c r="Q357" s="126">
        <f t="shared" si="129"/>
        <v>1</v>
      </c>
      <c r="R357" s="126" t="str">
        <f t="shared" si="130"/>
        <v>ОПТ 2</v>
      </c>
      <c r="S357" s="126" t="str">
        <f t="shared" si="131"/>
        <v xml:space="preserve"> </v>
      </c>
      <c r="T357" t="str">
        <f t="shared" si="132"/>
        <v xml:space="preserve"> </v>
      </c>
      <c r="U357" s="70" t="str">
        <f t="shared" si="133"/>
        <v xml:space="preserve"> </v>
      </c>
      <c r="V357" s="70" t="str">
        <f t="shared" si="144"/>
        <v xml:space="preserve"> </v>
      </c>
      <c r="W357" s="70" t="str">
        <f t="shared" si="145"/>
        <v xml:space="preserve"> </v>
      </c>
      <c r="X357" s="481" t="str">
        <f t="shared" si="134"/>
        <v xml:space="preserve"> </v>
      </c>
      <c r="Y357" s="481" t="str">
        <f t="shared" si="135"/>
        <v xml:space="preserve"> </v>
      </c>
      <c r="Z357" s="481" t="str">
        <f t="shared" si="136"/>
        <v xml:space="preserve"> </v>
      </c>
      <c r="AD357" s="126"/>
    </row>
    <row r="358" spans="1:30" ht="91.5" customHeight="1">
      <c r="A358" s="127" t="s">
        <v>1769</v>
      </c>
      <c r="B358" s="140"/>
      <c r="C358" s="158" t="s">
        <v>1768</v>
      </c>
      <c r="D358" s="723"/>
      <c r="E358" s="724"/>
      <c r="F358" s="724"/>
      <c r="G358" s="724"/>
      <c r="H358" s="724"/>
      <c r="I358" s="724"/>
      <c r="J358" s="724"/>
      <c r="K358" s="724"/>
      <c r="L358" s="724"/>
      <c r="M358" s="725"/>
      <c r="N358" s="69">
        <f>P358*1.35</f>
        <v>19.575000000000003</v>
      </c>
      <c r="O358" s="70">
        <f t="shared" ref="O358:O371" si="146">P358*1.1</f>
        <v>15.950000000000001</v>
      </c>
      <c r="P358" s="71">
        <v>14.5</v>
      </c>
      <c r="Q358" s="126">
        <f t="shared" si="129"/>
        <v>1</v>
      </c>
      <c r="R358" s="126">
        <f t="shared" si="130"/>
        <v>14.5</v>
      </c>
      <c r="S358" s="126">
        <f t="shared" si="131"/>
        <v>14.5</v>
      </c>
      <c r="T358">
        <f t="shared" si="132"/>
        <v>14.5</v>
      </c>
      <c r="U358" s="70">
        <f t="shared" si="133"/>
        <v>14.935</v>
      </c>
      <c r="V358" s="70">
        <f t="shared" si="144"/>
        <v>16.529999999999998</v>
      </c>
      <c r="W358" s="70">
        <f t="shared" si="145"/>
        <v>20.445</v>
      </c>
      <c r="X358" s="481">
        <f t="shared" si="134"/>
        <v>13.775</v>
      </c>
      <c r="Y358" s="481">
        <f t="shared" si="135"/>
        <v>15.225000000000001</v>
      </c>
      <c r="Z358" s="481">
        <f t="shared" si="136"/>
        <v>18.850000000000001</v>
      </c>
      <c r="AD358" s="126"/>
    </row>
    <row r="359" spans="1:30" ht="97.5" customHeight="1">
      <c r="A359" s="127" t="s">
        <v>1771</v>
      </c>
      <c r="B359" s="140"/>
      <c r="C359" s="158" t="s">
        <v>1770</v>
      </c>
      <c r="D359" s="723"/>
      <c r="E359" s="724"/>
      <c r="F359" s="724"/>
      <c r="G359" s="724"/>
      <c r="H359" s="724"/>
      <c r="I359" s="724"/>
      <c r="J359" s="724"/>
      <c r="K359" s="724"/>
      <c r="L359" s="724"/>
      <c r="M359" s="725"/>
      <c r="N359" s="69">
        <f t="shared" ref="N359:N371" si="147">P359*1.35</f>
        <v>37.125</v>
      </c>
      <c r="O359" s="70">
        <f t="shared" si="146"/>
        <v>30.250000000000004</v>
      </c>
      <c r="P359" s="71">
        <v>27.5</v>
      </c>
      <c r="Q359" s="126">
        <f t="shared" si="129"/>
        <v>1</v>
      </c>
      <c r="R359" s="126">
        <f t="shared" si="130"/>
        <v>27.5</v>
      </c>
      <c r="S359" s="126">
        <f t="shared" si="131"/>
        <v>27.5</v>
      </c>
      <c r="T359">
        <f t="shared" si="132"/>
        <v>27.5</v>
      </c>
      <c r="U359" s="70">
        <f t="shared" si="133"/>
        <v>28.324999999999999</v>
      </c>
      <c r="V359" s="70">
        <f t="shared" si="144"/>
        <v>31.349999999999998</v>
      </c>
      <c r="W359" s="70">
        <f t="shared" si="145"/>
        <v>38.774999999999999</v>
      </c>
      <c r="X359" s="481">
        <f t="shared" si="134"/>
        <v>26.125</v>
      </c>
      <c r="Y359" s="481">
        <f t="shared" si="135"/>
        <v>28.875</v>
      </c>
      <c r="Z359" s="481">
        <f t="shared" si="136"/>
        <v>35.75</v>
      </c>
      <c r="AD359" s="126"/>
    </row>
    <row r="360" spans="1:30" ht="97.5" customHeight="1">
      <c r="A360" s="469" t="s">
        <v>4091</v>
      </c>
      <c r="B360" s="140"/>
      <c r="C360" s="158" t="s">
        <v>4092</v>
      </c>
      <c r="D360" s="723"/>
      <c r="E360" s="724"/>
      <c r="F360" s="724"/>
      <c r="G360" s="724"/>
      <c r="H360" s="724"/>
      <c r="I360" s="724"/>
      <c r="J360" s="724"/>
      <c r="K360" s="724"/>
      <c r="L360" s="724"/>
      <c r="M360" s="725"/>
      <c r="N360" s="69">
        <f t="shared" ref="N360" si="148">P360*1.35</f>
        <v>40.5</v>
      </c>
      <c r="O360" s="70">
        <f t="shared" ref="O360" si="149">P360*1.1</f>
        <v>33</v>
      </c>
      <c r="P360" s="71">
        <v>30</v>
      </c>
      <c r="Q360" s="126">
        <f t="shared" si="129"/>
        <v>1</v>
      </c>
      <c r="R360" s="126">
        <f t="shared" si="130"/>
        <v>30</v>
      </c>
      <c r="S360" s="126">
        <f t="shared" si="131"/>
        <v>30</v>
      </c>
      <c r="T360">
        <f t="shared" si="132"/>
        <v>30</v>
      </c>
      <c r="U360" s="70">
        <f t="shared" si="133"/>
        <v>30.900000000000002</v>
      </c>
      <c r="V360" s="70">
        <f t="shared" si="144"/>
        <v>34.199999999999996</v>
      </c>
      <c r="W360" s="70">
        <f t="shared" si="145"/>
        <v>42.3</v>
      </c>
      <c r="X360" s="481">
        <f t="shared" si="134"/>
        <v>28.5</v>
      </c>
      <c r="Y360" s="481">
        <f t="shared" si="135"/>
        <v>31.5</v>
      </c>
      <c r="Z360" s="481">
        <f t="shared" si="136"/>
        <v>39</v>
      </c>
      <c r="AD360" s="126"/>
    </row>
    <row r="361" spans="1:30" ht="68.25" customHeight="1">
      <c r="A361" s="127" t="s">
        <v>1773</v>
      </c>
      <c r="B361" s="140"/>
      <c r="C361" s="158" t="s">
        <v>1772</v>
      </c>
      <c r="D361" s="723"/>
      <c r="E361" s="724"/>
      <c r="F361" s="724"/>
      <c r="G361" s="724"/>
      <c r="H361" s="724"/>
      <c r="I361" s="724"/>
      <c r="J361" s="724"/>
      <c r="K361" s="724"/>
      <c r="L361" s="724"/>
      <c r="M361" s="725"/>
      <c r="N361" s="69">
        <f t="shared" si="147"/>
        <v>45.900000000000006</v>
      </c>
      <c r="O361" s="70">
        <f t="shared" si="146"/>
        <v>37.400000000000006</v>
      </c>
      <c r="P361" s="71">
        <v>34</v>
      </c>
      <c r="Q361" s="126">
        <f t="shared" si="129"/>
        <v>1</v>
      </c>
      <c r="R361" s="126">
        <f t="shared" si="130"/>
        <v>34</v>
      </c>
      <c r="S361" s="126">
        <f t="shared" si="131"/>
        <v>34</v>
      </c>
      <c r="T361">
        <f t="shared" si="132"/>
        <v>34</v>
      </c>
      <c r="U361" s="70">
        <f t="shared" si="133"/>
        <v>35.020000000000003</v>
      </c>
      <c r="V361" s="70">
        <f t="shared" si="144"/>
        <v>38.76</v>
      </c>
      <c r="W361" s="70">
        <f t="shared" si="145"/>
        <v>47.94</v>
      </c>
      <c r="X361" s="481">
        <f t="shared" si="134"/>
        <v>32.299999999999997</v>
      </c>
      <c r="Y361" s="481">
        <f t="shared" si="135"/>
        <v>35.700000000000003</v>
      </c>
      <c r="Z361" s="481">
        <f t="shared" si="136"/>
        <v>44.2</v>
      </c>
      <c r="AD361" s="126"/>
    </row>
    <row r="362" spans="1:30" ht="81" customHeight="1">
      <c r="A362" s="127" t="s">
        <v>1775</v>
      </c>
      <c r="B362" s="140"/>
      <c r="C362" s="158" t="s">
        <v>1774</v>
      </c>
      <c r="D362" s="723"/>
      <c r="E362" s="724"/>
      <c r="F362" s="724"/>
      <c r="G362" s="724"/>
      <c r="H362" s="724"/>
      <c r="I362" s="724"/>
      <c r="J362" s="724"/>
      <c r="K362" s="724"/>
      <c r="L362" s="724"/>
      <c r="M362" s="725"/>
      <c r="N362" s="69">
        <f t="shared" si="147"/>
        <v>24.975000000000001</v>
      </c>
      <c r="O362" s="70">
        <f t="shared" si="146"/>
        <v>20.350000000000001</v>
      </c>
      <c r="P362" s="71">
        <v>18.5</v>
      </c>
      <c r="Q362" s="126">
        <f t="shared" si="129"/>
        <v>1</v>
      </c>
      <c r="R362" s="126">
        <f t="shared" si="130"/>
        <v>18.5</v>
      </c>
      <c r="S362" s="126">
        <f t="shared" si="131"/>
        <v>18.5</v>
      </c>
      <c r="T362">
        <f t="shared" si="132"/>
        <v>18.5</v>
      </c>
      <c r="U362" s="70">
        <f t="shared" si="133"/>
        <v>19.055</v>
      </c>
      <c r="V362" s="70">
        <f t="shared" si="144"/>
        <v>21.09</v>
      </c>
      <c r="W362" s="70">
        <f t="shared" si="145"/>
        <v>26.084999999999997</v>
      </c>
      <c r="X362" s="481">
        <f t="shared" si="134"/>
        <v>17.574999999999999</v>
      </c>
      <c r="Y362" s="481">
        <f t="shared" si="135"/>
        <v>19.425000000000001</v>
      </c>
      <c r="Z362" s="481">
        <f t="shared" si="136"/>
        <v>24.05</v>
      </c>
      <c r="AD362" s="126"/>
    </row>
    <row r="363" spans="1:30" ht="77.25" customHeight="1">
      <c r="A363" s="127" t="s">
        <v>1777</v>
      </c>
      <c r="B363" s="140"/>
      <c r="C363" s="158" t="s">
        <v>1776</v>
      </c>
      <c r="D363" s="723"/>
      <c r="E363" s="724"/>
      <c r="F363" s="724"/>
      <c r="G363" s="724"/>
      <c r="H363" s="724"/>
      <c r="I363" s="724"/>
      <c r="J363" s="724"/>
      <c r="K363" s="724"/>
      <c r="L363" s="724"/>
      <c r="M363" s="725"/>
      <c r="N363" s="69">
        <f t="shared" si="147"/>
        <v>20.925000000000001</v>
      </c>
      <c r="O363" s="70">
        <f t="shared" si="146"/>
        <v>17.05</v>
      </c>
      <c r="P363" s="71">
        <v>15.5</v>
      </c>
      <c r="Q363" s="126">
        <f t="shared" si="129"/>
        <v>1</v>
      </c>
      <c r="R363" s="126">
        <f t="shared" si="130"/>
        <v>15.5</v>
      </c>
      <c r="S363" s="126">
        <f t="shared" si="131"/>
        <v>15.5</v>
      </c>
      <c r="T363">
        <f t="shared" si="132"/>
        <v>15.5</v>
      </c>
      <c r="U363" s="70">
        <f t="shared" si="133"/>
        <v>15.965</v>
      </c>
      <c r="V363" s="70">
        <f t="shared" si="144"/>
        <v>17.669999999999998</v>
      </c>
      <c r="W363" s="70">
        <f t="shared" si="145"/>
        <v>21.855</v>
      </c>
      <c r="X363" s="481">
        <f t="shared" si="134"/>
        <v>14.725</v>
      </c>
      <c r="Y363" s="481">
        <f t="shared" si="135"/>
        <v>16.275000000000002</v>
      </c>
      <c r="Z363" s="481">
        <f t="shared" si="136"/>
        <v>20.150000000000002</v>
      </c>
      <c r="AD363" s="126"/>
    </row>
    <row r="364" spans="1:30" ht="82.5" customHeight="1">
      <c r="A364" s="127" t="s">
        <v>1779</v>
      </c>
      <c r="B364" s="140"/>
      <c r="C364" s="158" t="s">
        <v>1778</v>
      </c>
      <c r="D364" s="723"/>
      <c r="E364" s="724"/>
      <c r="F364" s="724"/>
      <c r="G364" s="724"/>
      <c r="H364" s="724"/>
      <c r="I364" s="724"/>
      <c r="J364" s="724"/>
      <c r="K364" s="724"/>
      <c r="L364" s="724"/>
      <c r="M364" s="725"/>
      <c r="N364" s="69">
        <f t="shared" si="147"/>
        <v>16.875</v>
      </c>
      <c r="O364" s="70">
        <f t="shared" si="146"/>
        <v>13.750000000000002</v>
      </c>
      <c r="P364" s="71">
        <v>12.5</v>
      </c>
      <c r="Q364" s="126">
        <f t="shared" si="129"/>
        <v>1</v>
      </c>
      <c r="R364" s="126">
        <f t="shared" si="130"/>
        <v>12.5</v>
      </c>
      <c r="S364" s="126">
        <f t="shared" si="131"/>
        <v>12.5</v>
      </c>
      <c r="T364">
        <f t="shared" si="132"/>
        <v>12.5</v>
      </c>
      <c r="U364" s="70">
        <f t="shared" si="133"/>
        <v>12.875</v>
      </c>
      <c r="V364" s="70">
        <f t="shared" si="144"/>
        <v>14.249999999999998</v>
      </c>
      <c r="W364" s="70">
        <f t="shared" si="145"/>
        <v>17.625</v>
      </c>
      <c r="X364" s="481">
        <f t="shared" si="134"/>
        <v>11.875</v>
      </c>
      <c r="Y364" s="481">
        <f t="shared" si="135"/>
        <v>13.125</v>
      </c>
      <c r="Z364" s="481">
        <f t="shared" si="136"/>
        <v>16.25</v>
      </c>
      <c r="AD364" s="126"/>
    </row>
    <row r="365" spans="1:30" ht="88.5" customHeight="1">
      <c r="A365" s="127" t="s">
        <v>1781</v>
      </c>
      <c r="B365" s="140"/>
      <c r="C365" s="158" t="s">
        <v>1780</v>
      </c>
      <c r="D365" s="723"/>
      <c r="E365" s="724"/>
      <c r="F365" s="724"/>
      <c r="G365" s="724"/>
      <c r="H365" s="724"/>
      <c r="I365" s="724"/>
      <c r="J365" s="724"/>
      <c r="K365" s="724"/>
      <c r="L365" s="724"/>
      <c r="M365" s="725"/>
      <c r="N365" s="69">
        <f t="shared" si="147"/>
        <v>12.285</v>
      </c>
      <c r="O365" s="70">
        <f t="shared" si="146"/>
        <v>10.01</v>
      </c>
      <c r="P365" s="71">
        <v>9.1</v>
      </c>
      <c r="Q365" s="126">
        <f t="shared" si="129"/>
        <v>1</v>
      </c>
      <c r="R365" s="126">
        <f t="shared" si="130"/>
        <v>9.1</v>
      </c>
      <c r="S365" s="126">
        <f t="shared" si="131"/>
        <v>9.1</v>
      </c>
      <c r="T365">
        <f t="shared" si="132"/>
        <v>9.1</v>
      </c>
      <c r="U365" s="70">
        <f t="shared" si="133"/>
        <v>9.3729999999999993</v>
      </c>
      <c r="V365" s="70">
        <f t="shared" si="144"/>
        <v>10.373999999999999</v>
      </c>
      <c r="W365" s="70">
        <f t="shared" si="145"/>
        <v>12.831</v>
      </c>
      <c r="X365" s="481">
        <f t="shared" si="134"/>
        <v>8.6449999999999996</v>
      </c>
      <c r="Y365" s="481">
        <f t="shared" si="135"/>
        <v>9.5549999999999997</v>
      </c>
      <c r="Z365" s="481">
        <f t="shared" si="136"/>
        <v>11.83</v>
      </c>
      <c r="AD365" s="126"/>
    </row>
    <row r="366" spans="1:30" ht="66" customHeight="1">
      <c r="A366" s="127" t="s">
        <v>1783</v>
      </c>
      <c r="B366" s="140"/>
      <c r="C366" s="158" t="s">
        <v>1782</v>
      </c>
      <c r="D366" s="723"/>
      <c r="E366" s="724"/>
      <c r="F366" s="724"/>
      <c r="G366" s="724"/>
      <c r="H366" s="724"/>
      <c r="I366" s="724"/>
      <c r="J366" s="724"/>
      <c r="K366" s="724"/>
      <c r="L366" s="724"/>
      <c r="M366" s="725"/>
      <c r="N366" s="69">
        <f t="shared" si="147"/>
        <v>7.83</v>
      </c>
      <c r="O366" s="70">
        <f t="shared" si="146"/>
        <v>6.38</v>
      </c>
      <c r="P366" s="71">
        <v>5.8</v>
      </c>
      <c r="Q366" s="126">
        <f t="shared" si="129"/>
        <v>1</v>
      </c>
      <c r="R366" s="126">
        <f t="shared" si="130"/>
        <v>5.8</v>
      </c>
      <c r="S366" s="126">
        <f t="shared" si="131"/>
        <v>5.8</v>
      </c>
      <c r="T366">
        <f t="shared" si="132"/>
        <v>5.8</v>
      </c>
      <c r="U366" s="70">
        <f t="shared" si="133"/>
        <v>5.9740000000000002</v>
      </c>
      <c r="V366" s="70">
        <f t="shared" si="144"/>
        <v>6.6119999999999992</v>
      </c>
      <c r="W366" s="70">
        <f t="shared" si="145"/>
        <v>8.177999999999999</v>
      </c>
      <c r="X366" s="481">
        <f t="shared" si="134"/>
        <v>5.51</v>
      </c>
      <c r="Y366" s="481">
        <f t="shared" si="135"/>
        <v>6.09</v>
      </c>
      <c r="Z366" s="481">
        <f t="shared" si="136"/>
        <v>7.54</v>
      </c>
      <c r="AD366" s="126"/>
    </row>
    <row r="367" spans="1:30" ht="92.25" customHeight="1">
      <c r="A367" s="127" t="s">
        <v>1785</v>
      </c>
      <c r="B367" s="140"/>
      <c r="C367" s="158" t="s">
        <v>1784</v>
      </c>
      <c r="D367" s="723"/>
      <c r="E367" s="724"/>
      <c r="F367" s="724"/>
      <c r="G367" s="724"/>
      <c r="H367" s="724"/>
      <c r="I367" s="724"/>
      <c r="J367" s="724"/>
      <c r="K367" s="724"/>
      <c r="L367" s="724"/>
      <c r="M367" s="725"/>
      <c r="N367" s="69">
        <f t="shared" si="147"/>
        <v>18.900000000000002</v>
      </c>
      <c r="O367" s="70">
        <f t="shared" si="146"/>
        <v>15.400000000000002</v>
      </c>
      <c r="P367" s="71">
        <v>14</v>
      </c>
      <c r="Q367" s="126">
        <f t="shared" si="129"/>
        <v>1</v>
      </c>
      <c r="R367" s="126">
        <f t="shared" si="130"/>
        <v>14</v>
      </c>
      <c r="S367" s="126">
        <f t="shared" si="131"/>
        <v>14</v>
      </c>
      <c r="T367">
        <f t="shared" si="132"/>
        <v>14</v>
      </c>
      <c r="U367" s="70">
        <f t="shared" si="133"/>
        <v>14.42</v>
      </c>
      <c r="V367" s="70">
        <f t="shared" si="144"/>
        <v>15.959999999999999</v>
      </c>
      <c r="W367" s="70">
        <f t="shared" si="145"/>
        <v>19.739999999999998</v>
      </c>
      <c r="X367" s="481">
        <f t="shared" si="134"/>
        <v>13.3</v>
      </c>
      <c r="Y367" s="481">
        <f t="shared" si="135"/>
        <v>14.700000000000001</v>
      </c>
      <c r="Z367" s="481">
        <f t="shared" si="136"/>
        <v>18.2</v>
      </c>
      <c r="AD367" s="126"/>
    </row>
    <row r="368" spans="1:30" ht="71.25" customHeight="1">
      <c r="A368" s="127" t="s">
        <v>1787</v>
      </c>
      <c r="B368" s="140"/>
      <c r="C368" s="158" t="s">
        <v>1786</v>
      </c>
      <c r="D368" s="723"/>
      <c r="E368" s="724"/>
      <c r="F368" s="724"/>
      <c r="G368" s="724"/>
      <c r="H368" s="724"/>
      <c r="I368" s="724"/>
      <c r="J368" s="724"/>
      <c r="K368" s="724"/>
      <c r="L368" s="724"/>
      <c r="M368" s="725"/>
      <c r="N368" s="69">
        <f t="shared" si="147"/>
        <v>71.550000000000011</v>
      </c>
      <c r="O368" s="70">
        <f t="shared" si="146"/>
        <v>58.300000000000004</v>
      </c>
      <c r="P368" s="71">
        <v>53</v>
      </c>
      <c r="Q368" s="126">
        <f t="shared" si="129"/>
        <v>1</v>
      </c>
      <c r="R368" s="126">
        <f t="shared" si="130"/>
        <v>53</v>
      </c>
      <c r="S368" s="126">
        <f t="shared" si="131"/>
        <v>53</v>
      </c>
      <c r="T368">
        <f t="shared" si="132"/>
        <v>53</v>
      </c>
      <c r="U368" s="70">
        <f t="shared" si="133"/>
        <v>54.59</v>
      </c>
      <c r="V368" s="70">
        <f t="shared" si="144"/>
        <v>60.419999999999995</v>
      </c>
      <c r="W368" s="70">
        <f t="shared" si="145"/>
        <v>74.72999999999999</v>
      </c>
      <c r="X368" s="481">
        <f t="shared" si="134"/>
        <v>50.35</v>
      </c>
      <c r="Y368" s="481">
        <f t="shared" si="135"/>
        <v>55.650000000000006</v>
      </c>
      <c r="Z368" s="481">
        <f t="shared" si="136"/>
        <v>68.900000000000006</v>
      </c>
      <c r="AD368" s="126"/>
    </row>
    <row r="369" spans="1:30" ht="79.5" customHeight="1">
      <c r="A369" s="127" t="s">
        <v>1789</v>
      </c>
      <c r="B369" s="140"/>
      <c r="C369" s="158" t="s">
        <v>1788</v>
      </c>
      <c r="D369" s="723"/>
      <c r="E369" s="724"/>
      <c r="F369" s="724"/>
      <c r="G369" s="724"/>
      <c r="H369" s="724"/>
      <c r="I369" s="724"/>
      <c r="J369" s="724"/>
      <c r="K369" s="724"/>
      <c r="L369" s="724"/>
      <c r="M369" s="725"/>
      <c r="N369" s="69">
        <f t="shared" si="147"/>
        <v>53.325000000000003</v>
      </c>
      <c r="O369" s="70">
        <f t="shared" si="146"/>
        <v>43.45</v>
      </c>
      <c r="P369" s="71">
        <v>39.5</v>
      </c>
      <c r="Q369" s="126">
        <f t="shared" si="129"/>
        <v>1</v>
      </c>
      <c r="R369" s="126">
        <f t="shared" si="130"/>
        <v>39.5</v>
      </c>
      <c r="S369" s="126">
        <f t="shared" si="131"/>
        <v>39.5</v>
      </c>
      <c r="T369">
        <f t="shared" si="132"/>
        <v>39.5</v>
      </c>
      <c r="U369" s="70">
        <f t="shared" si="133"/>
        <v>40.685000000000002</v>
      </c>
      <c r="V369" s="70">
        <f t="shared" si="144"/>
        <v>45.029999999999994</v>
      </c>
      <c r="W369" s="70">
        <f t="shared" si="145"/>
        <v>55.695</v>
      </c>
      <c r="X369" s="481">
        <f t="shared" si="134"/>
        <v>37.524999999999999</v>
      </c>
      <c r="Y369" s="481">
        <f t="shared" si="135"/>
        <v>41.475000000000001</v>
      </c>
      <c r="Z369" s="481">
        <f t="shared" si="136"/>
        <v>51.35</v>
      </c>
      <c r="AD369" s="63"/>
    </row>
    <row r="370" spans="1:30" ht="86.25" customHeight="1">
      <c r="A370" s="127" t="s">
        <v>1791</v>
      </c>
      <c r="B370" s="140"/>
      <c r="C370" s="158" t="s">
        <v>1790</v>
      </c>
      <c r="D370" s="723"/>
      <c r="E370" s="724"/>
      <c r="F370" s="724"/>
      <c r="G370" s="724"/>
      <c r="H370" s="724"/>
      <c r="I370" s="724"/>
      <c r="J370" s="724"/>
      <c r="K370" s="724"/>
      <c r="L370" s="724"/>
      <c r="M370" s="725"/>
      <c r="N370" s="69">
        <f t="shared" si="147"/>
        <v>94.365000000000009</v>
      </c>
      <c r="O370" s="70">
        <f t="shared" si="146"/>
        <v>76.890000000000015</v>
      </c>
      <c r="P370" s="71">
        <v>69.900000000000006</v>
      </c>
      <c r="Q370" s="126">
        <f t="shared" si="129"/>
        <v>1</v>
      </c>
      <c r="R370" s="126">
        <f t="shared" si="130"/>
        <v>69.900000000000006</v>
      </c>
      <c r="S370" s="126">
        <f t="shared" si="131"/>
        <v>69.900000000000006</v>
      </c>
      <c r="T370">
        <f t="shared" si="132"/>
        <v>69.900000000000006</v>
      </c>
      <c r="U370" s="70">
        <f t="shared" si="133"/>
        <v>71.997000000000014</v>
      </c>
      <c r="V370" s="70">
        <f t="shared" si="144"/>
        <v>79.685999999999993</v>
      </c>
      <c r="W370" s="70">
        <f t="shared" si="145"/>
        <v>98.558999999999997</v>
      </c>
      <c r="X370" s="481">
        <f t="shared" si="134"/>
        <v>66.405000000000001</v>
      </c>
      <c r="Y370" s="481">
        <f t="shared" si="135"/>
        <v>73.39500000000001</v>
      </c>
      <c r="Z370" s="481">
        <f t="shared" si="136"/>
        <v>90.87</v>
      </c>
      <c r="AD370" s="126"/>
    </row>
    <row r="371" spans="1:30" ht="86.25" customHeight="1">
      <c r="A371" s="127" t="s">
        <v>1793</v>
      </c>
      <c r="B371" s="140"/>
      <c r="C371" s="158" t="s">
        <v>1792</v>
      </c>
      <c r="D371" s="723"/>
      <c r="E371" s="724"/>
      <c r="F371" s="724"/>
      <c r="G371" s="724"/>
      <c r="H371" s="724"/>
      <c r="I371" s="724"/>
      <c r="J371" s="724"/>
      <c r="K371" s="724"/>
      <c r="L371" s="724"/>
      <c r="M371" s="725"/>
      <c r="N371" s="69">
        <f t="shared" si="147"/>
        <v>41.580000000000005</v>
      </c>
      <c r="O371" s="70">
        <f t="shared" si="146"/>
        <v>33.880000000000003</v>
      </c>
      <c r="P371" s="71">
        <v>30.8</v>
      </c>
      <c r="Q371" s="126">
        <f t="shared" si="129"/>
        <v>1</v>
      </c>
      <c r="R371" s="126">
        <f t="shared" si="130"/>
        <v>30.8</v>
      </c>
      <c r="S371" s="126">
        <f t="shared" si="131"/>
        <v>30.8</v>
      </c>
      <c r="T371">
        <f t="shared" si="132"/>
        <v>30.8</v>
      </c>
      <c r="U371" s="70">
        <f t="shared" si="133"/>
        <v>31.724</v>
      </c>
      <c r="V371" s="70">
        <f t="shared" si="144"/>
        <v>35.111999999999995</v>
      </c>
      <c r="W371" s="70">
        <f t="shared" si="145"/>
        <v>43.427999999999997</v>
      </c>
      <c r="X371" s="481">
        <f t="shared" si="134"/>
        <v>29.26</v>
      </c>
      <c r="Y371" s="481">
        <f t="shared" si="135"/>
        <v>32.340000000000003</v>
      </c>
      <c r="Z371" s="481">
        <f t="shared" si="136"/>
        <v>40.04</v>
      </c>
      <c r="AD371" s="126"/>
    </row>
    <row r="372" spans="1:30" ht="90" customHeight="1">
      <c r="A372" s="127" t="s">
        <v>1795</v>
      </c>
      <c r="B372" s="140"/>
      <c r="C372" s="158" t="s">
        <v>1794</v>
      </c>
      <c r="D372" s="723"/>
      <c r="E372" s="724"/>
      <c r="F372" s="724"/>
      <c r="G372" s="724"/>
      <c r="H372" s="724"/>
      <c r="I372" s="724"/>
      <c r="J372" s="724"/>
      <c r="K372" s="724"/>
      <c r="L372" s="724"/>
      <c r="M372" s="725"/>
      <c r="N372" s="69">
        <f t="shared" ref="N372:N383" si="150">P372*1.35</f>
        <v>11.475000000000001</v>
      </c>
      <c r="O372" s="70">
        <f t="shared" ref="O372:O383" si="151">P372*1.1</f>
        <v>9.3500000000000014</v>
      </c>
      <c r="P372" s="71">
        <v>8.5</v>
      </c>
      <c r="Q372" s="126">
        <f t="shared" si="129"/>
        <v>1</v>
      </c>
      <c r="R372" s="126">
        <f t="shared" si="130"/>
        <v>8.5</v>
      </c>
      <c r="S372" s="126">
        <f t="shared" si="131"/>
        <v>8.5</v>
      </c>
      <c r="T372">
        <f t="shared" si="132"/>
        <v>8.5</v>
      </c>
      <c r="U372" s="70">
        <f t="shared" si="133"/>
        <v>8.7550000000000008</v>
      </c>
      <c r="V372" s="70">
        <f t="shared" si="144"/>
        <v>9.69</v>
      </c>
      <c r="W372" s="70">
        <f t="shared" si="145"/>
        <v>11.984999999999999</v>
      </c>
      <c r="X372" s="481">
        <f t="shared" si="134"/>
        <v>8.0749999999999993</v>
      </c>
      <c r="Y372" s="481">
        <f t="shared" si="135"/>
        <v>8.9250000000000007</v>
      </c>
      <c r="Z372" s="481">
        <f t="shared" si="136"/>
        <v>11.05</v>
      </c>
      <c r="AD372" s="63"/>
    </row>
    <row r="373" spans="1:30" ht="67.5" customHeight="1">
      <c r="A373" s="127" t="s">
        <v>1798</v>
      </c>
      <c r="B373" s="140"/>
      <c r="C373" s="158" t="s">
        <v>1797</v>
      </c>
      <c r="D373" s="723"/>
      <c r="E373" s="724"/>
      <c r="F373" s="724"/>
      <c r="G373" s="724"/>
      <c r="H373" s="724"/>
      <c r="I373" s="724"/>
      <c r="J373" s="724"/>
      <c r="K373" s="724"/>
      <c r="L373" s="724"/>
      <c r="M373" s="725"/>
      <c r="N373" s="69">
        <f t="shared" si="150"/>
        <v>33.75</v>
      </c>
      <c r="O373" s="70">
        <f t="shared" si="151"/>
        <v>27.500000000000004</v>
      </c>
      <c r="P373" s="71">
        <v>25</v>
      </c>
      <c r="Q373" s="126">
        <f t="shared" ref="Q373:Q410" si="152">IF(P373&gt;1,1,0)</f>
        <v>1</v>
      </c>
      <c r="R373" s="126">
        <f t="shared" ref="R373:R410" si="153">IF(Q373=1,P373,0)</f>
        <v>25</v>
      </c>
      <c r="S373" s="126">
        <f t="shared" si="131"/>
        <v>25</v>
      </c>
      <c r="T373">
        <f t="shared" si="132"/>
        <v>25</v>
      </c>
      <c r="U373" s="70">
        <f t="shared" si="133"/>
        <v>25.75</v>
      </c>
      <c r="V373" s="70">
        <f t="shared" si="144"/>
        <v>28.499999999999996</v>
      </c>
      <c r="W373" s="70">
        <f t="shared" si="145"/>
        <v>35.25</v>
      </c>
      <c r="X373" s="481">
        <f t="shared" si="134"/>
        <v>23.75</v>
      </c>
      <c r="Y373" s="481">
        <f t="shared" si="135"/>
        <v>26.25</v>
      </c>
      <c r="Z373" s="481">
        <f t="shared" si="136"/>
        <v>32.5</v>
      </c>
      <c r="AD373" s="63"/>
    </row>
    <row r="374" spans="1:30" ht="96.75" customHeight="1">
      <c r="A374" s="127" t="s">
        <v>1800</v>
      </c>
      <c r="B374" s="140"/>
      <c r="C374" s="158" t="s">
        <v>1799</v>
      </c>
      <c r="D374" s="723"/>
      <c r="E374" s="724"/>
      <c r="F374" s="724"/>
      <c r="G374" s="724"/>
      <c r="H374" s="724"/>
      <c r="I374" s="724"/>
      <c r="J374" s="724"/>
      <c r="K374" s="724"/>
      <c r="L374" s="724"/>
      <c r="M374" s="725"/>
      <c r="N374" s="69">
        <f t="shared" si="150"/>
        <v>27</v>
      </c>
      <c r="O374" s="70">
        <f t="shared" si="151"/>
        <v>22</v>
      </c>
      <c r="P374" s="71">
        <v>20</v>
      </c>
      <c r="Q374" s="126">
        <f t="shared" si="152"/>
        <v>1</v>
      </c>
      <c r="R374" s="126">
        <f t="shared" si="153"/>
        <v>20</v>
      </c>
      <c r="S374" s="126">
        <f t="shared" ref="S374:S410" si="154">IFERROR(SUM(R374*1)," ")</f>
        <v>20</v>
      </c>
      <c r="T374">
        <f t="shared" ref="T374:T410" si="155">IF(S374=0," ",S374)</f>
        <v>20</v>
      </c>
      <c r="U374" s="70">
        <f t="shared" si="133"/>
        <v>20.6</v>
      </c>
      <c r="V374" s="70">
        <f t="shared" si="144"/>
        <v>22.799999999999997</v>
      </c>
      <c r="W374" s="70">
        <f t="shared" si="145"/>
        <v>28.2</v>
      </c>
      <c r="X374" s="481">
        <f t="shared" si="134"/>
        <v>19</v>
      </c>
      <c r="Y374" s="481">
        <f t="shared" si="135"/>
        <v>21</v>
      </c>
      <c r="Z374" s="481">
        <f t="shared" si="136"/>
        <v>26</v>
      </c>
      <c r="AD374" s="63"/>
    </row>
    <row r="375" spans="1:30" ht="103.5" customHeight="1">
      <c r="A375" s="127" t="s">
        <v>1802</v>
      </c>
      <c r="B375" s="140"/>
      <c r="C375" s="158" t="s">
        <v>1801</v>
      </c>
      <c r="D375" s="723"/>
      <c r="E375" s="724"/>
      <c r="F375" s="724"/>
      <c r="G375" s="724"/>
      <c r="H375" s="724"/>
      <c r="I375" s="724"/>
      <c r="J375" s="724"/>
      <c r="K375" s="724"/>
      <c r="L375" s="724"/>
      <c r="M375" s="725"/>
      <c r="N375" s="69">
        <f t="shared" si="150"/>
        <v>22.275000000000002</v>
      </c>
      <c r="O375" s="70">
        <f t="shared" si="151"/>
        <v>18.150000000000002</v>
      </c>
      <c r="P375" s="71">
        <v>16.5</v>
      </c>
      <c r="Q375" s="126">
        <f t="shared" si="152"/>
        <v>1</v>
      </c>
      <c r="R375" s="126">
        <f t="shared" si="153"/>
        <v>16.5</v>
      </c>
      <c r="S375" s="126">
        <f t="shared" si="154"/>
        <v>16.5</v>
      </c>
      <c r="T375">
        <f t="shared" si="155"/>
        <v>16.5</v>
      </c>
      <c r="U375" s="70">
        <f t="shared" ref="U375:U410" si="156">IFERROR(SUM($T375*$AA$2)," ")</f>
        <v>16.995000000000001</v>
      </c>
      <c r="V375" s="70">
        <f t="shared" si="144"/>
        <v>18.809999999999999</v>
      </c>
      <c r="W375" s="70">
        <f t="shared" si="145"/>
        <v>23.264999999999997</v>
      </c>
      <c r="X375" s="481">
        <f t="shared" ref="X375:X410" si="157">IFERROR(SUM($T375-$T375/100*$AD$2)," ")</f>
        <v>15.675000000000001</v>
      </c>
      <c r="Y375" s="481">
        <f t="shared" ref="Y375:Y410" si="158">IFERROR(SUM($T375*$AE$2)," ")</f>
        <v>17.324999999999999</v>
      </c>
      <c r="Z375" s="481">
        <f t="shared" ref="Z375:Z410" si="159">IFERROR(SUM($T375*$AF$2)," ")</f>
        <v>21.45</v>
      </c>
      <c r="AD375" s="63"/>
    </row>
    <row r="376" spans="1:30" ht="77.25" customHeight="1">
      <c r="A376" s="127" t="s">
        <v>1804</v>
      </c>
      <c r="B376" s="140"/>
      <c r="C376" s="158" t="s">
        <v>1803</v>
      </c>
      <c r="D376" s="723"/>
      <c r="E376" s="724"/>
      <c r="F376" s="724"/>
      <c r="G376" s="724"/>
      <c r="H376" s="724"/>
      <c r="I376" s="724"/>
      <c r="J376" s="724"/>
      <c r="K376" s="724"/>
      <c r="L376" s="724"/>
      <c r="M376" s="725"/>
      <c r="N376" s="69">
        <f t="shared" si="150"/>
        <v>31.725000000000001</v>
      </c>
      <c r="O376" s="70">
        <f t="shared" si="151"/>
        <v>25.85</v>
      </c>
      <c r="P376" s="71">
        <v>23.5</v>
      </c>
      <c r="Q376" s="126">
        <f t="shared" si="152"/>
        <v>1</v>
      </c>
      <c r="R376" s="126">
        <f t="shared" si="153"/>
        <v>23.5</v>
      </c>
      <c r="S376" s="126">
        <f t="shared" si="154"/>
        <v>23.5</v>
      </c>
      <c r="T376">
        <f t="shared" si="155"/>
        <v>23.5</v>
      </c>
      <c r="U376" s="70">
        <f t="shared" si="156"/>
        <v>24.205000000000002</v>
      </c>
      <c r="V376" s="70">
        <f t="shared" si="144"/>
        <v>26.79</v>
      </c>
      <c r="W376" s="70">
        <f t="shared" si="145"/>
        <v>33.134999999999998</v>
      </c>
      <c r="X376" s="481">
        <f t="shared" si="157"/>
        <v>22.324999999999999</v>
      </c>
      <c r="Y376" s="481">
        <f t="shared" si="158"/>
        <v>24.675000000000001</v>
      </c>
      <c r="Z376" s="481">
        <f t="shared" si="159"/>
        <v>30.55</v>
      </c>
      <c r="AD376" s="63"/>
    </row>
    <row r="377" spans="1:30" ht="90" customHeight="1">
      <c r="A377" s="127" t="s">
        <v>1808</v>
      </c>
      <c r="B377" s="140"/>
      <c r="C377" s="158" t="s">
        <v>1807</v>
      </c>
      <c r="D377" s="723"/>
      <c r="E377" s="724"/>
      <c r="F377" s="724"/>
      <c r="G377" s="724"/>
      <c r="H377" s="724"/>
      <c r="I377" s="724"/>
      <c r="J377" s="724"/>
      <c r="K377" s="724"/>
      <c r="L377" s="724"/>
      <c r="M377" s="725"/>
      <c r="N377" s="69">
        <f t="shared" si="150"/>
        <v>23.355000000000004</v>
      </c>
      <c r="O377" s="70">
        <f t="shared" si="151"/>
        <v>19.03</v>
      </c>
      <c r="P377" s="71">
        <v>17.3</v>
      </c>
      <c r="Q377" s="126">
        <f t="shared" si="152"/>
        <v>1</v>
      </c>
      <c r="R377" s="126">
        <f t="shared" si="153"/>
        <v>17.3</v>
      </c>
      <c r="S377" s="126">
        <f t="shared" si="154"/>
        <v>17.3</v>
      </c>
      <c r="T377">
        <f t="shared" si="155"/>
        <v>17.3</v>
      </c>
      <c r="U377" s="70">
        <f t="shared" si="156"/>
        <v>17.819000000000003</v>
      </c>
      <c r="V377" s="70">
        <f t="shared" si="144"/>
        <v>19.721999999999998</v>
      </c>
      <c r="W377" s="70">
        <f t="shared" si="145"/>
        <v>24.393000000000001</v>
      </c>
      <c r="X377" s="481">
        <f t="shared" si="157"/>
        <v>16.435000000000002</v>
      </c>
      <c r="Y377" s="481">
        <f t="shared" si="158"/>
        <v>18.165000000000003</v>
      </c>
      <c r="Z377" s="481">
        <f t="shared" si="159"/>
        <v>22.490000000000002</v>
      </c>
      <c r="AD377" s="63"/>
    </row>
    <row r="378" spans="1:30" ht="60.75" customHeight="1">
      <c r="A378" s="127" t="s">
        <v>1806</v>
      </c>
      <c r="B378" s="140"/>
      <c r="C378" s="158" t="s">
        <v>1805</v>
      </c>
      <c r="D378" s="723"/>
      <c r="E378" s="724"/>
      <c r="F378" s="724"/>
      <c r="G378" s="724"/>
      <c r="H378" s="724"/>
      <c r="I378" s="724"/>
      <c r="J378" s="724"/>
      <c r="K378" s="724"/>
      <c r="L378" s="724"/>
      <c r="M378" s="725"/>
      <c r="N378" s="69">
        <f t="shared" si="150"/>
        <v>189</v>
      </c>
      <c r="O378" s="70">
        <f t="shared" si="151"/>
        <v>154</v>
      </c>
      <c r="P378" s="71">
        <v>140</v>
      </c>
      <c r="Q378" s="126">
        <f t="shared" si="152"/>
        <v>1</v>
      </c>
      <c r="R378" s="126">
        <f t="shared" si="153"/>
        <v>140</v>
      </c>
      <c r="S378" s="126">
        <f t="shared" si="154"/>
        <v>140</v>
      </c>
      <c r="T378">
        <f t="shared" si="155"/>
        <v>140</v>
      </c>
      <c r="U378" s="70">
        <f t="shared" si="156"/>
        <v>144.20000000000002</v>
      </c>
      <c r="V378" s="70">
        <f t="shared" si="144"/>
        <v>159.6</v>
      </c>
      <c r="W378" s="70">
        <f t="shared" si="145"/>
        <v>197.39999999999998</v>
      </c>
      <c r="X378" s="481">
        <f t="shared" si="157"/>
        <v>133</v>
      </c>
      <c r="Y378" s="481">
        <f t="shared" si="158"/>
        <v>147</v>
      </c>
      <c r="Z378" s="481">
        <f t="shared" si="159"/>
        <v>182</v>
      </c>
      <c r="AD378" s="63"/>
    </row>
    <row r="379" spans="1:30" ht="104.25" customHeight="1">
      <c r="A379" s="127" t="s">
        <v>1810</v>
      </c>
      <c r="B379" s="140"/>
      <c r="C379" s="158" t="s">
        <v>1809</v>
      </c>
      <c r="D379" s="723"/>
      <c r="E379" s="724"/>
      <c r="F379" s="724"/>
      <c r="G379" s="724"/>
      <c r="H379" s="724"/>
      <c r="I379" s="724"/>
      <c r="J379" s="724"/>
      <c r="K379" s="724"/>
      <c r="L379" s="724"/>
      <c r="M379" s="725"/>
      <c r="N379" s="69">
        <f t="shared" si="150"/>
        <v>16.875</v>
      </c>
      <c r="O379" s="70">
        <f t="shared" si="151"/>
        <v>13.750000000000002</v>
      </c>
      <c r="P379" s="71">
        <v>12.5</v>
      </c>
      <c r="Q379" s="126">
        <f t="shared" si="152"/>
        <v>1</v>
      </c>
      <c r="R379" s="126">
        <f t="shared" si="153"/>
        <v>12.5</v>
      </c>
      <c r="S379" s="126">
        <f t="shared" si="154"/>
        <v>12.5</v>
      </c>
      <c r="T379">
        <f t="shared" si="155"/>
        <v>12.5</v>
      </c>
      <c r="U379" s="70">
        <f t="shared" si="156"/>
        <v>12.875</v>
      </c>
      <c r="V379" s="70">
        <f t="shared" si="144"/>
        <v>14.249999999999998</v>
      </c>
      <c r="W379" s="70">
        <f t="shared" si="145"/>
        <v>17.625</v>
      </c>
      <c r="X379" s="481">
        <f t="shared" si="157"/>
        <v>11.875</v>
      </c>
      <c r="Y379" s="481">
        <f t="shared" si="158"/>
        <v>13.125</v>
      </c>
      <c r="Z379" s="481">
        <f t="shared" si="159"/>
        <v>16.25</v>
      </c>
      <c r="AD379" s="63"/>
    </row>
    <row r="380" spans="1:30" ht="90" customHeight="1">
      <c r="A380" s="127" t="s">
        <v>1812</v>
      </c>
      <c r="B380" s="140"/>
      <c r="C380" s="158" t="s">
        <v>1811</v>
      </c>
      <c r="D380" s="723"/>
      <c r="E380" s="724"/>
      <c r="F380" s="724"/>
      <c r="G380" s="724"/>
      <c r="H380" s="724"/>
      <c r="I380" s="724"/>
      <c r="J380" s="724"/>
      <c r="K380" s="724"/>
      <c r="L380" s="724"/>
      <c r="M380" s="725"/>
      <c r="N380" s="69">
        <f t="shared" si="150"/>
        <v>91.800000000000011</v>
      </c>
      <c r="O380" s="70">
        <f t="shared" si="151"/>
        <v>74.800000000000011</v>
      </c>
      <c r="P380" s="71">
        <v>68</v>
      </c>
      <c r="Q380" s="126">
        <f t="shared" si="152"/>
        <v>1</v>
      </c>
      <c r="R380" s="126">
        <f t="shared" si="153"/>
        <v>68</v>
      </c>
      <c r="S380" s="126">
        <f t="shared" si="154"/>
        <v>68</v>
      </c>
      <c r="T380">
        <f t="shared" si="155"/>
        <v>68</v>
      </c>
      <c r="U380" s="70">
        <f t="shared" si="156"/>
        <v>70.040000000000006</v>
      </c>
      <c r="V380" s="70">
        <f t="shared" si="144"/>
        <v>77.52</v>
      </c>
      <c r="W380" s="70">
        <f t="shared" si="145"/>
        <v>95.88</v>
      </c>
      <c r="X380" s="481">
        <f t="shared" si="157"/>
        <v>64.599999999999994</v>
      </c>
      <c r="Y380" s="481">
        <f t="shared" si="158"/>
        <v>71.400000000000006</v>
      </c>
      <c r="Z380" s="481">
        <f t="shared" si="159"/>
        <v>88.4</v>
      </c>
      <c r="AD380" s="63"/>
    </row>
    <row r="381" spans="1:30" ht="101.25" customHeight="1">
      <c r="A381" s="127" t="s">
        <v>1814</v>
      </c>
      <c r="B381" s="140"/>
      <c r="C381" s="158" t="s">
        <v>1813</v>
      </c>
      <c r="D381" s="723"/>
      <c r="E381" s="724"/>
      <c r="F381" s="724"/>
      <c r="G381" s="724"/>
      <c r="H381" s="724"/>
      <c r="I381" s="724"/>
      <c r="J381" s="724"/>
      <c r="K381" s="724"/>
      <c r="L381" s="724"/>
      <c r="M381" s="725"/>
      <c r="N381" s="69">
        <f t="shared" si="150"/>
        <v>34.965000000000003</v>
      </c>
      <c r="O381" s="70">
        <f t="shared" si="151"/>
        <v>28.490000000000002</v>
      </c>
      <c r="P381" s="71">
        <v>25.9</v>
      </c>
      <c r="Q381" s="126">
        <f t="shared" si="152"/>
        <v>1</v>
      </c>
      <c r="R381" s="126">
        <f t="shared" si="153"/>
        <v>25.9</v>
      </c>
      <c r="S381" s="126">
        <f t="shared" si="154"/>
        <v>25.9</v>
      </c>
      <c r="T381">
        <f t="shared" si="155"/>
        <v>25.9</v>
      </c>
      <c r="U381" s="70">
        <f t="shared" si="156"/>
        <v>26.677</v>
      </c>
      <c r="V381" s="70">
        <f t="shared" si="144"/>
        <v>29.525999999999996</v>
      </c>
      <c r="W381" s="70">
        <f t="shared" si="145"/>
        <v>36.518999999999998</v>
      </c>
      <c r="X381" s="481">
        <f t="shared" si="157"/>
        <v>24.604999999999997</v>
      </c>
      <c r="Y381" s="481">
        <f t="shared" si="158"/>
        <v>27.195</v>
      </c>
      <c r="Z381" s="481">
        <f t="shared" si="159"/>
        <v>33.67</v>
      </c>
      <c r="AD381" s="63"/>
    </row>
    <row r="382" spans="1:30" ht="99" customHeight="1">
      <c r="A382" s="127" t="s">
        <v>1816</v>
      </c>
      <c r="B382" s="140"/>
      <c r="C382" s="158" t="s">
        <v>1815</v>
      </c>
      <c r="D382" s="723"/>
      <c r="E382" s="724"/>
      <c r="F382" s="724"/>
      <c r="G382" s="724"/>
      <c r="H382" s="724"/>
      <c r="I382" s="724"/>
      <c r="J382" s="724"/>
      <c r="K382" s="724"/>
      <c r="L382" s="724"/>
      <c r="M382" s="725"/>
      <c r="N382" s="69">
        <f t="shared" si="150"/>
        <v>55.35</v>
      </c>
      <c r="O382" s="70">
        <f t="shared" si="151"/>
        <v>45.1</v>
      </c>
      <c r="P382" s="71">
        <v>41</v>
      </c>
      <c r="Q382" s="126">
        <f t="shared" si="152"/>
        <v>1</v>
      </c>
      <c r="R382" s="126">
        <f t="shared" si="153"/>
        <v>41</v>
      </c>
      <c r="S382" s="126">
        <f t="shared" si="154"/>
        <v>41</v>
      </c>
      <c r="T382">
        <f t="shared" si="155"/>
        <v>41</v>
      </c>
      <c r="U382" s="70">
        <f t="shared" si="156"/>
        <v>42.230000000000004</v>
      </c>
      <c r="V382" s="70">
        <f t="shared" si="144"/>
        <v>46.739999999999995</v>
      </c>
      <c r="W382" s="70">
        <f t="shared" si="145"/>
        <v>57.809999999999995</v>
      </c>
      <c r="X382" s="481">
        <f t="shared" si="157"/>
        <v>38.950000000000003</v>
      </c>
      <c r="Y382" s="481">
        <f t="shared" si="158"/>
        <v>43.050000000000004</v>
      </c>
      <c r="Z382" s="481">
        <f t="shared" si="159"/>
        <v>53.300000000000004</v>
      </c>
      <c r="AD382" s="63"/>
    </row>
    <row r="383" spans="1:30" ht="110.25" customHeight="1">
      <c r="A383" s="127" t="s">
        <v>1817</v>
      </c>
      <c r="B383" s="140"/>
      <c r="C383" s="158" t="s">
        <v>482</v>
      </c>
      <c r="D383" s="723"/>
      <c r="E383" s="724"/>
      <c r="F383" s="724"/>
      <c r="G383" s="724"/>
      <c r="H383" s="724"/>
      <c r="I383" s="724"/>
      <c r="J383" s="724"/>
      <c r="K383" s="724"/>
      <c r="L383" s="724"/>
      <c r="M383" s="725"/>
      <c r="N383" s="69">
        <f t="shared" si="150"/>
        <v>12.825000000000001</v>
      </c>
      <c r="O383" s="70">
        <f t="shared" si="151"/>
        <v>10.450000000000001</v>
      </c>
      <c r="P383" s="71">
        <v>9.5</v>
      </c>
      <c r="Q383" s="126">
        <f t="shared" si="152"/>
        <v>1</v>
      </c>
      <c r="R383" s="126">
        <f t="shared" si="153"/>
        <v>9.5</v>
      </c>
      <c r="S383" s="126">
        <f t="shared" si="154"/>
        <v>9.5</v>
      </c>
      <c r="T383">
        <f t="shared" si="155"/>
        <v>9.5</v>
      </c>
      <c r="U383" s="70">
        <f t="shared" si="156"/>
        <v>9.7850000000000001</v>
      </c>
      <c r="V383" s="70">
        <f t="shared" si="144"/>
        <v>10.829999999999998</v>
      </c>
      <c r="W383" s="70">
        <f t="shared" si="145"/>
        <v>13.395</v>
      </c>
      <c r="X383" s="481">
        <f t="shared" si="157"/>
        <v>9.0250000000000004</v>
      </c>
      <c r="Y383" s="481">
        <f t="shared" si="158"/>
        <v>9.9749999999999996</v>
      </c>
      <c r="Z383" s="481">
        <f t="shared" si="159"/>
        <v>12.35</v>
      </c>
      <c r="AD383" s="63"/>
    </row>
    <row r="384" spans="1:30" ht="29.25" customHeight="1">
      <c r="A384" s="639" t="s">
        <v>1566</v>
      </c>
      <c r="B384" s="640"/>
      <c r="C384" s="640"/>
      <c r="D384" s="640"/>
      <c r="E384" s="640"/>
      <c r="F384" s="640"/>
      <c r="G384" s="640"/>
      <c r="H384" s="640"/>
      <c r="I384" s="640"/>
      <c r="J384" s="640"/>
      <c r="K384" s="640"/>
      <c r="L384" s="640"/>
      <c r="M384" s="640"/>
      <c r="N384" s="640"/>
      <c r="O384" s="640"/>
      <c r="P384" s="640"/>
      <c r="Q384" s="126">
        <f t="shared" si="152"/>
        <v>0</v>
      </c>
      <c r="R384" s="126">
        <f t="shared" si="153"/>
        <v>0</v>
      </c>
      <c r="S384" s="126">
        <f t="shared" si="154"/>
        <v>0</v>
      </c>
      <c r="T384" t="str">
        <f t="shared" si="155"/>
        <v xml:space="preserve"> </v>
      </c>
      <c r="U384" s="70" t="str">
        <f t="shared" si="156"/>
        <v xml:space="preserve"> </v>
      </c>
      <c r="V384" s="70" t="str">
        <f t="shared" si="144"/>
        <v xml:space="preserve"> </v>
      </c>
      <c r="W384" s="70" t="str">
        <f t="shared" si="145"/>
        <v xml:space="preserve"> </v>
      </c>
      <c r="X384" s="481" t="str">
        <f t="shared" si="157"/>
        <v xml:space="preserve"> </v>
      </c>
      <c r="Y384" s="481" t="str">
        <f t="shared" si="158"/>
        <v xml:space="preserve"> </v>
      </c>
      <c r="Z384" s="481" t="str">
        <f t="shared" si="159"/>
        <v xml:space="preserve"> </v>
      </c>
      <c r="AD384" s="63"/>
    </row>
    <row r="385" spans="1:30" ht="32.25" customHeight="1">
      <c r="A385" s="64" t="s">
        <v>3</v>
      </c>
      <c r="B385" s="64" t="s">
        <v>163</v>
      </c>
      <c r="C385" s="64" t="s">
        <v>93</v>
      </c>
      <c r="D385" s="726" t="s">
        <v>1195</v>
      </c>
      <c r="E385" s="727"/>
      <c r="F385" s="727"/>
      <c r="G385" s="727"/>
      <c r="H385" s="727"/>
      <c r="I385" s="727"/>
      <c r="J385" s="727"/>
      <c r="K385" s="727"/>
      <c r="L385" s="727"/>
      <c r="M385" s="728"/>
      <c r="N385" s="64" t="s">
        <v>261</v>
      </c>
      <c r="O385" s="64" t="s">
        <v>3625</v>
      </c>
      <c r="P385" s="64" t="s">
        <v>263</v>
      </c>
      <c r="Q385" s="126">
        <f t="shared" si="152"/>
        <v>1</v>
      </c>
      <c r="R385" s="126" t="str">
        <f t="shared" si="153"/>
        <v>ОПТ 2</v>
      </c>
      <c r="S385" s="126" t="str">
        <f t="shared" si="154"/>
        <v xml:space="preserve"> </v>
      </c>
      <c r="T385" t="str">
        <f t="shared" si="155"/>
        <v xml:space="preserve"> </v>
      </c>
      <c r="U385" s="70" t="str">
        <f t="shared" si="156"/>
        <v xml:space="preserve"> </v>
      </c>
      <c r="V385" s="70" t="str">
        <f t="shared" si="144"/>
        <v xml:space="preserve"> </v>
      </c>
      <c r="W385" s="70" t="str">
        <f t="shared" si="145"/>
        <v xml:space="preserve"> </v>
      </c>
      <c r="X385" s="481" t="str">
        <f t="shared" si="157"/>
        <v xml:space="preserve"> </v>
      </c>
      <c r="Y385" s="481" t="str">
        <f t="shared" si="158"/>
        <v xml:space="preserve"> </v>
      </c>
      <c r="Z385" s="481" t="str">
        <f t="shared" si="159"/>
        <v xml:space="preserve"> </v>
      </c>
      <c r="AD385" s="126"/>
    </row>
    <row r="386" spans="1:30" ht="93" customHeight="1">
      <c r="A386" s="127" t="s">
        <v>1721</v>
      </c>
      <c r="B386" s="140"/>
      <c r="C386" s="158" t="s">
        <v>1720</v>
      </c>
      <c r="D386" s="723"/>
      <c r="E386" s="724"/>
      <c r="F386" s="724"/>
      <c r="G386" s="724"/>
      <c r="H386" s="724"/>
      <c r="I386" s="724"/>
      <c r="J386" s="724"/>
      <c r="K386" s="724"/>
      <c r="L386" s="724"/>
      <c r="M386" s="725"/>
      <c r="N386" s="69">
        <f>P386*1.35</f>
        <v>5.4</v>
      </c>
      <c r="O386" s="70">
        <f>P386*1.1</f>
        <v>4.4000000000000004</v>
      </c>
      <c r="P386" s="71">
        <v>4</v>
      </c>
      <c r="Q386" s="126">
        <f t="shared" si="152"/>
        <v>1</v>
      </c>
      <c r="R386" s="126">
        <f t="shared" si="153"/>
        <v>4</v>
      </c>
      <c r="S386" s="126">
        <f t="shared" si="154"/>
        <v>4</v>
      </c>
      <c r="T386">
        <f t="shared" si="155"/>
        <v>4</v>
      </c>
      <c r="U386" s="70">
        <f t="shared" si="156"/>
        <v>4.12</v>
      </c>
      <c r="V386" s="70">
        <f t="shared" si="144"/>
        <v>4.5599999999999996</v>
      </c>
      <c r="W386" s="70">
        <f t="shared" si="145"/>
        <v>5.64</v>
      </c>
      <c r="X386" s="481">
        <f t="shared" si="157"/>
        <v>3.8</v>
      </c>
      <c r="Y386" s="481">
        <f t="shared" si="158"/>
        <v>4.2</v>
      </c>
      <c r="Z386" s="481">
        <f t="shared" si="159"/>
        <v>5.2</v>
      </c>
      <c r="AD386" s="63"/>
    </row>
    <row r="387" spans="1:30" ht="29.25" customHeight="1">
      <c r="A387" s="639" t="s">
        <v>1818</v>
      </c>
      <c r="B387" s="640"/>
      <c r="C387" s="640"/>
      <c r="D387" s="640"/>
      <c r="E387" s="640"/>
      <c r="F387" s="640"/>
      <c r="G387" s="640"/>
      <c r="H387" s="640"/>
      <c r="I387" s="640"/>
      <c r="J387" s="640"/>
      <c r="K387" s="640"/>
      <c r="L387" s="640"/>
      <c r="M387" s="640"/>
      <c r="N387" s="640"/>
      <c r="O387" s="640"/>
      <c r="P387" s="640"/>
      <c r="Q387" s="126">
        <f t="shared" si="152"/>
        <v>0</v>
      </c>
      <c r="R387" s="126">
        <f t="shared" si="153"/>
        <v>0</v>
      </c>
      <c r="S387" s="126">
        <f t="shared" si="154"/>
        <v>0</v>
      </c>
      <c r="T387" t="str">
        <f t="shared" si="155"/>
        <v xml:space="preserve"> </v>
      </c>
      <c r="U387" s="70" t="str">
        <f t="shared" si="156"/>
        <v xml:space="preserve"> </v>
      </c>
      <c r="V387" s="70" t="str">
        <f t="shared" si="144"/>
        <v xml:space="preserve"> </v>
      </c>
      <c r="W387" s="70" t="str">
        <f t="shared" si="145"/>
        <v xml:space="preserve"> </v>
      </c>
      <c r="X387" s="481" t="str">
        <f t="shared" si="157"/>
        <v xml:space="preserve"> </v>
      </c>
      <c r="Y387" s="481" t="str">
        <f t="shared" si="158"/>
        <v xml:space="preserve"> </v>
      </c>
      <c r="Z387" s="481" t="str">
        <f t="shared" si="159"/>
        <v xml:space="preserve"> </v>
      </c>
      <c r="AD387" s="63"/>
    </row>
    <row r="388" spans="1:30" ht="31.5" customHeight="1">
      <c r="A388" s="64" t="s">
        <v>3</v>
      </c>
      <c r="B388" s="64" t="s">
        <v>163</v>
      </c>
      <c r="C388" s="64" t="s">
        <v>93</v>
      </c>
      <c r="D388" s="726" t="s">
        <v>1195</v>
      </c>
      <c r="E388" s="727"/>
      <c r="F388" s="727"/>
      <c r="G388" s="727"/>
      <c r="H388" s="727"/>
      <c r="I388" s="727"/>
      <c r="J388" s="727"/>
      <c r="K388" s="727"/>
      <c r="L388" s="727"/>
      <c r="M388" s="728"/>
      <c r="N388" s="64" t="s">
        <v>261</v>
      </c>
      <c r="O388" s="64" t="s">
        <v>3625</v>
      </c>
      <c r="P388" s="64" t="s">
        <v>263</v>
      </c>
      <c r="Q388" s="126">
        <f t="shared" si="152"/>
        <v>1</v>
      </c>
      <c r="R388" s="126" t="str">
        <f t="shared" si="153"/>
        <v>ОПТ 2</v>
      </c>
      <c r="S388" s="126" t="str">
        <f t="shared" si="154"/>
        <v xml:space="preserve"> </v>
      </c>
      <c r="T388" t="str">
        <f t="shared" si="155"/>
        <v xml:space="preserve"> </v>
      </c>
      <c r="U388" s="70" t="str">
        <f t="shared" si="156"/>
        <v xml:space="preserve"> </v>
      </c>
      <c r="V388" s="70" t="str">
        <f t="shared" si="144"/>
        <v xml:space="preserve"> </v>
      </c>
      <c r="W388" s="70" t="str">
        <f t="shared" si="145"/>
        <v xml:space="preserve"> </v>
      </c>
      <c r="X388" s="481" t="str">
        <f t="shared" si="157"/>
        <v xml:space="preserve"> </v>
      </c>
      <c r="Y388" s="481" t="str">
        <f t="shared" si="158"/>
        <v xml:space="preserve"> </v>
      </c>
      <c r="Z388" s="481" t="str">
        <f t="shared" si="159"/>
        <v xml:space="preserve"> </v>
      </c>
      <c r="AD388" s="126"/>
    </row>
    <row r="389" spans="1:30" ht="77.25" customHeight="1">
      <c r="A389" s="127" t="s">
        <v>1819</v>
      </c>
      <c r="B389" s="140"/>
      <c r="C389" s="158" t="s">
        <v>483</v>
      </c>
      <c r="D389" s="723"/>
      <c r="E389" s="724"/>
      <c r="F389" s="724"/>
      <c r="G389" s="724"/>
      <c r="H389" s="724"/>
      <c r="I389" s="724"/>
      <c r="J389" s="724"/>
      <c r="K389" s="724"/>
      <c r="L389" s="724"/>
      <c r="M389" s="725"/>
      <c r="N389" s="69">
        <f>P389*1.35</f>
        <v>18.765000000000001</v>
      </c>
      <c r="O389" s="70">
        <f>P389*1.1</f>
        <v>15.290000000000001</v>
      </c>
      <c r="P389" s="71">
        <v>13.9</v>
      </c>
      <c r="Q389" s="126">
        <f t="shared" si="152"/>
        <v>1</v>
      </c>
      <c r="R389" s="126">
        <f t="shared" si="153"/>
        <v>13.9</v>
      </c>
      <c r="S389" s="126">
        <f t="shared" si="154"/>
        <v>13.9</v>
      </c>
      <c r="T389">
        <f t="shared" si="155"/>
        <v>13.9</v>
      </c>
      <c r="U389" s="70">
        <f t="shared" si="156"/>
        <v>14.317</v>
      </c>
      <c r="V389" s="70">
        <f t="shared" si="144"/>
        <v>15.845999999999998</v>
      </c>
      <c r="W389" s="70">
        <f t="shared" si="145"/>
        <v>19.599</v>
      </c>
      <c r="X389" s="481">
        <f t="shared" si="157"/>
        <v>13.205</v>
      </c>
      <c r="Y389" s="481">
        <f t="shared" si="158"/>
        <v>14.595000000000001</v>
      </c>
      <c r="Z389" s="481">
        <f t="shared" si="159"/>
        <v>18.07</v>
      </c>
      <c r="AD389" s="126"/>
    </row>
    <row r="390" spans="1:30" ht="78.75" customHeight="1">
      <c r="A390" s="127" t="s">
        <v>1820</v>
      </c>
      <c r="B390" s="140"/>
      <c r="C390" s="158" t="s">
        <v>486</v>
      </c>
      <c r="D390" s="159"/>
      <c r="E390" s="160"/>
      <c r="F390" s="160"/>
      <c r="G390" s="161"/>
      <c r="H390" s="160"/>
      <c r="I390" s="161"/>
      <c r="J390" s="160"/>
      <c r="K390" s="160"/>
      <c r="L390" s="160"/>
      <c r="M390" s="162"/>
      <c r="N390" s="69">
        <f>P390*1.35</f>
        <v>36.314999999999998</v>
      </c>
      <c r="O390" s="70">
        <f>P390*1.1</f>
        <v>29.59</v>
      </c>
      <c r="P390" s="71">
        <v>26.9</v>
      </c>
      <c r="Q390" s="126">
        <f t="shared" si="152"/>
        <v>1</v>
      </c>
      <c r="R390" s="126">
        <f t="shared" si="153"/>
        <v>26.9</v>
      </c>
      <c r="S390" s="126">
        <f t="shared" si="154"/>
        <v>26.9</v>
      </c>
      <c r="T390">
        <f t="shared" si="155"/>
        <v>26.9</v>
      </c>
      <c r="U390" s="70">
        <f t="shared" si="156"/>
        <v>27.707000000000001</v>
      </c>
      <c r="V390" s="70">
        <f t="shared" si="144"/>
        <v>30.665999999999997</v>
      </c>
      <c r="W390" s="70">
        <f t="shared" si="145"/>
        <v>37.928999999999995</v>
      </c>
      <c r="X390" s="481">
        <f t="shared" si="157"/>
        <v>25.555</v>
      </c>
      <c r="Y390" s="481">
        <f t="shared" si="158"/>
        <v>28.245000000000001</v>
      </c>
      <c r="Z390" s="481">
        <f t="shared" si="159"/>
        <v>34.97</v>
      </c>
      <c r="AD390" s="126"/>
    </row>
    <row r="391" spans="1:30" ht="81.75" customHeight="1">
      <c r="A391" s="127" t="s">
        <v>1821</v>
      </c>
      <c r="B391" s="140"/>
      <c r="C391" s="158" t="s">
        <v>487</v>
      </c>
      <c r="D391" s="723"/>
      <c r="E391" s="724"/>
      <c r="F391" s="724"/>
      <c r="G391" s="724"/>
      <c r="H391" s="724"/>
      <c r="I391" s="724"/>
      <c r="J391" s="724"/>
      <c r="K391" s="724"/>
      <c r="L391" s="724"/>
      <c r="M391" s="725"/>
      <c r="N391" s="69">
        <f>P391*1.35</f>
        <v>50.625</v>
      </c>
      <c r="O391" s="70">
        <f>P391*1.1</f>
        <v>41.25</v>
      </c>
      <c r="P391" s="71">
        <v>37.5</v>
      </c>
      <c r="Q391" s="126">
        <f t="shared" si="152"/>
        <v>1</v>
      </c>
      <c r="R391" s="126">
        <f t="shared" si="153"/>
        <v>37.5</v>
      </c>
      <c r="S391" s="126">
        <f t="shared" si="154"/>
        <v>37.5</v>
      </c>
      <c r="T391">
        <f t="shared" si="155"/>
        <v>37.5</v>
      </c>
      <c r="U391" s="70">
        <f t="shared" si="156"/>
        <v>38.625</v>
      </c>
      <c r="V391" s="70">
        <f t="shared" si="144"/>
        <v>42.749999999999993</v>
      </c>
      <c r="W391" s="70">
        <f t="shared" si="145"/>
        <v>52.875</v>
      </c>
      <c r="X391" s="481">
        <f t="shared" si="157"/>
        <v>35.625</v>
      </c>
      <c r="Y391" s="481">
        <f t="shared" si="158"/>
        <v>39.375</v>
      </c>
      <c r="Z391" s="481">
        <f t="shared" si="159"/>
        <v>48.75</v>
      </c>
      <c r="AD391" s="63"/>
    </row>
    <row r="392" spans="1:30" ht="29.25" customHeight="1">
      <c r="A392" s="639" t="s">
        <v>1822</v>
      </c>
      <c r="B392" s="640"/>
      <c r="C392" s="640"/>
      <c r="D392" s="640"/>
      <c r="E392" s="640"/>
      <c r="F392" s="640"/>
      <c r="G392" s="640"/>
      <c r="H392" s="640"/>
      <c r="I392" s="640"/>
      <c r="J392" s="640"/>
      <c r="K392" s="640"/>
      <c r="L392" s="640"/>
      <c r="M392" s="640"/>
      <c r="N392" s="640"/>
      <c r="O392" s="640"/>
      <c r="P392" s="640"/>
      <c r="Q392" s="126">
        <f t="shared" si="152"/>
        <v>0</v>
      </c>
      <c r="R392" s="126">
        <f t="shared" si="153"/>
        <v>0</v>
      </c>
      <c r="S392" s="126">
        <f t="shared" si="154"/>
        <v>0</v>
      </c>
      <c r="T392" t="str">
        <f t="shared" si="155"/>
        <v xml:space="preserve"> </v>
      </c>
      <c r="U392" s="70" t="str">
        <f t="shared" si="156"/>
        <v xml:space="preserve"> </v>
      </c>
      <c r="V392" s="70" t="str">
        <f t="shared" si="144"/>
        <v xml:space="preserve"> </v>
      </c>
      <c r="W392" s="70" t="str">
        <f t="shared" si="145"/>
        <v xml:space="preserve"> </v>
      </c>
      <c r="X392" s="481" t="str">
        <f t="shared" si="157"/>
        <v xml:space="preserve"> </v>
      </c>
      <c r="Y392" s="481" t="str">
        <f t="shared" si="158"/>
        <v xml:space="preserve"> </v>
      </c>
      <c r="Z392" s="481" t="str">
        <f t="shared" si="159"/>
        <v xml:space="preserve"> </v>
      </c>
      <c r="AD392" s="63"/>
    </row>
    <row r="393" spans="1:30" ht="31.5" customHeight="1">
      <c r="A393" s="64" t="s">
        <v>3</v>
      </c>
      <c r="B393" s="64" t="s">
        <v>163</v>
      </c>
      <c r="C393" s="64" t="s">
        <v>93</v>
      </c>
      <c r="D393" s="726" t="s">
        <v>1195</v>
      </c>
      <c r="E393" s="727"/>
      <c r="F393" s="727"/>
      <c r="G393" s="727"/>
      <c r="H393" s="727"/>
      <c r="I393" s="727"/>
      <c r="J393" s="727"/>
      <c r="K393" s="727"/>
      <c r="L393" s="727"/>
      <c r="M393" s="728"/>
      <c r="N393" s="64" t="s">
        <v>261</v>
      </c>
      <c r="O393" s="64" t="s">
        <v>3625</v>
      </c>
      <c r="P393" s="64" t="s">
        <v>263</v>
      </c>
      <c r="Q393" s="126">
        <f t="shared" si="152"/>
        <v>1</v>
      </c>
      <c r="R393" s="126" t="str">
        <f t="shared" si="153"/>
        <v>ОПТ 2</v>
      </c>
      <c r="S393" s="126" t="str">
        <f t="shared" si="154"/>
        <v xml:space="preserve"> </v>
      </c>
      <c r="T393" t="str">
        <f t="shared" si="155"/>
        <v xml:space="preserve"> </v>
      </c>
      <c r="U393" s="70" t="str">
        <f t="shared" si="156"/>
        <v xml:space="preserve"> </v>
      </c>
      <c r="V393" s="70" t="str">
        <f t="shared" si="144"/>
        <v xml:space="preserve"> </v>
      </c>
      <c r="W393" s="70" t="str">
        <f t="shared" si="145"/>
        <v xml:space="preserve"> </v>
      </c>
      <c r="X393" s="481" t="str">
        <f t="shared" si="157"/>
        <v xml:space="preserve"> </v>
      </c>
      <c r="Y393" s="481" t="str">
        <f t="shared" si="158"/>
        <v xml:space="preserve"> </v>
      </c>
      <c r="Z393" s="481" t="str">
        <f t="shared" si="159"/>
        <v xml:space="preserve"> </v>
      </c>
      <c r="AD393" s="126"/>
    </row>
    <row r="394" spans="1:30" ht="77.25" customHeight="1">
      <c r="A394" s="127" t="s">
        <v>1824</v>
      </c>
      <c r="B394" s="140"/>
      <c r="C394" s="158" t="s">
        <v>1823</v>
      </c>
      <c r="D394" s="723"/>
      <c r="E394" s="724"/>
      <c r="F394" s="724"/>
      <c r="G394" s="724"/>
      <c r="H394" s="724"/>
      <c r="I394" s="724"/>
      <c r="J394" s="724"/>
      <c r="K394" s="724"/>
      <c r="L394" s="724"/>
      <c r="M394" s="725"/>
      <c r="N394" s="69">
        <f t="shared" ref="N394:N401" si="160">P394*1.35</f>
        <v>20.25</v>
      </c>
      <c r="O394" s="70">
        <f t="shared" ref="O394:O401" si="161">P394*1.1</f>
        <v>16.5</v>
      </c>
      <c r="P394" s="71">
        <v>15</v>
      </c>
      <c r="Q394" s="126">
        <f t="shared" si="152"/>
        <v>1</v>
      </c>
      <c r="R394" s="126">
        <f t="shared" si="153"/>
        <v>15</v>
      </c>
      <c r="S394" s="126">
        <f t="shared" si="154"/>
        <v>15</v>
      </c>
      <c r="T394">
        <f t="shared" si="155"/>
        <v>15</v>
      </c>
      <c r="U394" s="70">
        <f t="shared" si="156"/>
        <v>15.450000000000001</v>
      </c>
      <c r="V394" s="70">
        <f t="shared" si="144"/>
        <v>17.099999999999998</v>
      </c>
      <c r="W394" s="70">
        <f t="shared" si="145"/>
        <v>21.15</v>
      </c>
      <c r="X394" s="481">
        <f t="shared" si="157"/>
        <v>14.25</v>
      </c>
      <c r="Y394" s="481">
        <f t="shared" si="158"/>
        <v>15.75</v>
      </c>
      <c r="Z394" s="481">
        <f t="shared" si="159"/>
        <v>19.5</v>
      </c>
      <c r="AD394" s="126"/>
    </row>
    <row r="395" spans="1:30" ht="77.25" customHeight="1">
      <c r="A395" s="127" t="s">
        <v>1826</v>
      </c>
      <c r="B395" s="140"/>
      <c r="C395" s="158" t="s">
        <v>1825</v>
      </c>
      <c r="D395" s="723"/>
      <c r="E395" s="724"/>
      <c r="F395" s="724"/>
      <c r="G395" s="724"/>
      <c r="H395" s="724"/>
      <c r="I395" s="724"/>
      <c r="J395" s="724"/>
      <c r="K395" s="724"/>
      <c r="L395" s="724"/>
      <c r="M395" s="725"/>
      <c r="N395" s="69">
        <f t="shared" si="160"/>
        <v>20.25</v>
      </c>
      <c r="O395" s="70">
        <f t="shared" si="161"/>
        <v>16.5</v>
      </c>
      <c r="P395" s="71">
        <v>15</v>
      </c>
      <c r="Q395" s="126">
        <f t="shared" si="152"/>
        <v>1</v>
      </c>
      <c r="R395" s="126">
        <f t="shared" si="153"/>
        <v>15</v>
      </c>
      <c r="S395" s="126">
        <f t="shared" si="154"/>
        <v>15</v>
      </c>
      <c r="T395">
        <f t="shared" si="155"/>
        <v>15</v>
      </c>
      <c r="U395" s="70">
        <f t="shared" si="156"/>
        <v>15.450000000000001</v>
      </c>
      <c r="V395" s="70">
        <f t="shared" si="144"/>
        <v>17.099999999999998</v>
      </c>
      <c r="W395" s="70">
        <f t="shared" si="145"/>
        <v>21.15</v>
      </c>
      <c r="X395" s="481">
        <f t="shared" si="157"/>
        <v>14.25</v>
      </c>
      <c r="Y395" s="481">
        <f t="shared" si="158"/>
        <v>15.75</v>
      </c>
      <c r="Z395" s="481">
        <f t="shared" si="159"/>
        <v>19.5</v>
      </c>
      <c r="AD395" s="126"/>
    </row>
    <row r="396" spans="1:30" ht="77.25" customHeight="1">
      <c r="A396" s="127" t="s">
        <v>1828</v>
      </c>
      <c r="B396" s="140"/>
      <c r="C396" s="158" t="s">
        <v>1827</v>
      </c>
      <c r="D396" s="723"/>
      <c r="E396" s="724"/>
      <c r="F396" s="724"/>
      <c r="G396" s="724"/>
      <c r="H396" s="724"/>
      <c r="I396" s="724"/>
      <c r="J396" s="724"/>
      <c r="K396" s="724"/>
      <c r="L396" s="724"/>
      <c r="M396" s="725"/>
      <c r="N396" s="69">
        <f t="shared" si="160"/>
        <v>22.950000000000003</v>
      </c>
      <c r="O396" s="70">
        <f t="shared" si="161"/>
        <v>18.700000000000003</v>
      </c>
      <c r="P396" s="71">
        <v>17</v>
      </c>
      <c r="Q396" s="126">
        <f t="shared" si="152"/>
        <v>1</v>
      </c>
      <c r="R396" s="126">
        <f t="shared" si="153"/>
        <v>17</v>
      </c>
      <c r="S396" s="126">
        <f t="shared" si="154"/>
        <v>17</v>
      </c>
      <c r="T396">
        <f t="shared" si="155"/>
        <v>17</v>
      </c>
      <c r="U396" s="70">
        <f t="shared" si="156"/>
        <v>17.510000000000002</v>
      </c>
      <c r="V396" s="70">
        <f t="shared" si="144"/>
        <v>19.38</v>
      </c>
      <c r="W396" s="70">
        <f t="shared" si="145"/>
        <v>23.97</v>
      </c>
      <c r="X396" s="481">
        <f t="shared" si="157"/>
        <v>16.149999999999999</v>
      </c>
      <c r="Y396" s="481">
        <f t="shared" si="158"/>
        <v>17.850000000000001</v>
      </c>
      <c r="Z396" s="481">
        <f t="shared" si="159"/>
        <v>22.1</v>
      </c>
      <c r="AD396" s="126"/>
    </row>
    <row r="397" spans="1:30" ht="78.75" customHeight="1">
      <c r="A397" s="127" t="s">
        <v>1830</v>
      </c>
      <c r="B397" s="140"/>
      <c r="C397" s="158" t="s">
        <v>1829</v>
      </c>
      <c r="D397" s="723"/>
      <c r="E397" s="724"/>
      <c r="F397" s="724"/>
      <c r="G397" s="724"/>
      <c r="H397" s="724"/>
      <c r="I397" s="724"/>
      <c r="J397" s="724"/>
      <c r="K397" s="724"/>
      <c r="L397" s="724"/>
      <c r="M397" s="725"/>
      <c r="N397" s="69">
        <f t="shared" si="160"/>
        <v>27</v>
      </c>
      <c r="O397" s="70">
        <f t="shared" si="161"/>
        <v>22</v>
      </c>
      <c r="P397" s="71">
        <v>20</v>
      </c>
      <c r="Q397" s="126">
        <f t="shared" si="152"/>
        <v>1</v>
      </c>
      <c r="R397" s="126">
        <f t="shared" si="153"/>
        <v>20</v>
      </c>
      <c r="S397" s="126">
        <f t="shared" si="154"/>
        <v>20</v>
      </c>
      <c r="T397">
        <f t="shared" si="155"/>
        <v>20</v>
      </c>
      <c r="U397" s="70">
        <f t="shared" si="156"/>
        <v>20.6</v>
      </c>
      <c r="V397" s="70">
        <f t="shared" si="144"/>
        <v>22.799999999999997</v>
      </c>
      <c r="W397" s="70">
        <f t="shared" si="145"/>
        <v>28.2</v>
      </c>
      <c r="X397" s="481">
        <f t="shared" si="157"/>
        <v>19</v>
      </c>
      <c r="Y397" s="481">
        <f t="shared" si="158"/>
        <v>21</v>
      </c>
      <c r="Z397" s="481">
        <f t="shared" si="159"/>
        <v>26</v>
      </c>
      <c r="AD397" s="126"/>
    </row>
    <row r="398" spans="1:30" ht="62.25" customHeight="1">
      <c r="A398" s="127" t="s">
        <v>1832</v>
      </c>
      <c r="B398" s="729"/>
      <c r="C398" s="158" t="s">
        <v>1831</v>
      </c>
      <c r="D398" s="723"/>
      <c r="E398" s="724"/>
      <c r="F398" s="724"/>
      <c r="G398" s="724"/>
      <c r="H398" s="724"/>
      <c r="I398" s="724"/>
      <c r="J398" s="724"/>
      <c r="K398" s="724"/>
      <c r="L398" s="724"/>
      <c r="M398" s="725"/>
      <c r="N398" s="69">
        <f t="shared" si="160"/>
        <v>27</v>
      </c>
      <c r="O398" s="70">
        <f t="shared" si="161"/>
        <v>22</v>
      </c>
      <c r="P398" s="71">
        <v>20</v>
      </c>
      <c r="Q398" s="126">
        <f t="shared" si="152"/>
        <v>1</v>
      </c>
      <c r="R398" s="126">
        <f t="shared" si="153"/>
        <v>20</v>
      </c>
      <c r="S398" s="126">
        <f t="shared" si="154"/>
        <v>20</v>
      </c>
      <c r="T398">
        <f t="shared" si="155"/>
        <v>20</v>
      </c>
      <c r="U398" s="70">
        <f t="shared" si="156"/>
        <v>20.6</v>
      </c>
      <c r="V398" s="70">
        <f t="shared" si="144"/>
        <v>22.799999999999997</v>
      </c>
      <c r="W398" s="70">
        <f t="shared" si="145"/>
        <v>28.2</v>
      </c>
      <c r="X398" s="481">
        <f t="shared" si="157"/>
        <v>19</v>
      </c>
      <c r="Y398" s="481">
        <f t="shared" si="158"/>
        <v>21</v>
      </c>
      <c r="Z398" s="481">
        <f t="shared" si="159"/>
        <v>26</v>
      </c>
      <c r="AD398" s="126"/>
    </row>
    <row r="399" spans="1:30" ht="60.75" customHeight="1">
      <c r="A399" s="127" t="s">
        <v>1834</v>
      </c>
      <c r="B399" s="730"/>
      <c r="C399" s="158" t="s">
        <v>1833</v>
      </c>
      <c r="D399" s="723"/>
      <c r="E399" s="724"/>
      <c r="F399" s="724"/>
      <c r="G399" s="724"/>
      <c r="H399" s="724"/>
      <c r="I399" s="724"/>
      <c r="J399" s="724"/>
      <c r="K399" s="724"/>
      <c r="L399" s="724"/>
      <c r="M399" s="725"/>
      <c r="N399" s="69">
        <f t="shared" si="160"/>
        <v>35.1</v>
      </c>
      <c r="O399" s="70">
        <f t="shared" si="161"/>
        <v>28.6</v>
      </c>
      <c r="P399" s="71">
        <v>26</v>
      </c>
      <c r="Q399" s="126">
        <f t="shared" si="152"/>
        <v>1</v>
      </c>
      <c r="R399" s="126">
        <f t="shared" si="153"/>
        <v>26</v>
      </c>
      <c r="S399" s="126">
        <f t="shared" si="154"/>
        <v>26</v>
      </c>
      <c r="T399">
        <f t="shared" si="155"/>
        <v>26</v>
      </c>
      <c r="U399" s="70">
        <f t="shared" si="156"/>
        <v>26.78</v>
      </c>
      <c r="V399" s="70">
        <f t="shared" si="144"/>
        <v>29.639999999999997</v>
      </c>
      <c r="W399" s="70">
        <f t="shared" si="145"/>
        <v>36.659999999999997</v>
      </c>
      <c r="X399" s="481">
        <f t="shared" si="157"/>
        <v>24.7</v>
      </c>
      <c r="Y399" s="481">
        <f t="shared" si="158"/>
        <v>27.3</v>
      </c>
      <c r="Z399" s="481">
        <f t="shared" si="159"/>
        <v>33.800000000000004</v>
      </c>
      <c r="AD399" s="126"/>
    </row>
    <row r="400" spans="1:30" ht="52.5" customHeight="1">
      <c r="A400" s="127" t="s">
        <v>1836</v>
      </c>
      <c r="B400" s="730"/>
      <c r="C400" s="158" t="s">
        <v>1835</v>
      </c>
      <c r="D400" s="723"/>
      <c r="E400" s="724"/>
      <c r="F400" s="724"/>
      <c r="G400" s="724"/>
      <c r="H400" s="724"/>
      <c r="I400" s="724"/>
      <c r="J400" s="724"/>
      <c r="K400" s="724"/>
      <c r="L400" s="724"/>
      <c r="M400" s="725"/>
      <c r="N400" s="69">
        <f t="shared" si="160"/>
        <v>24.3</v>
      </c>
      <c r="O400" s="70">
        <f t="shared" si="161"/>
        <v>19.8</v>
      </c>
      <c r="P400" s="71">
        <v>18</v>
      </c>
      <c r="Q400" s="126">
        <f t="shared" si="152"/>
        <v>1</v>
      </c>
      <c r="R400" s="126">
        <f t="shared" si="153"/>
        <v>18</v>
      </c>
      <c r="S400" s="126">
        <f t="shared" si="154"/>
        <v>18</v>
      </c>
      <c r="T400">
        <f t="shared" si="155"/>
        <v>18</v>
      </c>
      <c r="U400" s="70">
        <f t="shared" si="156"/>
        <v>18.54</v>
      </c>
      <c r="V400" s="70">
        <f t="shared" si="144"/>
        <v>20.52</v>
      </c>
      <c r="W400" s="70">
        <f t="shared" si="145"/>
        <v>25.38</v>
      </c>
      <c r="X400" s="481">
        <f t="shared" si="157"/>
        <v>17.100000000000001</v>
      </c>
      <c r="Y400" s="481">
        <f t="shared" si="158"/>
        <v>18.900000000000002</v>
      </c>
      <c r="Z400" s="481">
        <f t="shared" si="159"/>
        <v>23.400000000000002</v>
      </c>
      <c r="AD400" s="126"/>
    </row>
    <row r="401" spans="1:30" ht="47.25" customHeight="1">
      <c r="A401" s="127" t="s">
        <v>1838</v>
      </c>
      <c r="B401" s="731"/>
      <c r="C401" s="158" t="s">
        <v>1837</v>
      </c>
      <c r="D401" s="723"/>
      <c r="E401" s="724"/>
      <c r="F401" s="724"/>
      <c r="G401" s="724"/>
      <c r="H401" s="724"/>
      <c r="I401" s="724"/>
      <c r="J401" s="724"/>
      <c r="K401" s="724"/>
      <c r="L401" s="724"/>
      <c r="M401" s="725"/>
      <c r="N401" s="69">
        <f t="shared" si="160"/>
        <v>24.975000000000001</v>
      </c>
      <c r="O401" s="70">
        <f t="shared" si="161"/>
        <v>20.350000000000001</v>
      </c>
      <c r="P401" s="71">
        <v>18.5</v>
      </c>
      <c r="Q401" s="126">
        <f t="shared" si="152"/>
        <v>1</v>
      </c>
      <c r="R401" s="126">
        <f t="shared" si="153"/>
        <v>18.5</v>
      </c>
      <c r="S401" s="126">
        <f t="shared" si="154"/>
        <v>18.5</v>
      </c>
      <c r="T401">
        <f t="shared" si="155"/>
        <v>18.5</v>
      </c>
      <c r="U401" s="70">
        <f t="shared" si="156"/>
        <v>19.055</v>
      </c>
      <c r="V401" s="70">
        <f t="shared" si="144"/>
        <v>21.09</v>
      </c>
      <c r="W401" s="70">
        <f t="shared" si="145"/>
        <v>26.084999999999997</v>
      </c>
      <c r="X401" s="481">
        <f t="shared" si="157"/>
        <v>17.574999999999999</v>
      </c>
      <c r="Y401" s="481">
        <f t="shared" si="158"/>
        <v>19.425000000000001</v>
      </c>
      <c r="Z401" s="481">
        <f t="shared" si="159"/>
        <v>24.05</v>
      </c>
      <c r="AD401" s="63"/>
    </row>
    <row r="402" spans="1:30" ht="29.25" customHeight="1">
      <c r="A402" s="639" t="s">
        <v>488</v>
      </c>
      <c r="B402" s="640"/>
      <c r="C402" s="640"/>
      <c r="D402" s="640"/>
      <c r="E402" s="640"/>
      <c r="F402" s="640"/>
      <c r="G402" s="640"/>
      <c r="H402" s="640"/>
      <c r="I402" s="640"/>
      <c r="J402" s="640"/>
      <c r="K402" s="640"/>
      <c r="L402" s="640"/>
      <c r="M402" s="640"/>
      <c r="N402" s="640"/>
      <c r="O402" s="640"/>
      <c r="P402" s="640"/>
      <c r="Q402" s="126">
        <f t="shared" si="152"/>
        <v>0</v>
      </c>
      <c r="R402" s="126">
        <f t="shared" si="153"/>
        <v>0</v>
      </c>
      <c r="S402" s="126">
        <f t="shared" si="154"/>
        <v>0</v>
      </c>
      <c r="T402" t="str">
        <f t="shared" si="155"/>
        <v xml:space="preserve"> </v>
      </c>
      <c r="U402" s="70" t="str">
        <f t="shared" si="156"/>
        <v xml:space="preserve"> </v>
      </c>
      <c r="V402" s="70" t="str">
        <f t="shared" si="144"/>
        <v xml:space="preserve"> </v>
      </c>
      <c r="W402" s="70" t="str">
        <f t="shared" si="145"/>
        <v xml:space="preserve"> </v>
      </c>
      <c r="X402" s="481" t="str">
        <f t="shared" si="157"/>
        <v xml:space="preserve"> </v>
      </c>
      <c r="Y402" s="481" t="str">
        <f t="shared" si="158"/>
        <v xml:space="preserve"> </v>
      </c>
      <c r="Z402" s="481" t="str">
        <f t="shared" si="159"/>
        <v xml:space="preserve"> </v>
      </c>
      <c r="AD402" s="63"/>
    </row>
    <row r="403" spans="1:30" ht="31.5" customHeight="1">
      <c r="A403" s="64" t="s">
        <v>3</v>
      </c>
      <c r="B403" s="64" t="s">
        <v>163</v>
      </c>
      <c r="C403" s="64" t="s">
        <v>93</v>
      </c>
      <c r="D403" s="726" t="s">
        <v>1195</v>
      </c>
      <c r="E403" s="727"/>
      <c r="F403" s="727"/>
      <c r="G403" s="727"/>
      <c r="H403" s="727"/>
      <c r="I403" s="727"/>
      <c r="J403" s="727"/>
      <c r="K403" s="727"/>
      <c r="L403" s="727"/>
      <c r="M403" s="728"/>
      <c r="N403" s="64" t="s">
        <v>261</v>
      </c>
      <c r="O403" s="64" t="s">
        <v>3625</v>
      </c>
      <c r="P403" s="64" t="s">
        <v>263</v>
      </c>
      <c r="Q403" s="126">
        <f t="shared" si="152"/>
        <v>1</v>
      </c>
      <c r="R403" s="126" t="str">
        <f t="shared" si="153"/>
        <v>ОПТ 2</v>
      </c>
      <c r="S403" s="126" t="str">
        <f t="shared" si="154"/>
        <v xml:space="preserve"> </v>
      </c>
      <c r="T403" t="str">
        <f t="shared" si="155"/>
        <v xml:space="preserve"> </v>
      </c>
      <c r="U403" s="70" t="str">
        <f t="shared" si="156"/>
        <v xml:space="preserve"> </v>
      </c>
      <c r="V403" s="70" t="str">
        <f t="shared" si="144"/>
        <v xml:space="preserve"> </v>
      </c>
      <c r="W403" s="70" t="str">
        <f t="shared" si="145"/>
        <v xml:space="preserve"> </v>
      </c>
      <c r="X403" s="481" t="str">
        <f t="shared" si="157"/>
        <v xml:space="preserve"> </v>
      </c>
      <c r="Y403" s="481" t="str">
        <f t="shared" si="158"/>
        <v xml:space="preserve"> </v>
      </c>
      <c r="Z403" s="481" t="str">
        <f t="shared" si="159"/>
        <v xml:space="preserve"> </v>
      </c>
      <c r="AD403" s="126"/>
    </row>
    <row r="404" spans="1:30" ht="90">
      <c r="A404" s="127" t="s">
        <v>1841</v>
      </c>
      <c r="B404" s="140"/>
      <c r="C404" s="163" t="s">
        <v>490</v>
      </c>
      <c r="D404" s="723"/>
      <c r="E404" s="724"/>
      <c r="F404" s="724"/>
      <c r="G404" s="724"/>
      <c r="H404" s="724"/>
      <c r="I404" s="724"/>
      <c r="J404" s="724"/>
      <c r="K404" s="724"/>
      <c r="L404" s="724"/>
      <c r="M404" s="725"/>
      <c r="N404" s="69">
        <f t="shared" ref="N404:N409" si="162">P404*1.35</f>
        <v>8.5050000000000008</v>
      </c>
      <c r="O404" s="70">
        <f t="shared" ref="O404:O410" si="163">P404*1.1</f>
        <v>6.9300000000000006</v>
      </c>
      <c r="P404" s="71">
        <v>6.3</v>
      </c>
      <c r="Q404" s="126">
        <f t="shared" si="152"/>
        <v>1</v>
      </c>
      <c r="R404" s="126">
        <f t="shared" si="153"/>
        <v>6.3</v>
      </c>
      <c r="S404" s="126">
        <f t="shared" si="154"/>
        <v>6.3</v>
      </c>
      <c r="T404">
        <f t="shared" si="155"/>
        <v>6.3</v>
      </c>
      <c r="U404" s="70">
        <f t="shared" si="156"/>
        <v>6.4889999999999999</v>
      </c>
      <c r="V404" s="70">
        <f t="shared" si="144"/>
        <v>7.1819999999999995</v>
      </c>
      <c r="W404" s="70">
        <f t="shared" si="145"/>
        <v>8.8829999999999991</v>
      </c>
      <c r="X404" s="481">
        <f t="shared" si="157"/>
        <v>5.9849999999999994</v>
      </c>
      <c r="Y404" s="481">
        <f t="shared" si="158"/>
        <v>6.6150000000000002</v>
      </c>
      <c r="Z404" s="481">
        <f t="shared" si="159"/>
        <v>8.19</v>
      </c>
      <c r="AD404" s="126"/>
    </row>
    <row r="405" spans="1:30" ht="90">
      <c r="A405" s="127" t="s">
        <v>1839</v>
      </c>
      <c r="B405" s="140"/>
      <c r="C405" s="97" t="s">
        <v>489</v>
      </c>
      <c r="D405" s="159"/>
      <c r="E405" s="160"/>
      <c r="F405" s="160"/>
      <c r="G405" s="161"/>
      <c r="H405" s="160"/>
      <c r="I405" s="161"/>
      <c r="J405" s="160"/>
      <c r="K405" s="160"/>
      <c r="L405" s="160"/>
      <c r="M405" s="162"/>
      <c r="N405" s="69">
        <f t="shared" si="162"/>
        <v>13.905000000000001</v>
      </c>
      <c r="O405" s="70">
        <f t="shared" si="163"/>
        <v>11.330000000000002</v>
      </c>
      <c r="P405" s="71">
        <v>10.3</v>
      </c>
      <c r="Q405" s="126">
        <f t="shared" si="152"/>
        <v>1</v>
      </c>
      <c r="R405" s="126">
        <f t="shared" si="153"/>
        <v>10.3</v>
      </c>
      <c r="S405" s="126">
        <f t="shared" si="154"/>
        <v>10.3</v>
      </c>
      <c r="T405">
        <f t="shared" si="155"/>
        <v>10.3</v>
      </c>
      <c r="U405" s="70">
        <f t="shared" si="156"/>
        <v>10.609000000000002</v>
      </c>
      <c r="V405" s="70">
        <f t="shared" si="144"/>
        <v>11.741999999999999</v>
      </c>
      <c r="W405" s="70">
        <f t="shared" si="145"/>
        <v>14.523</v>
      </c>
      <c r="X405" s="481">
        <f t="shared" si="157"/>
        <v>9.7850000000000001</v>
      </c>
      <c r="Y405" s="481">
        <f t="shared" si="158"/>
        <v>10.815000000000001</v>
      </c>
      <c r="Z405" s="481">
        <f t="shared" si="159"/>
        <v>13.39</v>
      </c>
      <c r="AD405" s="126"/>
    </row>
    <row r="406" spans="1:30" ht="90">
      <c r="A406" s="127" t="s">
        <v>1842</v>
      </c>
      <c r="B406" s="140"/>
      <c r="C406" s="97" t="s">
        <v>491</v>
      </c>
      <c r="D406" s="159"/>
      <c r="E406" s="160"/>
      <c r="F406" s="160"/>
      <c r="G406" s="161"/>
      <c r="H406" s="160"/>
      <c r="I406" s="161"/>
      <c r="J406" s="160"/>
      <c r="K406" s="160"/>
      <c r="L406" s="160"/>
      <c r="M406" s="162"/>
      <c r="N406" s="69">
        <f t="shared" si="162"/>
        <v>19.305000000000003</v>
      </c>
      <c r="O406" s="70">
        <f t="shared" si="163"/>
        <v>15.730000000000002</v>
      </c>
      <c r="P406" s="71">
        <v>14.3</v>
      </c>
      <c r="Q406" s="126">
        <f t="shared" si="152"/>
        <v>1</v>
      </c>
      <c r="R406" s="126">
        <f t="shared" si="153"/>
        <v>14.3</v>
      </c>
      <c r="S406" s="126">
        <f t="shared" si="154"/>
        <v>14.3</v>
      </c>
      <c r="T406">
        <f t="shared" si="155"/>
        <v>14.3</v>
      </c>
      <c r="U406" s="70">
        <f t="shared" si="156"/>
        <v>14.729000000000001</v>
      </c>
      <c r="V406" s="70">
        <f t="shared" si="144"/>
        <v>16.302</v>
      </c>
      <c r="W406" s="70">
        <f t="shared" si="145"/>
        <v>20.163</v>
      </c>
      <c r="X406" s="481">
        <f t="shared" si="157"/>
        <v>13.585000000000001</v>
      </c>
      <c r="Y406" s="481">
        <f t="shared" si="158"/>
        <v>15.015000000000001</v>
      </c>
      <c r="Z406" s="481">
        <f t="shared" si="159"/>
        <v>18.59</v>
      </c>
      <c r="AD406" s="126"/>
    </row>
    <row r="407" spans="1:30" ht="90">
      <c r="A407" s="127" t="s">
        <v>1843</v>
      </c>
      <c r="B407" s="140"/>
      <c r="C407" s="97" t="s">
        <v>492</v>
      </c>
      <c r="D407" s="159"/>
      <c r="E407" s="160"/>
      <c r="F407" s="160"/>
      <c r="G407" s="161"/>
      <c r="H407" s="160"/>
      <c r="I407" s="161"/>
      <c r="J407" s="160"/>
      <c r="K407" s="160"/>
      <c r="L407" s="160"/>
      <c r="M407" s="162"/>
      <c r="N407" s="69">
        <f t="shared" si="162"/>
        <v>11.205000000000002</v>
      </c>
      <c r="O407" s="70">
        <f t="shared" si="163"/>
        <v>9.1300000000000008</v>
      </c>
      <c r="P407" s="71">
        <v>8.3000000000000007</v>
      </c>
      <c r="Q407" s="126">
        <f t="shared" si="152"/>
        <v>1</v>
      </c>
      <c r="R407" s="126">
        <f t="shared" si="153"/>
        <v>8.3000000000000007</v>
      </c>
      <c r="S407" s="126">
        <f t="shared" si="154"/>
        <v>8.3000000000000007</v>
      </c>
      <c r="T407">
        <f t="shared" si="155"/>
        <v>8.3000000000000007</v>
      </c>
      <c r="U407" s="70">
        <f t="shared" si="156"/>
        <v>8.5490000000000013</v>
      </c>
      <c r="V407" s="70">
        <f t="shared" si="144"/>
        <v>9.4619999999999997</v>
      </c>
      <c r="W407" s="70">
        <f t="shared" si="145"/>
        <v>11.703000000000001</v>
      </c>
      <c r="X407" s="481">
        <f t="shared" si="157"/>
        <v>7.8850000000000007</v>
      </c>
      <c r="Y407" s="481">
        <f t="shared" si="158"/>
        <v>8.7150000000000016</v>
      </c>
      <c r="Z407" s="481">
        <f t="shared" si="159"/>
        <v>10.790000000000001</v>
      </c>
      <c r="AD407" s="126"/>
    </row>
    <row r="408" spans="1:30" ht="90">
      <c r="A408" s="127" t="s">
        <v>1844</v>
      </c>
      <c r="B408" s="140"/>
      <c r="C408" s="97" t="s">
        <v>493</v>
      </c>
      <c r="D408" s="159"/>
      <c r="E408" s="160"/>
      <c r="F408" s="160"/>
      <c r="G408" s="161"/>
      <c r="H408" s="160"/>
      <c r="I408" s="161"/>
      <c r="J408" s="160"/>
      <c r="K408" s="160"/>
      <c r="L408" s="160"/>
      <c r="M408" s="162"/>
      <c r="N408" s="69">
        <f>P408*1.35</f>
        <v>13.905000000000001</v>
      </c>
      <c r="O408" s="70">
        <f t="shared" si="163"/>
        <v>11.330000000000002</v>
      </c>
      <c r="P408" s="71">
        <v>10.3</v>
      </c>
      <c r="Q408" s="126">
        <f t="shared" si="152"/>
        <v>1</v>
      </c>
      <c r="R408" s="126">
        <f t="shared" si="153"/>
        <v>10.3</v>
      </c>
      <c r="S408" s="126">
        <f t="shared" si="154"/>
        <v>10.3</v>
      </c>
      <c r="T408">
        <f t="shared" si="155"/>
        <v>10.3</v>
      </c>
      <c r="U408" s="70">
        <f t="shared" si="156"/>
        <v>10.609000000000002</v>
      </c>
      <c r="V408" s="70">
        <f t="shared" si="144"/>
        <v>11.741999999999999</v>
      </c>
      <c r="W408" s="70">
        <f t="shared" si="145"/>
        <v>14.523</v>
      </c>
      <c r="X408" s="481">
        <f t="shared" si="157"/>
        <v>9.7850000000000001</v>
      </c>
      <c r="Y408" s="481">
        <f t="shared" si="158"/>
        <v>10.815000000000001</v>
      </c>
      <c r="Z408" s="481">
        <f t="shared" si="159"/>
        <v>13.39</v>
      </c>
      <c r="AD408" s="126"/>
    </row>
    <row r="409" spans="1:30" ht="90">
      <c r="A409" s="127" t="s">
        <v>1845</v>
      </c>
      <c r="B409" s="140"/>
      <c r="C409" s="97" t="s">
        <v>494</v>
      </c>
      <c r="D409" s="159"/>
      <c r="E409" s="160"/>
      <c r="F409" s="160"/>
      <c r="G409" s="161"/>
      <c r="H409" s="160"/>
      <c r="I409" s="161"/>
      <c r="J409" s="160"/>
      <c r="K409" s="160"/>
      <c r="L409" s="160"/>
      <c r="M409" s="162"/>
      <c r="N409" s="69">
        <f t="shared" si="162"/>
        <v>24.705000000000002</v>
      </c>
      <c r="O409" s="70">
        <f t="shared" si="163"/>
        <v>20.130000000000003</v>
      </c>
      <c r="P409" s="71">
        <v>18.3</v>
      </c>
      <c r="Q409" s="126">
        <f t="shared" si="152"/>
        <v>1</v>
      </c>
      <c r="R409" s="126">
        <f t="shared" si="153"/>
        <v>18.3</v>
      </c>
      <c r="S409" s="126">
        <f t="shared" si="154"/>
        <v>18.3</v>
      </c>
      <c r="T409">
        <f t="shared" si="155"/>
        <v>18.3</v>
      </c>
      <c r="U409" s="70">
        <f t="shared" si="156"/>
        <v>18.849</v>
      </c>
      <c r="V409" s="70">
        <f t="shared" si="144"/>
        <v>20.861999999999998</v>
      </c>
      <c r="W409" s="70">
        <f t="shared" si="145"/>
        <v>25.803000000000001</v>
      </c>
      <c r="X409" s="481">
        <f t="shared" si="157"/>
        <v>17.385000000000002</v>
      </c>
      <c r="Y409" s="481">
        <f t="shared" si="158"/>
        <v>19.215</v>
      </c>
      <c r="Z409" s="481">
        <f t="shared" si="159"/>
        <v>23.790000000000003</v>
      </c>
      <c r="AD409" s="126"/>
    </row>
    <row r="410" spans="1:30" ht="90">
      <c r="A410" s="127" t="s">
        <v>1840</v>
      </c>
      <c r="B410" s="140"/>
      <c r="C410" s="97" t="s">
        <v>495</v>
      </c>
      <c r="D410" s="159"/>
      <c r="E410" s="160"/>
      <c r="F410" s="160"/>
      <c r="G410" s="161"/>
      <c r="H410" s="160"/>
      <c r="I410" s="161"/>
      <c r="J410" s="160"/>
      <c r="K410" s="160"/>
      <c r="L410" s="160"/>
      <c r="M410" s="162"/>
      <c r="N410" s="69">
        <f>P410*1.35</f>
        <v>15.255000000000003</v>
      </c>
      <c r="O410" s="70">
        <f t="shared" si="163"/>
        <v>12.430000000000001</v>
      </c>
      <c r="P410" s="71">
        <v>11.3</v>
      </c>
      <c r="Q410" s="126">
        <f t="shared" si="152"/>
        <v>1</v>
      </c>
      <c r="R410" s="126">
        <f t="shared" si="153"/>
        <v>11.3</v>
      </c>
      <c r="S410" s="126">
        <f t="shared" si="154"/>
        <v>11.3</v>
      </c>
      <c r="T410">
        <f t="shared" si="155"/>
        <v>11.3</v>
      </c>
      <c r="U410" s="70">
        <f t="shared" si="156"/>
        <v>11.639000000000001</v>
      </c>
      <c r="V410" s="70">
        <f t="shared" si="144"/>
        <v>12.882</v>
      </c>
      <c r="W410" s="70">
        <f t="shared" si="145"/>
        <v>15.933</v>
      </c>
      <c r="X410" s="481">
        <f t="shared" si="157"/>
        <v>10.735000000000001</v>
      </c>
      <c r="Y410" s="481">
        <f t="shared" si="158"/>
        <v>11.865000000000002</v>
      </c>
      <c r="Z410" s="481">
        <f t="shared" si="159"/>
        <v>14.690000000000001</v>
      </c>
      <c r="AD410" s="126"/>
    </row>
  </sheetData>
  <sheetProtection algorithmName="SHA-512" hashValue="/6PNq88bv40OMnazLFAY29v4DOjCHnXUt67u95ftS2zjkkJMZZXBob60e+wRsCmUEC0aD0YksdrmYyQqlj6drw==" saltValue="YrRiZkebKiJmEN/Kn5U8Ug==" spinCount="100000" sheet="1" objects="1" scenarios="1"/>
  <mergeCells count="879">
    <mergeCell ref="I277:I278"/>
    <mergeCell ref="J277:J278"/>
    <mergeCell ref="K277:K278"/>
    <mergeCell ref="L277:L278"/>
    <mergeCell ref="M277:M278"/>
    <mergeCell ref="A17:P17"/>
    <mergeCell ref="D360:M360"/>
    <mergeCell ref="K83:K85"/>
    <mergeCell ref="L83:L85"/>
    <mergeCell ref="M83:M85"/>
    <mergeCell ref="A83:A85"/>
    <mergeCell ref="B83:B85"/>
    <mergeCell ref="C83:C85"/>
    <mergeCell ref="D83:D85"/>
    <mergeCell ref="F83:F85"/>
    <mergeCell ref="G83:G85"/>
    <mergeCell ref="H83:H85"/>
    <mergeCell ref="I83:I85"/>
    <mergeCell ref="J83:J85"/>
    <mergeCell ref="F231:F233"/>
    <mergeCell ref="J231:J233"/>
    <mergeCell ref="A306:P306"/>
    <mergeCell ref="A307:A309"/>
    <mergeCell ref="B307:B309"/>
    <mergeCell ref="C307:C309"/>
    <mergeCell ref="D307:D309"/>
    <mergeCell ref="F307:F309"/>
    <mergeCell ref="G307:G309"/>
    <mergeCell ref="H307:H309"/>
    <mergeCell ref="A48:P48"/>
    <mergeCell ref="K89:K91"/>
    <mergeCell ref="L89:L91"/>
    <mergeCell ref="M89:M91"/>
    <mergeCell ref="A89:A91"/>
    <mergeCell ref="B89:B91"/>
    <mergeCell ref="C89:C91"/>
    <mergeCell ref="D89:D91"/>
    <mergeCell ref="F89:F91"/>
    <mergeCell ref="G89:G91"/>
    <mergeCell ref="H89:H91"/>
    <mergeCell ref="I89:I91"/>
    <mergeCell ref="J89:J91"/>
    <mergeCell ref="F73:F78"/>
    <mergeCell ref="H80:H81"/>
    <mergeCell ref="B62:B68"/>
    <mergeCell ref="B69:B71"/>
    <mergeCell ref="D69:D71"/>
    <mergeCell ref="F69:F71"/>
    <mergeCell ref="I73:I78"/>
    <mergeCell ref="H69:H71"/>
    <mergeCell ref="H73:H78"/>
    <mergeCell ref="L69:L71"/>
    <mergeCell ref="G73:G78"/>
    <mergeCell ref="L80:L81"/>
    <mergeCell ref="A73:A78"/>
    <mergeCell ref="C73:C78"/>
    <mergeCell ref="B73:B78"/>
    <mergeCell ref="M69:M71"/>
    <mergeCell ref="J69:J71"/>
    <mergeCell ref="D73:D78"/>
    <mergeCell ref="L62:L68"/>
    <mergeCell ref="M80:M81"/>
    <mergeCell ref="I80:I81"/>
    <mergeCell ref="J80:J81"/>
    <mergeCell ref="G62:G68"/>
    <mergeCell ref="G69:G71"/>
    <mergeCell ref="K80:K81"/>
    <mergeCell ref="B80:B81"/>
    <mergeCell ref="C80:C81"/>
    <mergeCell ref="D80:D81"/>
    <mergeCell ref="F80:F81"/>
    <mergeCell ref="G80:G81"/>
    <mergeCell ref="A80:A81"/>
    <mergeCell ref="M307:M309"/>
    <mergeCell ref="F251:F254"/>
    <mergeCell ref="B251:B254"/>
    <mergeCell ref="G251:G254"/>
    <mergeCell ref="A255:A258"/>
    <mergeCell ref="A251:A254"/>
    <mergeCell ref="B255:B258"/>
    <mergeCell ref="C255:C258"/>
    <mergeCell ref="L255:L258"/>
    <mergeCell ref="B303:B305"/>
    <mergeCell ref="J294:J295"/>
    <mergeCell ref="A303:A305"/>
    <mergeCell ref="I273:I276"/>
    <mergeCell ref="L273:L276"/>
    <mergeCell ref="C294:C295"/>
    <mergeCell ref="A287:P287"/>
    <mergeCell ref="A289:A290"/>
    <mergeCell ref="B289:B290"/>
    <mergeCell ref="C289:C290"/>
    <mergeCell ref="D289:D290"/>
    <mergeCell ref="F289:F290"/>
    <mergeCell ref="I307:I309"/>
    <mergeCell ref="K251:K254"/>
    <mergeCell ref="I251:I254"/>
    <mergeCell ref="J255:J258"/>
    <mergeCell ref="K255:K258"/>
    <mergeCell ref="K237:K238"/>
    <mergeCell ref="C251:C254"/>
    <mergeCell ref="H251:H254"/>
    <mergeCell ref="I255:I258"/>
    <mergeCell ref="I244:I250"/>
    <mergeCell ref="D251:D254"/>
    <mergeCell ref="F244:F250"/>
    <mergeCell ref="C244:C250"/>
    <mergeCell ref="G244:G250"/>
    <mergeCell ref="G237:G238"/>
    <mergeCell ref="H237:H238"/>
    <mergeCell ref="J251:J254"/>
    <mergeCell ref="F241:F243"/>
    <mergeCell ref="J244:J250"/>
    <mergeCell ref="A239:P239"/>
    <mergeCell ref="B244:B250"/>
    <mergeCell ref="J241:J243"/>
    <mergeCell ref="D244:D250"/>
    <mergeCell ref="B241:B243"/>
    <mergeCell ref="L224:L225"/>
    <mergeCell ref="M188:M189"/>
    <mergeCell ref="K188:K189"/>
    <mergeCell ref="A186:P186"/>
    <mergeCell ref="L188:L189"/>
    <mergeCell ref="B177:B184"/>
    <mergeCell ref="J188:J189"/>
    <mergeCell ref="B190:B195"/>
    <mergeCell ref="B224:B225"/>
    <mergeCell ref="A190:A195"/>
    <mergeCell ref="A218:A219"/>
    <mergeCell ref="C199:C200"/>
    <mergeCell ref="C218:C219"/>
    <mergeCell ref="M144:M146"/>
    <mergeCell ref="L147:L149"/>
    <mergeCell ref="M147:M149"/>
    <mergeCell ref="L144:L146"/>
    <mergeCell ref="H163:H165"/>
    <mergeCell ref="K177:K184"/>
    <mergeCell ref="D212:D217"/>
    <mergeCell ref="C166:C171"/>
    <mergeCell ref="D163:D165"/>
    <mergeCell ref="L158:L162"/>
    <mergeCell ref="K166:K171"/>
    <mergeCell ref="L166:L171"/>
    <mergeCell ref="C203:C208"/>
    <mergeCell ref="C190:C195"/>
    <mergeCell ref="C212:C217"/>
    <mergeCell ref="D203:D208"/>
    <mergeCell ref="L212:L217"/>
    <mergeCell ref="M190:M195"/>
    <mergeCell ref="K163:K165"/>
    <mergeCell ref="L163:L165"/>
    <mergeCell ref="M166:M171"/>
    <mergeCell ref="M163:M165"/>
    <mergeCell ref="K158:K162"/>
    <mergeCell ref="A234:A235"/>
    <mergeCell ref="B234:B235"/>
    <mergeCell ref="B203:B208"/>
    <mergeCell ref="A227:A228"/>
    <mergeCell ref="B227:B228"/>
    <mergeCell ref="C227:C228"/>
    <mergeCell ref="C231:C233"/>
    <mergeCell ref="C234:C235"/>
    <mergeCell ref="F203:F208"/>
    <mergeCell ref="G203:G208"/>
    <mergeCell ref="H203:H208"/>
    <mergeCell ref="B231:B233"/>
    <mergeCell ref="A203:A208"/>
    <mergeCell ref="A196:P196"/>
    <mergeCell ref="L199:L200"/>
    <mergeCell ref="M158:M162"/>
    <mergeCell ref="M177:M184"/>
    <mergeCell ref="L172:L176"/>
    <mergeCell ref="J224:J225"/>
    <mergeCell ref="M234:M235"/>
    <mergeCell ref="L227:L228"/>
    <mergeCell ref="M227:M228"/>
    <mergeCell ref="M224:M225"/>
    <mergeCell ref="M135:M136"/>
    <mergeCell ref="I127:I128"/>
    <mergeCell ref="A135:A136"/>
    <mergeCell ref="A139:A143"/>
    <mergeCell ref="F127:F128"/>
    <mergeCell ref="G103:G109"/>
    <mergeCell ref="G127:G128"/>
    <mergeCell ref="G139:G143"/>
    <mergeCell ref="G111:G114"/>
    <mergeCell ref="G118:G119"/>
    <mergeCell ref="L135:L136"/>
    <mergeCell ref="J103:J109"/>
    <mergeCell ref="I135:I136"/>
    <mergeCell ref="H122:H126"/>
    <mergeCell ref="M127:M128"/>
    <mergeCell ref="L130:L134"/>
    <mergeCell ref="K127:K128"/>
    <mergeCell ref="K130:K134"/>
    <mergeCell ref="M130:M134"/>
    <mergeCell ref="K135:K136"/>
    <mergeCell ref="K139:K143"/>
    <mergeCell ref="C127:C128"/>
    <mergeCell ref="F111:F114"/>
    <mergeCell ref="G122:G126"/>
    <mergeCell ref="M289:M290"/>
    <mergeCell ref="A301:A302"/>
    <mergeCell ref="C301:C302"/>
    <mergeCell ref="D301:D302"/>
    <mergeCell ref="F301:F302"/>
    <mergeCell ref="G301:G302"/>
    <mergeCell ref="H301:H302"/>
    <mergeCell ref="D139:D143"/>
    <mergeCell ref="F139:F143"/>
    <mergeCell ref="C158:C162"/>
    <mergeCell ref="D147:D149"/>
    <mergeCell ref="G283:G284"/>
    <mergeCell ref="H283:H284"/>
    <mergeCell ref="G285:G286"/>
    <mergeCell ref="H285:H286"/>
    <mergeCell ref="K285:K286"/>
    <mergeCell ref="I279:I280"/>
    <mergeCell ref="A158:A162"/>
    <mergeCell ref="A224:A225"/>
    <mergeCell ref="H224:H225"/>
    <mergeCell ref="G231:G233"/>
    <mergeCell ref="I234:I235"/>
    <mergeCell ref="J234:J235"/>
    <mergeCell ref="G227:G228"/>
    <mergeCell ref="L139:L143"/>
    <mergeCell ref="D234:D235"/>
    <mergeCell ref="A201:P201"/>
    <mergeCell ref="A210:P210"/>
    <mergeCell ref="B188:B189"/>
    <mergeCell ref="K147:K149"/>
    <mergeCell ref="H150:H157"/>
    <mergeCell ref="I150:I157"/>
    <mergeCell ref="J177:J184"/>
    <mergeCell ref="J163:J165"/>
    <mergeCell ref="G163:G165"/>
    <mergeCell ref="L150:L157"/>
    <mergeCell ref="M150:M157"/>
    <mergeCell ref="C150:C157"/>
    <mergeCell ref="D150:D157"/>
    <mergeCell ref="F150:F157"/>
    <mergeCell ref="G150:G157"/>
    <mergeCell ref="D177:D184"/>
    <mergeCell ref="F177:F184"/>
    <mergeCell ref="H177:H184"/>
    <mergeCell ref="F166:F171"/>
    <mergeCell ref="D166:D171"/>
    <mergeCell ref="F227:F228"/>
    <mergeCell ref="H227:H228"/>
    <mergeCell ref="G289:G290"/>
    <mergeCell ref="H289:H290"/>
    <mergeCell ref="I289:I290"/>
    <mergeCell ref="J289:J290"/>
    <mergeCell ref="K289:K290"/>
    <mergeCell ref="B122:B126"/>
    <mergeCell ref="B111:B114"/>
    <mergeCell ref="G130:G134"/>
    <mergeCell ref="B135:B136"/>
    <mergeCell ref="C135:C136"/>
    <mergeCell ref="D135:D136"/>
    <mergeCell ref="F135:F136"/>
    <mergeCell ref="F130:F134"/>
    <mergeCell ref="B130:B134"/>
    <mergeCell ref="C188:C189"/>
    <mergeCell ref="D188:D189"/>
    <mergeCell ref="C163:C165"/>
    <mergeCell ref="I158:I162"/>
    <mergeCell ref="F163:F165"/>
    <mergeCell ref="F158:F162"/>
    <mergeCell ref="H158:H162"/>
    <mergeCell ref="K150:K157"/>
    <mergeCell ref="B144:B146"/>
    <mergeCell ref="A120:P120"/>
    <mergeCell ref="D241:D243"/>
    <mergeCell ref="I237:I238"/>
    <mergeCell ref="J237:J238"/>
    <mergeCell ref="H244:H250"/>
    <mergeCell ref="D237:D238"/>
    <mergeCell ref="H241:H243"/>
    <mergeCell ref="D231:D233"/>
    <mergeCell ref="J92:J98"/>
    <mergeCell ref="A144:A146"/>
    <mergeCell ref="C103:C109"/>
    <mergeCell ref="B103:B109"/>
    <mergeCell ref="B92:B98"/>
    <mergeCell ref="F99:F102"/>
    <mergeCell ref="C99:C102"/>
    <mergeCell ref="I227:I228"/>
    <mergeCell ref="C144:C146"/>
    <mergeCell ref="D144:D146"/>
    <mergeCell ref="F144:F146"/>
    <mergeCell ref="G144:G146"/>
    <mergeCell ref="A237:A238"/>
    <mergeCell ref="A241:A243"/>
    <mergeCell ref="A244:A250"/>
    <mergeCell ref="D218:D219"/>
    <mergeCell ref="I212:I217"/>
    <mergeCell ref="G212:G217"/>
    <mergeCell ref="F218:F219"/>
    <mergeCell ref="H218:H219"/>
    <mergeCell ref="I218:I219"/>
    <mergeCell ref="G224:G225"/>
    <mergeCell ref="G234:G235"/>
    <mergeCell ref="H234:H235"/>
    <mergeCell ref="H212:H217"/>
    <mergeCell ref="D224:D225"/>
    <mergeCell ref="F224:F225"/>
    <mergeCell ref="G218:G219"/>
    <mergeCell ref="I188:I189"/>
    <mergeCell ref="F199:F200"/>
    <mergeCell ref="I203:I208"/>
    <mergeCell ref="K199:K200"/>
    <mergeCell ref="I199:I200"/>
    <mergeCell ref="G199:G200"/>
    <mergeCell ref="K227:K228"/>
    <mergeCell ref="I224:I225"/>
    <mergeCell ref="J227:J228"/>
    <mergeCell ref="K224:K225"/>
    <mergeCell ref="J166:J171"/>
    <mergeCell ref="F234:F235"/>
    <mergeCell ref="G303:G305"/>
    <mergeCell ref="H303:H305"/>
    <mergeCell ref="L261:L263"/>
    <mergeCell ref="K294:K295"/>
    <mergeCell ref="L294:L295"/>
    <mergeCell ref="K264:K265"/>
    <mergeCell ref="I264:I265"/>
    <mergeCell ref="A259:P259"/>
    <mergeCell ref="I241:I243"/>
    <mergeCell ref="F237:F238"/>
    <mergeCell ref="L244:L250"/>
    <mergeCell ref="M237:M238"/>
    <mergeCell ref="L237:L238"/>
    <mergeCell ref="L241:L243"/>
    <mergeCell ref="M285:M286"/>
    <mergeCell ref="L279:L280"/>
    <mergeCell ref="M279:M280"/>
    <mergeCell ref="C279:C280"/>
    <mergeCell ref="D279:D280"/>
    <mergeCell ref="A166:A171"/>
    <mergeCell ref="F188:F189"/>
    <mergeCell ref="J199:J200"/>
    <mergeCell ref="K261:K263"/>
    <mergeCell ref="J303:J305"/>
    <mergeCell ref="K273:K276"/>
    <mergeCell ref="L289:L290"/>
    <mergeCell ref="H273:H276"/>
    <mergeCell ref="I301:I302"/>
    <mergeCell ref="J301:J302"/>
    <mergeCell ref="F294:F295"/>
    <mergeCell ref="A292:P292"/>
    <mergeCell ref="G264:G265"/>
    <mergeCell ref="A261:A263"/>
    <mergeCell ref="B285:B286"/>
    <mergeCell ref="C285:C286"/>
    <mergeCell ref="G273:G276"/>
    <mergeCell ref="D273:D276"/>
    <mergeCell ref="B273:B276"/>
    <mergeCell ref="C273:C276"/>
    <mergeCell ref="J273:J276"/>
    <mergeCell ref="F283:F284"/>
    <mergeCell ref="M273:M276"/>
    <mergeCell ref="L285:L286"/>
    <mergeCell ref="B294:B295"/>
    <mergeCell ref="A294:A295"/>
    <mergeCell ref="L301:L302"/>
    <mergeCell ref="L127:L128"/>
    <mergeCell ref="J127:J128"/>
    <mergeCell ref="A137:P137"/>
    <mergeCell ref="F147:F149"/>
    <mergeCell ref="M139:M143"/>
    <mergeCell ref="K144:K146"/>
    <mergeCell ref="C139:C143"/>
    <mergeCell ref="B139:B143"/>
    <mergeCell ref="I111:I114"/>
    <mergeCell ref="B127:B128"/>
    <mergeCell ref="F122:F126"/>
    <mergeCell ref="H127:H128"/>
    <mergeCell ref="C111:C114"/>
    <mergeCell ref="D111:D114"/>
    <mergeCell ref="J139:J143"/>
    <mergeCell ref="J147:J149"/>
    <mergeCell ref="I139:I143"/>
    <mergeCell ref="G147:G149"/>
    <mergeCell ref="H147:H149"/>
    <mergeCell ref="I147:I149"/>
    <mergeCell ref="H139:H143"/>
    <mergeCell ref="I144:I146"/>
    <mergeCell ref="J135:J136"/>
    <mergeCell ref="G135:G136"/>
    <mergeCell ref="L99:L102"/>
    <mergeCell ref="L103:L109"/>
    <mergeCell ref="L122:L126"/>
    <mergeCell ref="L111:L114"/>
    <mergeCell ref="G99:G102"/>
    <mergeCell ref="J122:J126"/>
    <mergeCell ref="K122:K126"/>
    <mergeCell ref="I99:I102"/>
    <mergeCell ref="K111:K114"/>
    <mergeCell ref="J118:J119"/>
    <mergeCell ref="K118:K119"/>
    <mergeCell ref="L118:L119"/>
    <mergeCell ref="K99:K102"/>
    <mergeCell ref="I103:I109"/>
    <mergeCell ref="K103:K109"/>
    <mergeCell ref="I118:I119"/>
    <mergeCell ref="J212:J217"/>
    <mergeCell ref="J203:J208"/>
    <mergeCell ref="C177:C184"/>
    <mergeCell ref="M103:M109"/>
    <mergeCell ref="M92:M98"/>
    <mergeCell ref="F92:F98"/>
    <mergeCell ref="L92:L98"/>
    <mergeCell ref="M118:M119"/>
    <mergeCell ref="M122:M126"/>
    <mergeCell ref="K92:K98"/>
    <mergeCell ref="H111:H114"/>
    <mergeCell ref="D122:D126"/>
    <mergeCell ref="F103:F109"/>
    <mergeCell ref="D99:D102"/>
    <mergeCell ref="I122:I126"/>
    <mergeCell ref="J99:J102"/>
    <mergeCell ref="H118:H119"/>
    <mergeCell ref="H103:H109"/>
    <mergeCell ref="H99:H102"/>
    <mergeCell ref="A116:P116"/>
    <mergeCell ref="M99:M102"/>
    <mergeCell ref="M111:M114"/>
    <mergeCell ref="A118:A119"/>
    <mergeCell ref="C122:C126"/>
    <mergeCell ref="A188:A189"/>
    <mergeCell ref="A199:A200"/>
    <mergeCell ref="A212:A217"/>
    <mergeCell ref="B199:B200"/>
    <mergeCell ref="D92:D98"/>
    <mergeCell ref="I92:I98"/>
    <mergeCell ref="H92:H98"/>
    <mergeCell ref="G188:G189"/>
    <mergeCell ref="I163:I165"/>
    <mergeCell ref="G158:G162"/>
    <mergeCell ref="B158:B162"/>
    <mergeCell ref="D158:D162"/>
    <mergeCell ref="G166:G171"/>
    <mergeCell ref="I177:I184"/>
    <mergeCell ref="I166:I171"/>
    <mergeCell ref="H199:H200"/>
    <mergeCell ref="H166:H171"/>
    <mergeCell ref="G190:G195"/>
    <mergeCell ref="A163:A165"/>
    <mergeCell ref="A130:A134"/>
    <mergeCell ref="C118:C119"/>
    <mergeCell ref="D118:D119"/>
    <mergeCell ref="F118:F119"/>
    <mergeCell ref="J130:J134"/>
    <mergeCell ref="C147:C149"/>
    <mergeCell ref="H130:H134"/>
    <mergeCell ref="I130:I134"/>
    <mergeCell ref="C130:C134"/>
    <mergeCell ref="D130:D134"/>
    <mergeCell ref="H135:H136"/>
    <mergeCell ref="A147:A149"/>
    <mergeCell ref="B147:B149"/>
    <mergeCell ref="J144:J146"/>
    <mergeCell ref="H144:H146"/>
    <mergeCell ref="J158:J162"/>
    <mergeCell ref="B150:B157"/>
    <mergeCell ref="J150:J157"/>
    <mergeCell ref="C92:C98"/>
    <mergeCell ref="A62:A68"/>
    <mergeCell ref="B99:B102"/>
    <mergeCell ref="A69:A71"/>
    <mergeCell ref="F62:F68"/>
    <mergeCell ref="C69:C71"/>
    <mergeCell ref="J111:J114"/>
    <mergeCell ref="A127:A128"/>
    <mergeCell ref="D103:D109"/>
    <mergeCell ref="G92:G98"/>
    <mergeCell ref="D127:D128"/>
    <mergeCell ref="A122:A126"/>
    <mergeCell ref="B118:B119"/>
    <mergeCell ref="A92:A98"/>
    <mergeCell ref="A99:A102"/>
    <mergeCell ref="A103:A109"/>
    <mergeCell ref="A111:A114"/>
    <mergeCell ref="C62:C68"/>
    <mergeCell ref="A177:A184"/>
    <mergeCell ref="A1:B1"/>
    <mergeCell ref="A2:P2"/>
    <mergeCell ref="A53:P53"/>
    <mergeCell ref="A57:P57"/>
    <mergeCell ref="A86:P86"/>
    <mergeCell ref="H62:H68"/>
    <mergeCell ref="I62:I68"/>
    <mergeCell ref="M62:M68"/>
    <mergeCell ref="L73:L78"/>
    <mergeCell ref="D62:D68"/>
    <mergeCell ref="J62:J68"/>
    <mergeCell ref="J73:J78"/>
    <mergeCell ref="K73:K78"/>
    <mergeCell ref="K69:K71"/>
    <mergeCell ref="K62:K68"/>
    <mergeCell ref="I69:I71"/>
    <mergeCell ref="M73:M78"/>
    <mergeCell ref="A20:P20"/>
    <mergeCell ref="A172:A176"/>
    <mergeCell ref="I172:I176"/>
    <mergeCell ref="B163:B165"/>
    <mergeCell ref="B166:B171"/>
    <mergeCell ref="A150:A157"/>
    <mergeCell ref="D351:M351"/>
    <mergeCell ref="D338:M338"/>
    <mergeCell ref="D339:M339"/>
    <mergeCell ref="D340:M340"/>
    <mergeCell ref="D343:M343"/>
    <mergeCell ref="D344:M344"/>
    <mergeCell ref="D345:M345"/>
    <mergeCell ref="D346:M346"/>
    <mergeCell ref="D347:M347"/>
    <mergeCell ref="D348:M348"/>
    <mergeCell ref="D349:M349"/>
    <mergeCell ref="D336:M336"/>
    <mergeCell ref="D337:M337"/>
    <mergeCell ref="D294:D295"/>
    <mergeCell ref="I294:I295"/>
    <mergeCell ref="G294:G295"/>
    <mergeCell ref="H294:H295"/>
    <mergeCell ref="F298:F300"/>
    <mergeCell ref="D298:D300"/>
    <mergeCell ref="C298:C300"/>
    <mergeCell ref="K303:K305"/>
    <mergeCell ref="L303:L305"/>
    <mergeCell ref="M303:M305"/>
    <mergeCell ref="M301:M302"/>
    <mergeCell ref="M298:M300"/>
    <mergeCell ref="L298:L300"/>
    <mergeCell ref="K298:K300"/>
    <mergeCell ref="J298:J300"/>
    <mergeCell ref="I298:I300"/>
    <mergeCell ref="H298:H300"/>
    <mergeCell ref="G298:G300"/>
    <mergeCell ref="K301:K302"/>
    <mergeCell ref="J307:J309"/>
    <mergeCell ref="K307:K309"/>
    <mergeCell ref="L307:L309"/>
    <mergeCell ref="I261:I263"/>
    <mergeCell ref="J261:J263"/>
    <mergeCell ref="D352:M352"/>
    <mergeCell ref="D342:M342"/>
    <mergeCell ref="D341:M341"/>
    <mergeCell ref="A311:P311"/>
    <mergeCell ref="A310:P310"/>
    <mergeCell ref="A298:A300"/>
    <mergeCell ref="B298:B302"/>
    <mergeCell ref="D323:M323"/>
    <mergeCell ref="D331:M331"/>
    <mergeCell ref="D332:M332"/>
    <mergeCell ref="D324:M324"/>
    <mergeCell ref="D325:M325"/>
    <mergeCell ref="D321:M321"/>
    <mergeCell ref="D327:M327"/>
    <mergeCell ref="D328:M328"/>
    <mergeCell ref="D329:M329"/>
    <mergeCell ref="D330:M330"/>
    <mergeCell ref="D320:M320"/>
    <mergeCell ref="D322:M322"/>
    <mergeCell ref="I303:I305"/>
    <mergeCell ref="D350:M350"/>
    <mergeCell ref="D334:M334"/>
    <mergeCell ref="D373:M373"/>
    <mergeCell ref="D372:M372"/>
    <mergeCell ref="D371:M371"/>
    <mergeCell ref="D370:M370"/>
    <mergeCell ref="D369:M369"/>
    <mergeCell ref="D368:M368"/>
    <mergeCell ref="D374:M374"/>
    <mergeCell ref="D335:M335"/>
    <mergeCell ref="M241:M243"/>
    <mergeCell ref="K244:K250"/>
    <mergeCell ref="K241:K243"/>
    <mergeCell ref="L281:L282"/>
    <mergeCell ref="M281:M282"/>
    <mergeCell ref="M251:M254"/>
    <mergeCell ref="L251:L254"/>
    <mergeCell ref="H255:H258"/>
    <mergeCell ref="D312:M312"/>
    <mergeCell ref="D313:M313"/>
    <mergeCell ref="D314:M314"/>
    <mergeCell ref="D315:M315"/>
    <mergeCell ref="D316:M316"/>
    <mergeCell ref="D318:M318"/>
    <mergeCell ref="D319:M319"/>
    <mergeCell ref="A317:P317"/>
    <mergeCell ref="D404:M404"/>
    <mergeCell ref="A392:P392"/>
    <mergeCell ref="D393:M393"/>
    <mergeCell ref="D394:M394"/>
    <mergeCell ref="D401:M401"/>
    <mergeCell ref="D395:M395"/>
    <mergeCell ref="B398:B401"/>
    <mergeCell ref="D396:M396"/>
    <mergeCell ref="D400:M400"/>
    <mergeCell ref="A402:P402"/>
    <mergeCell ref="D399:M399"/>
    <mergeCell ref="D398:M398"/>
    <mergeCell ref="D397:M397"/>
    <mergeCell ref="D403:M403"/>
    <mergeCell ref="D375:M375"/>
    <mergeCell ref="D391:M391"/>
    <mergeCell ref="D389:M389"/>
    <mergeCell ref="D388:M388"/>
    <mergeCell ref="A387:P387"/>
    <mergeCell ref="D386:M386"/>
    <mergeCell ref="D385:M385"/>
    <mergeCell ref="A384:P384"/>
    <mergeCell ref="D382:M382"/>
    <mergeCell ref="D381:M381"/>
    <mergeCell ref="D383:M383"/>
    <mergeCell ref="D376:M376"/>
    <mergeCell ref="D377:M377"/>
    <mergeCell ref="D378:M378"/>
    <mergeCell ref="D380:M380"/>
    <mergeCell ref="D379:M379"/>
    <mergeCell ref="D365:M365"/>
    <mergeCell ref="D364:M364"/>
    <mergeCell ref="D366:M366"/>
    <mergeCell ref="D367:M367"/>
    <mergeCell ref="D363:M363"/>
    <mergeCell ref="A356:P356"/>
    <mergeCell ref="D358:M358"/>
    <mergeCell ref="D355:M355"/>
    <mergeCell ref="D353:M353"/>
    <mergeCell ref="D359:M359"/>
    <mergeCell ref="D361:M361"/>
    <mergeCell ref="D362:M362"/>
    <mergeCell ref="D354:M354"/>
    <mergeCell ref="D357:M357"/>
    <mergeCell ref="A333:P333"/>
    <mergeCell ref="C303:C305"/>
    <mergeCell ref="D303:D305"/>
    <mergeCell ref="F303:F305"/>
    <mergeCell ref="D326:M326"/>
    <mergeCell ref="M283:M284"/>
    <mergeCell ref="A273:A276"/>
    <mergeCell ref="A283:A284"/>
    <mergeCell ref="B283:B284"/>
    <mergeCell ref="C283:C284"/>
    <mergeCell ref="K281:K282"/>
    <mergeCell ref="I281:I282"/>
    <mergeCell ref="J281:J282"/>
    <mergeCell ref="A296:P296"/>
    <mergeCell ref="I283:I284"/>
    <mergeCell ref="J285:J286"/>
    <mergeCell ref="A279:A280"/>
    <mergeCell ref="B279:B280"/>
    <mergeCell ref="F281:F282"/>
    <mergeCell ref="G281:G282"/>
    <mergeCell ref="H281:H282"/>
    <mergeCell ref="G279:G280"/>
    <mergeCell ref="A281:A282"/>
    <mergeCell ref="B281:B282"/>
    <mergeCell ref="M261:M263"/>
    <mergeCell ref="L264:L265"/>
    <mergeCell ref="M269:M270"/>
    <mergeCell ref="F269:F270"/>
    <mergeCell ref="G261:G263"/>
    <mergeCell ref="H269:H270"/>
    <mergeCell ref="M264:M265"/>
    <mergeCell ref="M294:M295"/>
    <mergeCell ref="I285:I286"/>
    <mergeCell ref="K269:K270"/>
    <mergeCell ref="L269:L270"/>
    <mergeCell ref="A271:P271"/>
    <mergeCell ref="A269:A270"/>
    <mergeCell ref="C261:C263"/>
    <mergeCell ref="C281:C282"/>
    <mergeCell ref="D281:D282"/>
    <mergeCell ref="J279:J280"/>
    <mergeCell ref="K279:K280"/>
    <mergeCell ref="F279:F280"/>
    <mergeCell ref="H279:H280"/>
    <mergeCell ref="J264:J265"/>
    <mergeCell ref="I269:I270"/>
    <mergeCell ref="D261:D263"/>
    <mergeCell ref="F261:F263"/>
    <mergeCell ref="B269:B270"/>
    <mergeCell ref="C264:C265"/>
    <mergeCell ref="F285:F286"/>
    <mergeCell ref="D283:D284"/>
    <mergeCell ref="D285:D286"/>
    <mergeCell ref="F273:F276"/>
    <mergeCell ref="A267:P267"/>
    <mergeCell ref="A266:P266"/>
    <mergeCell ref="J269:J270"/>
    <mergeCell ref="J283:J284"/>
    <mergeCell ref="K283:K284"/>
    <mergeCell ref="L283:L284"/>
    <mergeCell ref="A264:A265"/>
    <mergeCell ref="C269:C270"/>
    <mergeCell ref="D269:D270"/>
    <mergeCell ref="G269:G270"/>
    <mergeCell ref="A285:A286"/>
    <mergeCell ref="A277:A278"/>
    <mergeCell ref="B277:B278"/>
    <mergeCell ref="C277:C278"/>
    <mergeCell ref="D277:D278"/>
    <mergeCell ref="F277:F278"/>
    <mergeCell ref="G277:G278"/>
    <mergeCell ref="H277:H278"/>
    <mergeCell ref="B172:B176"/>
    <mergeCell ref="C172:C176"/>
    <mergeCell ref="D172:D176"/>
    <mergeCell ref="F172:F176"/>
    <mergeCell ref="G172:G176"/>
    <mergeCell ref="H172:H176"/>
    <mergeCell ref="D264:D265"/>
    <mergeCell ref="F264:F265"/>
    <mergeCell ref="H264:H265"/>
    <mergeCell ref="G177:G184"/>
    <mergeCell ref="H188:H189"/>
    <mergeCell ref="B237:B238"/>
    <mergeCell ref="C241:C243"/>
    <mergeCell ref="C237:C238"/>
    <mergeCell ref="B212:B217"/>
    <mergeCell ref="D199:D200"/>
    <mergeCell ref="B218:B219"/>
    <mergeCell ref="B261:B263"/>
    <mergeCell ref="B264:B265"/>
    <mergeCell ref="H261:H263"/>
    <mergeCell ref="F190:F195"/>
    <mergeCell ref="G241:G243"/>
    <mergeCell ref="D255:D258"/>
    <mergeCell ref="F255:F258"/>
    <mergeCell ref="J172:J176"/>
    <mergeCell ref="M255:M258"/>
    <mergeCell ref="M244:M250"/>
    <mergeCell ref="K234:K235"/>
    <mergeCell ref="L234:L235"/>
    <mergeCell ref="G255:G258"/>
    <mergeCell ref="A220:P220"/>
    <mergeCell ref="A231:A233"/>
    <mergeCell ref="D190:D195"/>
    <mergeCell ref="J190:J195"/>
    <mergeCell ref="H190:H195"/>
    <mergeCell ref="I190:I195"/>
    <mergeCell ref="F212:F217"/>
    <mergeCell ref="C224:C225"/>
    <mergeCell ref="H231:H233"/>
    <mergeCell ref="I231:I233"/>
    <mergeCell ref="D227:D228"/>
    <mergeCell ref="O203:O208"/>
    <mergeCell ref="P203:P208"/>
    <mergeCell ref="K231:K233"/>
    <mergeCell ref="L231:L233"/>
    <mergeCell ref="M231:M233"/>
    <mergeCell ref="K212:K217"/>
    <mergeCell ref="J218:J219"/>
    <mergeCell ref="M172:M176"/>
    <mergeCell ref="K172:K176"/>
    <mergeCell ref="M218:M219"/>
    <mergeCell ref="M212:M217"/>
    <mergeCell ref="N203:N208"/>
    <mergeCell ref="K203:K208"/>
    <mergeCell ref="L203:L208"/>
    <mergeCell ref="M203:M208"/>
    <mergeCell ref="K218:K219"/>
    <mergeCell ref="M199:M200"/>
    <mergeCell ref="L190:L195"/>
    <mergeCell ref="L177:L184"/>
    <mergeCell ref="L218:L219"/>
    <mergeCell ref="K190:K195"/>
    <mergeCell ref="K59:K61"/>
    <mergeCell ref="L59:L61"/>
    <mergeCell ref="M59:M61"/>
    <mergeCell ref="A59:A61"/>
    <mergeCell ref="B59:B61"/>
    <mergeCell ref="C59:C61"/>
    <mergeCell ref="D59:D61"/>
    <mergeCell ref="F59:F61"/>
    <mergeCell ref="G59:G61"/>
    <mergeCell ref="H59:H61"/>
    <mergeCell ref="I59:I61"/>
    <mergeCell ref="J59:J61"/>
    <mergeCell ref="A3:P3"/>
    <mergeCell ref="A5:A7"/>
    <mergeCell ref="B5:B7"/>
    <mergeCell ref="C5:C7"/>
    <mergeCell ref="D5:D7"/>
    <mergeCell ref="F5:F7"/>
    <mergeCell ref="G5:G7"/>
    <mergeCell ref="H5:H7"/>
    <mergeCell ref="I5:I7"/>
    <mergeCell ref="J5:J7"/>
    <mergeCell ref="K5:K7"/>
    <mergeCell ref="L5:L7"/>
    <mergeCell ref="M5:M7"/>
    <mergeCell ref="K8:K10"/>
    <mergeCell ref="L8:L10"/>
    <mergeCell ref="M8:M10"/>
    <mergeCell ref="A11:A13"/>
    <mergeCell ref="B11:B13"/>
    <mergeCell ref="C11:C13"/>
    <mergeCell ref="D11:D13"/>
    <mergeCell ref="F11:F13"/>
    <mergeCell ref="G11:G13"/>
    <mergeCell ref="H11:H13"/>
    <mergeCell ref="I11:I13"/>
    <mergeCell ref="J11:J13"/>
    <mergeCell ref="K11:K13"/>
    <mergeCell ref="L11:L13"/>
    <mergeCell ref="M11:M13"/>
    <mergeCell ref="A8:A10"/>
    <mergeCell ref="B8:B10"/>
    <mergeCell ref="C8:C10"/>
    <mergeCell ref="D8:D10"/>
    <mergeCell ref="F8:F10"/>
    <mergeCell ref="G8:G10"/>
    <mergeCell ref="H8:H10"/>
    <mergeCell ref="I8:I10"/>
    <mergeCell ref="J8:J10"/>
    <mergeCell ref="K14:K16"/>
    <mergeCell ref="L14:L16"/>
    <mergeCell ref="M14:M16"/>
    <mergeCell ref="A14:A16"/>
    <mergeCell ref="B14:B16"/>
    <mergeCell ref="C14:C16"/>
    <mergeCell ref="D14:D16"/>
    <mergeCell ref="F14:F16"/>
    <mergeCell ref="G14:G16"/>
    <mergeCell ref="H14:H16"/>
    <mergeCell ref="I14:I16"/>
    <mergeCell ref="J14:J16"/>
    <mergeCell ref="K22:K28"/>
    <mergeCell ref="L22:L28"/>
    <mergeCell ref="M22:M28"/>
    <mergeCell ref="A29:A35"/>
    <mergeCell ref="B29:B35"/>
    <mergeCell ref="C29:C35"/>
    <mergeCell ref="D29:D35"/>
    <mergeCell ref="F29:F35"/>
    <mergeCell ref="G29:G35"/>
    <mergeCell ref="H29:H35"/>
    <mergeCell ref="I29:I35"/>
    <mergeCell ref="J29:J35"/>
    <mergeCell ref="K29:K35"/>
    <mergeCell ref="L29:L35"/>
    <mergeCell ref="M29:M35"/>
    <mergeCell ref="A22:A28"/>
    <mergeCell ref="B22:B28"/>
    <mergeCell ref="C22:C28"/>
    <mergeCell ref="D22:D28"/>
    <mergeCell ref="F22:F28"/>
    <mergeCell ref="G22:G28"/>
    <mergeCell ref="H22:H28"/>
    <mergeCell ref="I22:I28"/>
    <mergeCell ref="J22:J28"/>
    <mergeCell ref="K36:K38"/>
    <mergeCell ref="L36:L38"/>
    <mergeCell ref="M36:M38"/>
    <mergeCell ref="A39:A45"/>
    <mergeCell ref="B39:B45"/>
    <mergeCell ref="C39:C45"/>
    <mergeCell ref="D39:D45"/>
    <mergeCell ref="F39:F45"/>
    <mergeCell ref="G39:G45"/>
    <mergeCell ref="H39:H45"/>
    <mergeCell ref="I39:I45"/>
    <mergeCell ref="J39:J45"/>
    <mergeCell ref="K39:K45"/>
    <mergeCell ref="L39:L45"/>
    <mergeCell ref="M39:M45"/>
    <mergeCell ref="A36:A38"/>
    <mergeCell ref="B36:B38"/>
    <mergeCell ref="C36:C38"/>
    <mergeCell ref="D36:D38"/>
    <mergeCell ref="F36:F38"/>
    <mergeCell ref="G36:G38"/>
    <mergeCell ref="H36:H38"/>
    <mergeCell ref="I36:I38"/>
    <mergeCell ref="J36:J38"/>
  </mergeCells>
  <hyperlinks>
    <hyperlink ref="A1:B1" location="Содержание!R1C1" display="Перейти в содержание"/>
  </hyperlinks>
  <printOptions headings="1"/>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Y112"/>
  <sheetViews>
    <sheetView zoomScale="80" zoomScaleNormal="80" workbookViewId="0">
      <selection activeCell="C60" sqref="C60:D60"/>
    </sheetView>
  </sheetViews>
  <sheetFormatPr defaultRowHeight="14.25"/>
  <cols>
    <col min="1" max="1" width="16.375" customWidth="1"/>
    <col min="2" max="2" width="21.625" customWidth="1"/>
    <col min="3" max="3" width="34.875" customWidth="1"/>
    <col min="4" max="4" width="20" customWidth="1"/>
    <col min="5" max="5" width="17.75" customWidth="1"/>
    <col min="6" max="6" width="16.75" bestFit="1" customWidth="1"/>
    <col min="7" max="7" width="13.75" hidden="1" customWidth="1"/>
    <col min="8" max="8" width="9.625" hidden="1" customWidth="1"/>
    <col min="9" max="9" width="10.125" hidden="1" customWidth="1"/>
    <col min="10" max="10" width="2.25" hidden="1" customWidth="1"/>
    <col min="11" max="11" width="9.625" hidden="1" customWidth="1"/>
    <col min="12" max="12" width="4.5" hidden="1" customWidth="1"/>
    <col min="13" max="13" width="4.375" hidden="1" customWidth="1"/>
    <col min="14" max="14" width="8.875" hidden="1" customWidth="1"/>
    <col min="15" max="15" width="8.875" bestFit="1" customWidth="1"/>
    <col min="16" max="16" width="12.375" bestFit="1" customWidth="1"/>
    <col min="17" max="17" width="8.875" style="478" hidden="1" customWidth="1"/>
    <col min="18" max="18" width="0" style="478" hidden="1" customWidth="1"/>
    <col min="19" max="19" width="15.5" style="478" hidden="1" customWidth="1"/>
    <col min="20" max="22" width="5.5" hidden="1" customWidth="1"/>
    <col min="23" max="23" width="6.5" hidden="1" customWidth="1"/>
    <col min="24" max="25" width="5.5" hidden="1" customWidth="1"/>
  </cols>
  <sheetData>
    <row r="1" spans="1:25" ht="33" customHeight="1">
      <c r="A1" s="632" t="s">
        <v>1259</v>
      </c>
      <c r="B1" s="632"/>
      <c r="C1" s="61"/>
      <c r="D1" s="124"/>
      <c r="E1" s="62"/>
      <c r="F1" s="62"/>
      <c r="G1" s="62"/>
      <c r="H1" s="62"/>
      <c r="I1" s="62"/>
      <c r="J1" s="62"/>
      <c r="K1" s="24"/>
      <c r="L1" s="24"/>
      <c r="M1" s="24"/>
      <c r="N1" s="24"/>
      <c r="O1" s="24"/>
      <c r="P1" s="24"/>
      <c r="Q1" s="484"/>
      <c r="R1" s="484"/>
      <c r="S1" s="484"/>
      <c r="T1" s="50"/>
      <c r="U1" s="51"/>
    </row>
    <row r="2" spans="1:25" ht="28.5" customHeight="1">
      <c r="A2" s="633" t="s">
        <v>1848</v>
      </c>
      <c r="B2" s="633"/>
      <c r="C2" s="633"/>
      <c r="D2" s="633"/>
      <c r="E2" s="633"/>
      <c r="F2" s="633"/>
      <c r="G2" s="633"/>
      <c r="H2" s="633"/>
      <c r="I2" s="633"/>
      <c r="T2" s="478">
        <f>Содержание!R3</f>
        <v>1.03</v>
      </c>
      <c r="U2" s="478">
        <f>Содержание!S3</f>
        <v>1.1399999999999999</v>
      </c>
      <c r="V2" s="478">
        <f>Содержание!T3</f>
        <v>1.41</v>
      </c>
      <c r="W2" s="478">
        <f>Содержание!U3</f>
        <v>5</v>
      </c>
      <c r="X2" s="478">
        <f>Содержание!V3</f>
        <v>1.05</v>
      </c>
      <c r="Y2" s="478">
        <f>Содержание!W3</f>
        <v>1.3</v>
      </c>
    </row>
    <row r="3" spans="1:25" ht="29.25" customHeight="1">
      <c r="A3" s="634" t="s">
        <v>496</v>
      </c>
      <c r="B3" s="634"/>
      <c r="C3" s="634"/>
      <c r="D3" s="634"/>
      <c r="E3" s="634"/>
      <c r="F3" s="634"/>
      <c r="G3" s="634"/>
      <c r="H3" s="634"/>
      <c r="I3" s="634"/>
    </row>
    <row r="4" spans="1:25" ht="30.75" customHeight="1">
      <c r="A4" s="64" t="s">
        <v>3</v>
      </c>
      <c r="B4" s="64" t="s">
        <v>93</v>
      </c>
      <c r="C4" s="635" t="s">
        <v>163</v>
      </c>
      <c r="D4" s="635"/>
      <c r="E4" s="64" t="s">
        <v>164</v>
      </c>
      <c r="F4" s="64" t="s">
        <v>112</v>
      </c>
      <c r="G4" s="64" t="s">
        <v>484</v>
      </c>
      <c r="H4" s="64" t="s">
        <v>3643</v>
      </c>
      <c r="I4" s="64" t="s">
        <v>485</v>
      </c>
      <c r="J4" s="126">
        <f t="shared" ref="J4:J41" si="0">IF(I4&gt;1,1,0)</f>
        <v>1</v>
      </c>
      <c r="K4" s="126" t="str">
        <f t="shared" ref="K4:K41" si="1">IF(J4=1,I4,0)</f>
        <v>ОПТ 2, м</v>
      </c>
      <c r="L4" s="126" t="str">
        <f>IFERROR(SUM(K4*1)," ")</f>
        <v xml:space="preserve"> </v>
      </c>
      <c r="M4" t="str">
        <f>IF(L4=0," ",L4)</f>
        <v xml:space="preserve"> </v>
      </c>
      <c r="N4" s="479" t="s">
        <v>4110</v>
      </c>
      <c r="O4" s="479" t="s">
        <v>4111</v>
      </c>
      <c r="P4" s="479" t="s">
        <v>4112</v>
      </c>
      <c r="Q4" s="480" t="s">
        <v>4110</v>
      </c>
      <c r="R4" s="480" t="s">
        <v>4111</v>
      </c>
      <c r="S4" s="480" t="s">
        <v>4112</v>
      </c>
    </row>
    <row r="5" spans="1:25" ht="76.5" customHeight="1">
      <c r="A5" s="108" t="s">
        <v>1849</v>
      </c>
      <c r="B5" s="100" t="s">
        <v>497</v>
      </c>
      <c r="C5" s="745"/>
      <c r="D5" s="745"/>
      <c r="E5" s="164" t="s">
        <v>165</v>
      </c>
      <c r="F5" s="164" t="s">
        <v>498</v>
      </c>
      <c r="G5" s="69">
        <f>I5*1.35</f>
        <v>236.25000000000003</v>
      </c>
      <c r="H5" s="70">
        <f>I5*1.1</f>
        <v>192.50000000000003</v>
      </c>
      <c r="I5" s="71">
        <v>175</v>
      </c>
      <c r="J5" s="126">
        <f t="shared" si="0"/>
        <v>1</v>
      </c>
      <c r="K5" s="126">
        <f t="shared" si="1"/>
        <v>175</v>
      </c>
      <c r="L5" s="126">
        <f t="shared" ref="L5:L83" si="2">IFERROR(SUM(K5*1)," ")</f>
        <v>175</v>
      </c>
      <c r="M5">
        <f t="shared" ref="M5:M83" si="3">IF(L5=0," ",L5)</f>
        <v>175</v>
      </c>
      <c r="N5" s="70">
        <f>IFERROR(SUM($M5*$T$2)," ")</f>
        <v>180.25</v>
      </c>
      <c r="O5" s="70">
        <f>IFERROR(SUM($M5*$U$2)," ")</f>
        <v>199.49999999999997</v>
      </c>
      <c r="P5" s="70">
        <f>IFERROR(SUM($M5*$V$2)," ")</f>
        <v>246.75</v>
      </c>
      <c r="Q5" s="481">
        <f>IFERROR(SUM($M5-$M5/100*$W$2)," ")</f>
        <v>166.25</v>
      </c>
      <c r="R5" s="481">
        <f>IFERROR(SUM($M5*$X$2)," ")</f>
        <v>183.75</v>
      </c>
      <c r="S5" s="481">
        <f>IFERROR(SUM($M5*$Y$2)," ")</f>
        <v>227.5</v>
      </c>
    </row>
    <row r="6" spans="1:25" ht="107.25" customHeight="1">
      <c r="A6" s="108" t="s">
        <v>1850</v>
      </c>
      <c r="B6" s="100" t="s">
        <v>499</v>
      </c>
      <c r="C6" s="745"/>
      <c r="D6" s="745"/>
      <c r="E6" s="164" t="s">
        <v>165</v>
      </c>
      <c r="F6" s="164" t="s">
        <v>500</v>
      </c>
      <c r="G6" s="69">
        <f>I6*1.35</f>
        <v>958.50000000000011</v>
      </c>
      <c r="H6" s="70">
        <f>I6*1.1</f>
        <v>781.00000000000011</v>
      </c>
      <c r="I6" s="71">
        <v>710</v>
      </c>
      <c r="J6" s="126">
        <f t="shared" si="0"/>
        <v>1</v>
      </c>
      <c r="K6" s="126">
        <f t="shared" si="1"/>
        <v>710</v>
      </c>
      <c r="L6" s="126">
        <f t="shared" si="2"/>
        <v>710</v>
      </c>
      <c r="M6">
        <f t="shared" si="3"/>
        <v>710</v>
      </c>
      <c r="N6" s="70">
        <f t="shared" ref="N6:N84" si="4">IFERROR(SUM($M6*$T$2)," ")</f>
        <v>731.30000000000007</v>
      </c>
      <c r="O6" s="70">
        <f t="shared" ref="O6:O80" si="5">IFERROR(SUM($M6*$U$2)," ")</f>
        <v>809.4</v>
      </c>
      <c r="P6" s="70">
        <f t="shared" ref="P6:P80" si="6">IFERROR(SUM($M6*$V$2)," ")</f>
        <v>1001.0999999999999</v>
      </c>
      <c r="Q6" s="481">
        <f t="shared" ref="Q6:Q84" si="7">IFERROR(SUM($M6-$M6/100*$W$2)," ")</f>
        <v>674.5</v>
      </c>
      <c r="R6" s="481">
        <f t="shared" ref="R6:R84" si="8">IFERROR(SUM($M6*$X$2)," ")</f>
        <v>745.5</v>
      </c>
      <c r="S6" s="481">
        <f t="shared" ref="S6:S84" si="9">IFERROR(SUM($M6*$Y$2)," ")</f>
        <v>923</v>
      </c>
    </row>
    <row r="7" spans="1:25" ht="107.25" customHeight="1">
      <c r="A7" s="450" t="s">
        <v>4013</v>
      </c>
      <c r="B7" s="451" t="s">
        <v>4014</v>
      </c>
      <c r="C7" s="746"/>
      <c r="D7" s="747"/>
      <c r="E7" s="453" t="s">
        <v>165</v>
      </c>
      <c r="F7" s="453" t="s">
        <v>4015</v>
      </c>
      <c r="G7" s="69">
        <f>I7*1.35</f>
        <v>537.30000000000007</v>
      </c>
      <c r="H7" s="70">
        <f>I7*1.1</f>
        <v>437.8</v>
      </c>
      <c r="I7" s="71">
        <v>398</v>
      </c>
      <c r="J7" s="126">
        <f t="shared" si="0"/>
        <v>1</v>
      </c>
      <c r="K7" s="126">
        <f t="shared" si="1"/>
        <v>398</v>
      </c>
      <c r="L7" s="126">
        <f t="shared" si="2"/>
        <v>398</v>
      </c>
      <c r="M7">
        <f t="shared" si="3"/>
        <v>398</v>
      </c>
      <c r="N7" s="70">
        <f t="shared" si="4"/>
        <v>409.94</v>
      </c>
      <c r="O7" s="70">
        <f t="shared" si="5"/>
        <v>453.71999999999997</v>
      </c>
      <c r="P7" s="70">
        <f t="shared" si="6"/>
        <v>561.17999999999995</v>
      </c>
      <c r="Q7" s="481">
        <f t="shared" si="7"/>
        <v>378.1</v>
      </c>
      <c r="R7" s="481">
        <f t="shared" si="8"/>
        <v>417.90000000000003</v>
      </c>
      <c r="S7" s="481">
        <f t="shared" si="9"/>
        <v>517.4</v>
      </c>
    </row>
    <row r="8" spans="1:25" ht="107.25" customHeight="1">
      <c r="A8" s="450" t="s">
        <v>4016</v>
      </c>
      <c r="B8" s="451" t="s">
        <v>4017</v>
      </c>
      <c r="C8" s="746"/>
      <c r="D8" s="747"/>
      <c r="E8" s="453" t="s">
        <v>165</v>
      </c>
      <c r="F8" s="453" t="s">
        <v>4018</v>
      </c>
      <c r="G8" s="69">
        <f t="shared" ref="G8:G10" si="10">I8*1.35</f>
        <v>202.5</v>
      </c>
      <c r="H8" s="70">
        <f t="shared" ref="H8:H12" si="11">I8*1.1</f>
        <v>165</v>
      </c>
      <c r="I8" s="71">
        <v>150</v>
      </c>
      <c r="J8" s="126">
        <f t="shared" si="0"/>
        <v>1</v>
      </c>
      <c r="K8" s="126">
        <f t="shared" si="1"/>
        <v>150</v>
      </c>
      <c r="L8" s="126">
        <f t="shared" si="2"/>
        <v>150</v>
      </c>
      <c r="M8">
        <f t="shared" si="3"/>
        <v>150</v>
      </c>
      <c r="N8" s="70">
        <f t="shared" si="4"/>
        <v>154.5</v>
      </c>
      <c r="O8" s="70">
        <f t="shared" si="5"/>
        <v>170.99999999999997</v>
      </c>
      <c r="P8" s="70">
        <f t="shared" si="6"/>
        <v>211.5</v>
      </c>
      <c r="Q8" s="481">
        <f t="shared" si="7"/>
        <v>142.5</v>
      </c>
      <c r="R8" s="481">
        <f t="shared" si="8"/>
        <v>157.5</v>
      </c>
      <c r="S8" s="481">
        <f t="shared" si="9"/>
        <v>195</v>
      </c>
    </row>
    <row r="9" spans="1:25" ht="107.25" customHeight="1">
      <c r="A9" s="450" t="s">
        <v>4016</v>
      </c>
      <c r="B9" s="451" t="s">
        <v>4017</v>
      </c>
      <c r="C9" s="746"/>
      <c r="D9" s="747"/>
      <c r="E9" s="453" t="s">
        <v>2750</v>
      </c>
      <c r="F9" s="453" t="s">
        <v>4018</v>
      </c>
      <c r="G9" s="69">
        <f t="shared" si="10"/>
        <v>256.5</v>
      </c>
      <c r="H9" s="70">
        <f t="shared" si="11"/>
        <v>209.00000000000003</v>
      </c>
      <c r="I9" s="71">
        <v>190</v>
      </c>
      <c r="J9" s="126">
        <f t="shared" si="0"/>
        <v>1</v>
      </c>
      <c r="K9" s="126">
        <f t="shared" si="1"/>
        <v>190</v>
      </c>
      <c r="L9" s="126">
        <f t="shared" si="2"/>
        <v>190</v>
      </c>
      <c r="M9">
        <f t="shared" si="3"/>
        <v>190</v>
      </c>
      <c r="N9" s="70">
        <f t="shared" si="4"/>
        <v>195.70000000000002</v>
      </c>
      <c r="O9" s="70">
        <f t="shared" si="5"/>
        <v>216.6</v>
      </c>
      <c r="P9" s="70">
        <f t="shared" si="6"/>
        <v>267.89999999999998</v>
      </c>
      <c r="Q9" s="481">
        <f t="shared" si="7"/>
        <v>180.5</v>
      </c>
      <c r="R9" s="481">
        <f t="shared" si="8"/>
        <v>199.5</v>
      </c>
      <c r="S9" s="481">
        <f t="shared" si="9"/>
        <v>247</v>
      </c>
    </row>
    <row r="10" spans="1:25" ht="107.25" customHeight="1">
      <c r="A10" s="450" t="s">
        <v>4019</v>
      </c>
      <c r="B10" s="451" t="s">
        <v>4020</v>
      </c>
      <c r="C10" s="746"/>
      <c r="D10" s="747"/>
      <c r="E10" s="453" t="s">
        <v>165</v>
      </c>
      <c r="F10" s="453" t="s">
        <v>4021</v>
      </c>
      <c r="G10" s="69">
        <f t="shared" si="10"/>
        <v>535.95000000000005</v>
      </c>
      <c r="H10" s="70">
        <f t="shared" si="11"/>
        <v>436.70000000000005</v>
      </c>
      <c r="I10" s="71">
        <v>397</v>
      </c>
      <c r="J10" s="126">
        <f t="shared" si="0"/>
        <v>1</v>
      </c>
      <c r="K10" s="126">
        <f t="shared" si="1"/>
        <v>397</v>
      </c>
      <c r="L10" s="126">
        <f t="shared" si="2"/>
        <v>397</v>
      </c>
      <c r="M10">
        <f t="shared" si="3"/>
        <v>397</v>
      </c>
      <c r="N10" s="70">
        <f t="shared" si="4"/>
        <v>408.91</v>
      </c>
      <c r="O10" s="70">
        <f t="shared" si="5"/>
        <v>452.58</v>
      </c>
      <c r="P10" s="70">
        <f t="shared" si="6"/>
        <v>559.77</v>
      </c>
      <c r="Q10" s="481">
        <f t="shared" si="7"/>
        <v>377.15</v>
      </c>
      <c r="R10" s="481">
        <f t="shared" si="8"/>
        <v>416.85</v>
      </c>
      <c r="S10" s="481">
        <f t="shared" si="9"/>
        <v>516.1</v>
      </c>
    </row>
    <row r="11" spans="1:25" ht="107.25" customHeight="1">
      <c r="A11" s="450" t="s">
        <v>4022</v>
      </c>
      <c r="B11" s="451" t="s">
        <v>4023</v>
      </c>
      <c r="C11" s="746"/>
      <c r="D11" s="747"/>
      <c r="E11" s="453" t="s">
        <v>165</v>
      </c>
      <c r="F11" s="453" t="s">
        <v>4024</v>
      </c>
      <c r="G11" s="69">
        <f t="shared" ref="G11" si="12">I11*1.35</f>
        <v>535.95000000000005</v>
      </c>
      <c r="H11" s="70">
        <f t="shared" si="11"/>
        <v>436.70000000000005</v>
      </c>
      <c r="I11" s="71">
        <v>397</v>
      </c>
      <c r="J11" s="126">
        <f t="shared" si="0"/>
        <v>1</v>
      </c>
      <c r="K11" s="126">
        <f t="shared" si="1"/>
        <v>397</v>
      </c>
      <c r="L11" s="126">
        <f t="shared" si="2"/>
        <v>397</v>
      </c>
      <c r="M11">
        <f t="shared" si="3"/>
        <v>397</v>
      </c>
      <c r="N11" s="70">
        <f t="shared" si="4"/>
        <v>408.91</v>
      </c>
      <c r="O11" s="70">
        <f t="shared" si="5"/>
        <v>452.58</v>
      </c>
      <c r="P11" s="70">
        <f t="shared" si="6"/>
        <v>559.77</v>
      </c>
      <c r="Q11" s="481">
        <f t="shared" si="7"/>
        <v>377.15</v>
      </c>
      <c r="R11" s="481">
        <f t="shared" si="8"/>
        <v>416.85</v>
      </c>
      <c r="S11" s="481">
        <f t="shared" si="9"/>
        <v>516.1</v>
      </c>
    </row>
    <row r="12" spans="1:25" ht="107.25" customHeight="1">
      <c r="A12" s="450" t="s">
        <v>4025</v>
      </c>
      <c r="B12" s="451" t="s">
        <v>4026</v>
      </c>
      <c r="C12" s="746"/>
      <c r="D12" s="747"/>
      <c r="E12" s="453" t="s">
        <v>165</v>
      </c>
      <c r="F12" s="453" t="s">
        <v>4027</v>
      </c>
      <c r="G12" s="69">
        <f t="shared" ref="G12" si="13">I12*1.35</f>
        <v>535.95000000000005</v>
      </c>
      <c r="H12" s="70">
        <f t="shared" si="11"/>
        <v>436.70000000000005</v>
      </c>
      <c r="I12" s="71">
        <v>397</v>
      </c>
      <c r="J12" s="126">
        <f t="shared" si="0"/>
        <v>1</v>
      </c>
      <c r="K12" s="126">
        <f t="shared" si="1"/>
        <v>397</v>
      </c>
      <c r="L12" s="126">
        <f t="shared" si="2"/>
        <v>397</v>
      </c>
      <c r="M12">
        <f t="shared" si="3"/>
        <v>397</v>
      </c>
      <c r="N12" s="70">
        <f t="shared" si="4"/>
        <v>408.91</v>
      </c>
      <c r="O12" s="70">
        <f t="shared" si="5"/>
        <v>452.58</v>
      </c>
      <c r="P12" s="70">
        <f t="shared" si="6"/>
        <v>559.77</v>
      </c>
      <c r="Q12" s="481">
        <f t="shared" si="7"/>
        <v>377.15</v>
      </c>
      <c r="R12" s="481">
        <f t="shared" si="8"/>
        <v>416.85</v>
      </c>
      <c r="S12" s="481">
        <f t="shared" si="9"/>
        <v>516.1</v>
      </c>
    </row>
    <row r="13" spans="1:25" ht="28.5" customHeight="1">
      <c r="A13" s="634" t="s">
        <v>501</v>
      </c>
      <c r="B13" s="634"/>
      <c r="C13" s="634"/>
      <c r="D13" s="634"/>
      <c r="E13" s="634"/>
      <c r="F13" s="634"/>
      <c r="G13" s="634"/>
      <c r="H13" s="634"/>
      <c r="I13" s="634"/>
      <c r="J13" s="126">
        <f t="shared" si="0"/>
        <v>0</v>
      </c>
      <c r="K13" s="126">
        <f t="shared" si="1"/>
        <v>0</v>
      </c>
      <c r="L13" s="126">
        <f t="shared" si="2"/>
        <v>0</v>
      </c>
      <c r="M13" t="str">
        <f t="shared" si="3"/>
        <v xml:space="preserve"> </v>
      </c>
      <c r="N13" s="70" t="str">
        <f t="shared" si="4"/>
        <v xml:space="preserve"> </v>
      </c>
      <c r="O13" s="70" t="str">
        <f t="shared" si="5"/>
        <v xml:space="preserve"> </v>
      </c>
      <c r="P13" s="70" t="str">
        <f t="shared" si="6"/>
        <v xml:space="preserve"> </v>
      </c>
      <c r="Q13" s="481" t="str">
        <f t="shared" si="7"/>
        <v xml:space="preserve"> </v>
      </c>
      <c r="R13" s="481" t="str">
        <f t="shared" si="8"/>
        <v xml:space="preserve"> </v>
      </c>
      <c r="S13" s="481" t="str">
        <f t="shared" si="9"/>
        <v xml:space="preserve"> </v>
      </c>
    </row>
    <row r="14" spans="1:25" ht="30.75" customHeight="1">
      <c r="A14" s="64" t="s">
        <v>3</v>
      </c>
      <c r="B14" s="64" t="s">
        <v>93</v>
      </c>
      <c r="C14" s="635" t="s">
        <v>163</v>
      </c>
      <c r="D14" s="635"/>
      <c r="E14" s="64" t="s">
        <v>164</v>
      </c>
      <c r="F14" s="64" t="s">
        <v>112</v>
      </c>
      <c r="G14" s="64" t="s">
        <v>484</v>
      </c>
      <c r="H14" s="64" t="s">
        <v>3626</v>
      </c>
      <c r="I14" s="64" t="s">
        <v>485</v>
      </c>
      <c r="J14" s="126">
        <f t="shared" si="0"/>
        <v>1</v>
      </c>
      <c r="K14" s="126" t="str">
        <f t="shared" si="1"/>
        <v>ОПТ 2, м</v>
      </c>
      <c r="L14" s="126" t="str">
        <f t="shared" si="2"/>
        <v xml:space="preserve"> </v>
      </c>
      <c r="M14" t="str">
        <f t="shared" si="3"/>
        <v xml:space="preserve"> </v>
      </c>
      <c r="N14" s="70" t="str">
        <f t="shared" si="4"/>
        <v xml:space="preserve"> </v>
      </c>
      <c r="O14" s="70" t="str">
        <f t="shared" si="5"/>
        <v xml:space="preserve"> </v>
      </c>
      <c r="P14" s="70" t="str">
        <f t="shared" si="6"/>
        <v xml:space="preserve"> </v>
      </c>
      <c r="Q14" s="481" t="str">
        <f t="shared" si="7"/>
        <v xml:space="preserve"> </v>
      </c>
      <c r="R14" s="481" t="str">
        <f t="shared" si="8"/>
        <v xml:space="preserve"> </v>
      </c>
      <c r="S14" s="481" t="str">
        <f t="shared" si="9"/>
        <v xml:space="preserve"> </v>
      </c>
    </row>
    <row r="15" spans="1:25" ht="78.75" customHeight="1">
      <c r="A15" s="108" t="s">
        <v>1851</v>
      </c>
      <c r="B15" s="100" t="s">
        <v>502</v>
      </c>
      <c r="C15" s="745"/>
      <c r="D15" s="745"/>
      <c r="E15" s="164" t="s">
        <v>165</v>
      </c>
      <c r="F15" s="164" t="s">
        <v>503</v>
      </c>
      <c r="G15" s="69">
        <f t="shared" ref="G15:G31" si="14">I15*1.35</f>
        <v>112.05000000000001</v>
      </c>
      <c r="H15" s="70">
        <f t="shared" ref="H15:H31" si="15">I15*1.1</f>
        <v>91.300000000000011</v>
      </c>
      <c r="I15" s="71">
        <v>83</v>
      </c>
      <c r="J15" s="126">
        <f t="shared" si="0"/>
        <v>1</v>
      </c>
      <c r="K15" s="126">
        <f t="shared" si="1"/>
        <v>83</v>
      </c>
      <c r="L15" s="126">
        <f t="shared" si="2"/>
        <v>83</v>
      </c>
      <c r="M15">
        <f t="shared" si="3"/>
        <v>83</v>
      </c>
      <c r="N15" s="70">
        <f t="shared" si="4"/>
        <v>85.490000000000009</v>
      </c>
      <c r="O15" s="70">
        <f t="shared" si="5"/>
        <v>94.61999999999999</v>
      </c>
      <c r="P15" s="70">
        <f t="shared" si="6"/>
        <v>117.02999999999999</v>
      </c>
      <c r="Q15" s="481">
        <f t="shared" si="7"/>
        <v>78.849999999999994</v>
      </c>
      <c r="R15" s="481">
        <f t="shared" si="8"/>
        <v>87.15</v>
      </c>
      <c r="S15" s="481">
        <f t="shared" si="9"/>
        <v>107.9</v>
      </c>
    </row>
    <row r="16" spans="1:25" ht="113.25" customHeight="1">
      <c r="A16" s="74" t="s">
        <v>1852</v>
      </c>
      <c r="B16" s="100" t="s">
        <v>504</v>
      </c>
      <c r="C16" s="745"/>
      <c r="D16" s="745"/>
      <c r="E16" s="164" t="s">
        <v>165</v>
      </c>
      <c r="F16" s="164" t="s">
        <v>505</v>
      </c>
      <c r="G16" s="69">
        <f t="shared" si="14"/>
        <v>351</v>
      </c>
      <c r="H16" s="70">
        <f t="shared" si="15"/>
        <v>286</v>
      </c>
      <c r="I16" s="71">
        <v>260</v>
      </c>
      <c r="J16" s="126">
        <f t="shared" si="0"/>
        <v>1</v>
      </c>
      <c r="K16" s="126">
        <f t="shared" si="1"/>
        <v>260</v>
      </c>
      <c r="L16" s="126">
        <f t="shared" si="2"/>
        <v>260</v>
      </c>
      <c r="M16">
        <f t="shared" si="3"/>
        <v>260</v>
      </c>
      <c r="N16" s="70">
        <f t="shared" si="4"/>
        <v>267.8</v>
      </c>
      <c r="O16" s="70">
        <f t="shared" si="5"/>
        <v>296.39999999999998</v>
      </c>
      <c r="P16" s="70">
        <f t="shared" si="6"/>
        <v>366.59999999999997</v>
      </c>
      <c r="Q16" s="481">
        <f t="shared" si="7"/>
        <v>247</v>
      </c>
      <c r="R16" s="481">
        <f t="shared" si="8"/>
        <v>273</v>
      </c>
      <c r="S16" s="481">
        <f t="shared" si="9"/>
        <v>338</v>
      </c>
    </row>
    <row r="17" spans="1:19" ht="113.25" customHeight="1">
      <c r="A17" s="452" t="s">
        <v>4034</v>
      </c>
      <c r="B17" s="451" t="s">
        <v>4035</v>
      </c>
      <c r="C17" s="745"/>
      <c r="D17" s="745"/>
      <c r="E17" s="453" t="s">
        <v>165</v>
      </c>
      <c r="F17" s="453" t="s">
        <v>4036</v>
      </c>
      <c r="G17" s="69">
        <f t="shared" ref="G17:G18" si="16">I17*1.35</f>
        <v>322.65000000000003</v>
      </c>
      <c r="H17" s="70">
        <f t="shared" ref="H17:H18" si="17">I17*1.1</f>
        <v>262.90000000000003</v>
      </c>
      <c r="I17" s="71">
        <v>239</v>
      </c>
      <c r="J17" s="126">
        <f t="shared" si="0"/>
        <v>1</v>
      </c>
      <c r="K17" s="126">
        <f t="shared" si="1"/>
        <v>239</v>
      </c>
      <c r="L17" s="126">
        <f t="shared" si="2"/>
        <v>239</v>
      </c>
      <c r="M17">
        <f t="shared" si="3"/>
        <v>239</v>
      </c>
      <c r="N17" s="70">
        <f t="shared" si="4"/>
        <v>246.17000000000002</v>
      </c>
      <c r="O17" s="70">
        <f t="shared" si="5"/>
        <v>272.45999999999998</v>
      </c>
      <c r="P17" s="70">
        <f t="shared" si="6"/>
        <v>336.99</v>
      </c>
      <c r="Q17" s="481">
        <f t="shared" si="7"/>
        <v>227.05</v>
      </c>
      <c r="R17" s="481">
        <f t="shared" si="8"/>
        <v>250.95000000000002</v>
      </c>
      <c r="S17" s="481">
        <f t="shared" si="9"/>
        <v>310.7</v>
      </c>
    </row>
    <row r="18" spans="1:19" ht="76.5" customHeight="1">
      <c r="A18" s="552" t="s">
        <v>4363</v>
      </c>
      <c r="B18" s="549" t="s">
        <v>4364</v>
      </c>
      <c r="C18" s="745"/>
      <c r="D18" s="745"/>
      <c r="E18" s="553" t="s">
        <v>165</v>
      </c>
      <c r="F18" s="553" t="s">
        <v>4365</v>
      </c>
      <c r="G18" s="69">
        <f t="shared" si="16"/>
        <v>148.5</v>
      </c>
      <c r="H18" s="70">
        <f t="shared" si="17"/>
        <v>121.00000000000001</v>
      </c>
      <c r="I18" s="71">
        <v>110</v>
      </c>
      <c r="J18" s="126">
        <f t="shared" si="0"/>
        <v>1</v>
      </c>
      <c r="K18" s="126">
        <f t="shared" si="1"/>
        <v>110</v>
      </c>
      <c r="L18" s="126">
        <f t="shared" si="2"/>
        <v>110</v>
      </c>
      <c r="M18">
        <f t="shared" si="3"/>
        <v>110</v>
      </c>
      <c r="N18" s="70">
        <f t="shared" si="4"/>
        <v>113.3</v>
      </c>
      <c r="O18" s="70">
        <f t="shared" si="5"/>
        <v>125.39999999999999</v>
      </c>
      <c r="P18" s="70">
        <f t="shared" si="6"/>
        <v>155.1</v>
      </c>
      <c r="Q18" s="481">
        <f t="shared" si="7"/>
        <v>104.5</v>
      </c>
      <c r="R18" s="481">
        <f t="shared" si="8"/>
        <v>115.5</v>
      </c>
      <c r="S18" s="481">
        <f t="shared" si="9"/>
        <v>143</v>
      </c>
    </row>
    <row r="19" spans="1:19" ht="76.5" customHeight="1">
      <c r="A19" s="74" t="s">
        <v>1853</v>
      </c>
      <c r="B19" s="100" t="s">
        <v>506</v>
      </c>
      <c r="C19" s="745"/>
      <c r="D19" s="745"/>
      <c r="E19" s="164" t="s">
        <v>165</v>
      </c>
      <c r="F19" s="164" t="s">
        <v>508</v>
      </c>
      <c r="G19" s="69">
        <f t="shared" si="14"/>
        <v>202.5</v>
      </c>
      <c r="H19" s="70">
        <f t="shared" si="15"/>
        <v>165</v>
      </c>
      <c r="I19" s="71">
        <v>150</v>
      </c>
      <c r="J19" s="126">
        <f t="shared" si="0"/>
        <v>1</v>
      </c>
      <c r="K19" s="126">
        <f t="shared" si="1"/>
        <v>150</v>
      </c>
      <c r="L19" s="126">
        <f t="shared" si="2"/>
        <v>150</v>
      </c>
      <c r="M19">
        <f t="shared" si="3"/>
        <v>150</v>
      </c>
      <c r="N19" s="70">
        <f t="shared" si="4"/>
        <v>154.5</v>
      </c>
      <c r="O19" s="70">
        <f t="shared" si="5"/>
        <v>170.99999999999997</v>
      </c>
      <c r="P19" s="70">
        <f t="shared" si="6"/>
        <v>211.5</v>
      </c>
      <c r="Q19" s="481">
        <f t="shared" si="7"/>
        <v>142.5</v>
      </c>
      <c r="R19" s="481">
        <f t="shared" si="8"/>
        <v>157.5</v>
      </c>
      <c r="S19" s="481">
        <f t="shared" si="9"/>
        <v>195</v>
      </c>
    </row>
    <row r="20" spans="1:19" s="217" customFormat="1" ht="76.5" customHeight="1">
      <c r="A20" s="336" t="s">
        <v>3742</v>
      </c>
      <c r="B20" s="325" t="s">
        <v>3743</v>
      </c>
      <c r="C20" s="337"/>
      <c r="D20" s="337"/>
      <c r="E20" s="337" t="s">
        <v>165</v>
      </c>
      <c r="F20" s="337" t="s">
        <v>3744</v>
      </c>
      <c r="G20" s="69">
        <f t="shared" si="14"/>
        <v>222.75000000000003</v>
      </c>
      <c r="H20" s="70">
        <f t="shared" si="15"/>
        <v>181.50000000000003</v>
      </c>
      <c r="I20" s="71">
        <v>165</v>
      </c>
      <c r="J20" s="126">
        <f t="shared" si="0"/>
        <v>1</v>
      </c>
      <c r="K20" s="126">
        <f t="shared" si="1"/>
        <v>165</v>
      </c>
      <c r="L20" s="126">
        <f t="shared" si="2"/>
        <v>165</v>
      </c>
      <c r="M20">
        <f t="shared" si="3"/>
        <v>165</v>
      </c>
      <c r="N20" s="70">
        <f t="shared" si="4"/>
        <v>169.95000000000002</v>
      </c>
      <c r="O20" s="70">
        <f t="shared" si="5"/>
        <v>188.1</v>
      </c>
      <c r="P20" s="70">
        <f t="shared" si="6"/>
        <v>232.64999999999998</v>
      </c>
      <c r="Q20" s="481">
        <f t="shared" si="7"/>
        <v>156.75</v>
      </c>
      <c r="R20" s="481">
        <f t="shared" si="8"/>
        <v>173.25</v>
      </c>
      <c r="S20" s="481">
        <f t="shared" si="9"/>
        <v>214.5</v>
      </c>
    </row>
    <row r="21" spans="1:19" s="217" customFormat="1" ht="76.5" customHeight="1">
      <c r="A21" s="452" t="s">
        <v>4028</v>
      </c>
      <c r="B21" s="451" t="s">
        <v>4029</v>
      </c>
      <c r="C21" s="746"/>
      <c r="D21" s="747"/>
      <c r="E21" s="453" t="s">
        <v>165</v>
      </c>
      <c r="F21" s="453" t="s">
        <v>4030</v>
      </c>
      <c r="G21" s="69">
        <f t="shared" ref="G21" si="18">I21*1.35</f>
        <v>155.25</v>
      </c>
      <c r="H21" s="70">
        <f t="shared" ref="H21" si="19">I21*1.1</f>
        <v>126.50000000000001</v>
      </c>
      <c r="I21" s="71">
        <v>115</v>
      </c>
      <c r="J21" s="126">
        <f t="shared" si="0"/>
        <v>1</v>
      </c>
      <c r="K21" s="126">
        <f t="shared" si="1"/>
        <v>115</v>
      </c>
      <c r="L21" s="126">
        <f t="shared" si="2"/>
        <v>115</v>
      </c>
      <c r="M21">
        <f t="shared" si="3"/>
        <v>115</v>
      </c>
      <c r="N21" s="70">
        <f t="shared" si="4"/>
        <v>118.45</v>
      </c>
      <c r="O21" s="70">
        <f t="shared" si="5"/>
        <v>131.1</v>
      </c>
      <c r="P21" s="70">
        <f t="shared" si="6"/>
        <v>162.14999999999998</v>
      </c>
      <c r="Q21" s="481">
        <f t="shared" si="7"/>
        <v>109.25</v>
      </c>
      <c r="R21" s="481">
        <f t="shared" si="8"/>
        <v>120.75</v>
      </c>
      <c r="S21" s="481">
        <f t="shared" si="9"/>
        <v>149.5</v>
      </c>
    </row>
    <row r="22" spans="1:19" s="217" customFormat="1" ht="76.5" customHeight="1">
      <c r="A22" s="452" t="s">
        <v>4028</v>
      </c>
      <c r="B22" s="451" t="s">
        <v>4029</v>
      </c>
      <c r="C22" s="746"/>
      <c r="D22" s="747"/>
      <c r="E22" s="453" t="s">
        <v>2750</v>
      </c>
      <c r="F22" s="453" t="s">
        <v>4030</v>
      </c>
      <c r="G22" s="69">
        <f t="shared" ref="G22:G24" si="20">I22*1.35</f>
        <v>256.5</v>
      </c>
      <c r="H22" s="70">
        <f t="shared" ref="H22:H24" si="21">I22*1.1</f>
        <v>209.00000000000003</v>
      </c>
      <c r="I22" s="71">
        <v>190</v>
      </c>
      <c r="J22" s="126">
        <f t="shared" si="0"/>
        <v>1</v>
      </c>
      <c r="K22" s="126">
        <f t="shared" si="1"/>
        <v>190</v>
      </c>
      <c r="L22" s="126">
        <f t="shared" si="2"/>
        <v>190</v>
      </c>
      <c r="M22">
        <f t="shared" si="3"/>
        <v>190</v>
      </c>
      <c r="N22" s="70">
        <f t="shared" si="4"/>
        <v>195.70000000000002</v>
      </c>
      <c r="O22" s="70">
        <f t="shared" si="5"/>
        <v>216.6</v>
      </c>
      <c r="P22" s="70">
        <f t="shared" si="6"/>
        <v>267.89999999999998</v>
      </c>
      <c r="Q22" s="481">
        <f t="shared" si="7"/>
        <v>180.5</v>
      </c>
      <c r="R22" s="481">
        <f t="shared" si="8"/>
        <v>199.5</v>
      </c>
      <c r="S22" s="481">
        <f t="shared" si="9"/>
        <v>247</v>
      </c>
    </row>
    <row r="23" spans="1:19" s="217" customFormat="1" ht="76.5" customHeight="1">
      <c r="A23" s="552" t="s">
        <v>4360</v>
      </c>
      <c r="B23" s="549" t="s">
        <v>4361</v>
      </c>
      <c r="C23" s="746"/>
      <c r="D23" s="747"/>
      <c r="E23" s="553" t="s">
        <v>165</v>
      </c>
      <c r="F23" s="553" t="s">
        <v>4362</v>
      </c>
      <c r="G23" s="69">
        <f t="shared" si="20"/>
        <v>337.5</v>
      </c>
      <c r="H23" s="70">
        <f t="shared" si="21"/>
        <v>275</v>
      </c>
      <c r="I23" s="71">
        <v>250</v>
      </c>
      <c r="J23" s="126">
        <f t="shared" si="0"/>
        <v>1</v>
      </c>
      <c r="K23" s="126">
        <f t="shared" si="1"/>
        <v>250</v>
      </c>
      <c r="L23" s="126">
        <f t="shared" si="2"/>
        <v>250</v>
      </c>
      <c r="M23">
        <f t="shared" si="3"/>
        <v>250</v>
      </c>
      <c r="N23" s="70">
        <f t="shared" si="4"/>
        <v>257.5</v>
      </c>
      <c r="O23" s="70">
        <f t="shared" si="5"/>
        <v>285</v>
      </c>
      <c r="P23" s="70">
        <f t="shared" si="6"/>
        <v>352.5</v>
      </c>
      <c r="Q23" s="481">
        <f t="shared" si="7"/>
        <v>237.5</v>
      </c>
      <c r="R23" s="481">
        <f t="shared" si="8"/>
        <v>262.5</v>
      </c>
      <c r="S23" s="481">
        <f t="shared" si="9"/>
        <v>325</v>
      </c>
    </row>
    <row r="24" spans="1:19" s="217" customFormat="1" ht="76.5" customHeight="1">
      <c r="A24" s="452" t="s">
        <v>4031</v>
      </c>
      <c r="B24" s="451" t="s">
        <v>4032</v>
      </c>
      <c r="C24" s="746"/>
      <c r="D24" s="747"/>
      <c r="E24" s="453" t="s">
        <v>165</v>
      </c>
      <c r="F24" s="453" t="s">
        <v>4033</v>
      </c>
      <c r="G24" s="69">
        <f t="shared" si="20"/>
        <v>252.45000000000002</v>
      </c>
      <c r="H24" s="70">
        <f t="shared" si="21"/>
        <v>205.70000000000002</v>
      </c>
      <c r="I24" s="71">
        <v>187</v>
      </c>
      <c r="J24" s="126">
        <f t="shared" si="0"/>
        <v>1</v>
      </c>
      <c r="K24" s="126">
        <f t="shared" si="1"/>
        <v>187</v>
      </c>
      <c r="L24" s="126">
        <f t="shared" si="2"/>
        <v>187</v>
      </c>
      <c r="M24">
        <f t="shared" si="3"/>
        <v>187</v>
      </c>
      <c r="N24" s="70">
        <f t="shared" si="4"/>
        <v>192.61</v>
      </c>
      <c r="O24" s="70">
        <f t="shared" si="5"/>
        <v>213.17999999999998</v>
      </c>
      <c r="P24" s="70">
        <f t="shared" si="6"/>
        <v>263.66999999999996</v>
      </c>
      <c r="Q24" s="481">
        <f t="shared" si="7"/>
        <v>177.65</v>
      </c>
      <c r="R24" s="481">
        <f t="shared" si="8"/>
        <v>196.35</v>
      </c>
      <c r="S24" s="481">
        <f t="shared" si="9"/>
        <v>243.1</v>
      </c>
    </row>
    <row r="25" spans="1:19" ht="76.5" customHeight="1">
      <c r="A25" s="74" t="s">
        <v>1854</v>
      </c>
      <c r="B25" s="100" t="s">
        <v>507</v>
      </c>
      <c r="C25" s="745"/>
      <c r="D25" s="745"/>
      <c r="E25" s="164" t="s">
        <v>165</v>
      </c>
      <c r="F25" s="164" t="s">
        <v>511</v>
      </c>
      <c r="G25" s="69">
        <f t="shared" si="14"/>
        <v>418.5</v>
      </c>
      <c r="H25" s="70">
        <f t="shared" si="15"/>
        <v>341</v>
      </c>
      <c r="I25" s="71">
        <v>310</v>
      </c>
      <c r="J25" s="126">
        <f t="shared" si="0"/>
        <v>1</v>
      </c>
      <c r="K25" s="126">
        <f t="shared" si="1"/>
        <v>310</v>
      </c>
      <c r="L25" s="126">
        <f t="shared" si="2"/>
        <v>310</v>
      </c>
      <c r="M25">
        <f t="shared" si="3"/>
        <v>310</v>
      </c>
      <c r="N25" s="70">
        <f t="shared" si="4"/>
        <v>319.3</v>
      </c>
      <c r="O25" s="70">
        <f t="shared" si="5"/>
        <v>353.4</v>
      </c>
      <c r="P25" s="70">
        <f t="shared" si="6"/>
        <v>437.09999999999997</v>
      </c>
      <c r="Q25" s="481">
        <f t="shared" si="7"/>
        <v>294.5</v>
      </c>
      <c r="R25" s="481">
        <f t="shared" si="8"/>
        <v>325.5</v>
      </c>
      <c r="S25" s="481">
        <f t="shared" si="9"/>
        <v>403</v>
      </c>
    </row>
    <row r="26" spans="1:19" ht="76.5" customHeight="1">
      <c r="A26" s="74" t="s">
        <v>1855</v>
      </c>
      <c r="B26" s="100" t="s">
        <v>509</v>
      </c>
      <c r="C26" s="745"/>
      <c r="D26" s="745"/>
      <c r="E26" s="164" t="s">
        <v>165</v>
      </c>
      <c r="F26" s="164" t="s">
        <v>512</v>
      </c>
      <c r="G26" s="69">
        <f t="shared" si="14"/>
        <v>148.5</v>
      </c>
      <c r="H26" s="70">
        <f t="shared" si="15"/>
        <v>121.00000000000001</v>
      </c>
      <c r="I26" s="71">
        <v>110</v>
      </c>
      <c r="J26" s="126">
        <f t="shared" si="0"/>
        <v>1</v>
      </c>
      <c r="K26" s="126">
        <f t="shared" si="1"/>
        <v>110</v>
      </c>
      <c r="L26" s="126">
        <f t="shared" si="2"/>
        <v>110</v>
      </c>
      <c r="M26">
        <f t="shared" si="3"/>
        <v>110</v>
      </c>
      <c r="N26" s="70">
        <f t="shared" si="4"/>
        <v>113.3</v>
      </c>
      <c r="O26" s="70">
        <f t="shared" si="5"/>
        <v>125.39999999999999</v>
      </c>
      <c r="P26" s="70">
        <f t="shared" si="6"/>
        <v>155.1</v>
      </c>
      <c r="Q26" s="481">
        <f t="shared" si="7"/>
        <v>104.5</v>
      </c>
      <c r="R26" s="481">
        <f t="shared" si="8"/>
        <v>115.5</v>
      </c>
      <c r="S26" s="481">
        <f t="shared" si="9"/>
        <v>143</v>
      </c>
    </row>
    <row r="27" spans="1:19" ht="114" customHeight="1">
      <c r="A27" s="74" t="s">
        <v>1856</v>
      </c>
      <c r="B27" s="100" t="s">
        <v>510</v>
      </c>
      <c r="C27" s="745"/>
      <c r="D27" s="745"/>
      <c r="E27" s="164" t="s">
        <v>165</v>
      </c>
      <c r="F27" s="164" t="s">
        <v>513</v>
      </c>
      <c r="G27" s="69">
        <f t="shared" si="14"/>
        <v>958.50000000000011</v>
      </c>
      <c r="H27" s="70">
        <f t="shared" si="15"/>
        <v>781.00000000000011</v>
      </c>
      <c r="I27" s="71">
        <v>710</v>
      </c>
      <c r="J27" s="126">
        <f t="shared" si="0"/>
        <v>1</v>
      </c>
      <c r="K27" s="126">
        <f t="shared" si="1"/>
        <v>710</v>
      </c>
      <c r="L27" s="126">
        <f t="shared" si="2"/>
        <v>710</v>
      </c>
      <c r="M27">
        <f t="shared" si="3"/>
        <v>710</v>
      </c>
      <c r="N27" s="70">
        <f t="shared" si="4"/>
        <v>731.30000000000007</v>
      </c>
      <c r="O27" s="70">
        <f t="shared" si="5"/>
        <v>809.4</v>
      </c>
      <c r="P27" s="70">
        <f t="shared" si="6"/>
        <v>1001.0999999999999</v>
      </c>
      <c r="Q27" s="481">
        <f t="shared" si="7"/>
        <v>674.5</v>
      </c>
      <c r="R27" s="481">
        <f t="shared" si="8"/>
        <v>745.5</v>
      </c>
      <c r="S27" s="481">
        <f t="shared" si="9"/>
        <v>923</v>
      </c>
    </row>
    <row r="28" spans="1:19" ht="114" customHeight="1">
      <c r="A28" s="560" t="s">
        <v>4394</v>
      </c>
      <c r="B28" s="559" t="s">
        <v>4395</v>
      </c>
      <c r="C28" s="745"/>
      <c r="D28" s="745"/>
      <c r="E28" s="561" t="s">
        <v>165</v>
      </c>
      <c r="F28" s="561" t="s">
        <v>4396</v>
      </c>
      <c r="G28" s="69">
        <f t="shared" si="14"/>
        <v>1173.1500000000001</v>
      </c>
      <c r="H28" s="70">
        <f t="shared" si="15"/>
        <v>955.90000000000009</v>
      </c>
      <c r="I28" s="71">
        <v>869</v>
      </c>
      <c r="J28" s="126">
        <f t="shared" si="0"/>
        <v>1</v>
      </c>
      <c r="K28" s="126">
        <f t="shared" si="1"/>
        <v>869</v>
      </c>
      <c r="L28" s="126">
        <f t="shared" si="2"/>
        <v>869</v>
      </c>
      <c r="M28">
        <f t="shared" si="3"/>
        <v>869</v>
      </c>
      <c r="N28" s="70">
        <f t="shared" si="4"/>
        <v>895.07</v>
      </c>
      <c r="O28" s="70">
        <f t="shared" si="5"/>
        <v>990.66</v>
      </c>
      <c r="P28" s="70">
        <f t="shared" si="6"/>
        <v>1225.29</v>
      </c>
      <c r="Q28" s="481">
        <f t="shared" si="7"/>
        <v>825.55</v>
      </c>
      <c r="R28" s="481">
        <f t="shared" si="8"/>
        <v>912.45</v>
      </c>
      <c r="S28" s="481">
        <f t="shared" si="9"/>
        <v>1129.7</v>
      </c>
    </row>
    <row r="29" spans="1:19" ht="114" customHeight="1">
      <c r="A29" s="560" t="s">
        <v>4394</v>
      </c>
      <c r="B29" s="559" t="s">
        <v>4395</v>
      </c>
      <c r="C29" s="745"/>
      <c r="D29" s="745"/>
      <c r="E29" s="561" t="s">
        <v>2750</v>
      </c>
      <c r="F29" s="561" t="s">
        <v>4396</v>
      </c>
      <c r="G29" s="69">
        <f t="shared" si="14"/>
        <v>1390.5</v>
      </c>
      <c r="H29" s="70">
        <f t="shared" si="15"/>
        <v>1133</v>
      </c>
      <c r="I29" s="71">
        <v>1030</v>
      </c>
      <c r="J29" s="126">
        <f t="shared" si="0"/>
        <v>1</v>
      </c>
      <c r="K29" s="126">
        <f t="shared" si="1"/>
        <v>1030</v>
      </c>
      <c r="L29" s="126">
        <f t="shared" si="2"/>
        <v>1030</v>
      </c>
      <c r="M29">
        <f t="shared" si="3"/>
        <v>1030</v>
      </c>
      <c r="N29" s="70">
        <f t="shared" si="4"/>
        <v>1060.9000000000001</v>
      </c>
      <c r="O29" s="70">
        <f t="shared" si="5"/>
        <v>1174.1999999999998</v>
      </c>
      <c r="P29" s="70">
        <f t="shared" si="6"/>
        <v>1452.3</v>
      </c>
      <c r="Q29" s="481">
        <f t="shared" si="7"/>
        <v>978.5</v>
      </c>
      <c r="R29" s="481">
        <f t="shared" si="8"/>
        <v>1081.5</v>
      </c>
      <c r="S29" s="481">
        <f t="shared" si="9"/>
        <v>1339</v>
      </c>
    </row>
    <row r="30" spans="1:19" ht="114" customHeight="1">
      <c r="A30" s="552" t="s">
        <v>4355</v>
      </c>
      <c r="B30" s="549" t="s">
        <v>4356</v>
      </c>
      <c r="C30" s="745"/>
      <c r="D30" s="745"/>
      <c r="E30" s="553" t="s">
        <v>165</v>
      </c>
      <c r="F30" s="553" t="s">
        <v>513</v>
      </c>
      <c r="G30" s="69">
        <f t="shared" si="14"/>
        <v>1066.5</v>
      </c>
      <c r="H30" s="70">
        <f t="shared" si="15"/>
        <v>869.00000000000011</v>
      </c>
      <c r="I30" s="71">
        <v>790</v>
      </c>
      <c r="J30" s="126">
        <f t="shared" si="0"/>
        <v>1</v>
      </c>
      <c r="K30" s="126">
        <f t="shared" si="1"/>
        <v>790</v>
      </c>
      <c r="L30" s="126">
        <f t="shared" si="2"/>
        <v>790</v>
      </c>
      <c r="M30">
        <f t="shared" si="3"/>
        <v>790</v>
      </c>
      <c r="N30" s="70">
        <f t="shared" si="4"/>
        <v>813.7</v>
      </c>
      <c r="O30" s="70">
        <f t="shared" si="5"/>
        <v>900.59999999999991</v>
      </c>
      <c r="P30" s="70">
        <f t="shared" si="6"/>
        <v>1113.8999999999999</v>
      </c>
      <c r="Q30" s="481">
        <f t="shared" si="7"/>
        <v>750.5</v>
      </c>
      <c r="R30" s="481">
        <f t="shared" si="8"/>
        <v>829.5</v>
      </c>
      <c r="S30" s="481">
        <f t="shared" si="9"/>
        <v>1027</v>
      </c>
    </row>
    <row r="31" spans="1:19" ht="121.5" customHeight="1">
      <c r="A31" s="552" t="s">
        <v>4357</v>
      </c>
      <c r="B31" s="549" t="s">
        <v>4358</v>
      </c>
      <c r="C31" s="745"/>
      <c r="D31" s="745"/>
      <c r="E31" s="553" t="s">
        <v>165</v>
      </c>
      <c r="F31" s="553" t="s">
        <v>4359</v>
      </c>
      <c r="G31" s="69">
        <f t="shared" si="14"/>
        <v>1337.8500000000001</v>
      </c>
      <c r="H31" s="70">
        <f t="shared" si="15"/>
        <v>1090.1000000000001</v>
      </c>
      <c r="I31" s="71">
        <v>991</v>
      </c>
      <c r="J31" s="126">
        <f t="shared" si="0"/>
        <v>1</v>
      </c>
      <c r="K31" s="126">
        <f t="shared" si="1"/>
        <v>991</v>
      </c>
      <c r="L31" s="126">
        <f t="shared" si="2"/>
        <v>991</v>
      </c>
      <c r="M31">
        <f t="shared" si="3"/>
        <v>991</v>
      </c>
      <c r="N31" s="70">
        <f t="shared" si="4"/>
        <v>1020.73</v>
      </c>
      <c r="O31" s="70">
        <f t="shared" si="5"/>
        <v>1129.74</v>
      </c>
      <c r="P31" s="70">
        <f t="shared" si="6"/>
        <v>1397.31</v>
      </c>
      <c r="Q31" s="481">
        <f t="shared" si="7"/>
        <v>941.45</v>
      </c>
      <c r="R31" s="481">
        <f t="shared" si="8"/>
        <v>1040.55</v>
      </c>
      <c r="S31" s="481">
        <f t="shared" si="9"/>
        <v>1288.3</v>
      </c>
    </row>
    <row r="32" spans="1:19" ht="121.5" customHeight="1">
      <c r="A32" s="452" t="s">
        <v>4037</v>
      </c>
      <c r="B32" s="451" t="s">
        <v>4038</v>
      </c>
      <c r="C32" s="745"/>
      <c r="D32" s="745"/>
      <c r="E32" s="453" t="s">
        <v>165</v>
      </c>
      <c r="F32" s="453" t="s">
        <v>4039</v>
      </c>
      <c r="G32" s="69">
        <f t="shared" ref="G32" si="22">I32*1.35</f>
        <v>1337.8500000000001</v>
      </c>
      <c r="H32" s="70">
        <f t="shared" ref="H32" si="23">I32*1.1</f>
        <v>1090.1000000000001</v>
      </c>
      <c r="I32" s="71">
        <v>991</v>
      </c>
      <c r="J32" s="126">
        <f t="shared" si="0"/>
        <v>1</v>
      </c>
      <c r="K32" s="126">
        <f t="shared" si="1"/>
        <v>991</v>
      </c>
      <c r="L32" s="126">
        <f t="shared" si="2"/>
        <v>991</v>
      </c>
      <c r="M32">
        <f t="shared" si="3"/>
        <v>991</v>
      </c>
      <c r="N32" s="70">
        <f t="shared" si="4"/>
        <v>1020.73</v>
      </c>
      <c r="O32" s="70">
        <f t="shared" si="5"/>
        <v>1129.74</v>
      </c>
      <c r="P32" s="70">
        <f t="shared" si="6"/>
        <v>1397.31</v>
      </c>
      <c r="Q32" s="481">
        <f t="shared" si="7"/>
        <v>941.45</v>
      </c>
      <c r="R32" s="481">
        <f t="shared" si="8"/>
        <v>1040.55</v>
      </c>
      <c r="S32" s="481">
        <f t="shared" si="9"/>
        <v>1288.3</v>
      </c>
    </row>
    <row r="33" spans="1:19" ht="29.25" customHeight="1">
      <c r="A33" s="634" t="s">
        <v>514</v>
      </c>
      <c r="B33" s="634"/>
      <c r="C33" s="634"/>
      <c r="D33" s="634"/>
      <c r="E33" s="634"/>
      <c r="F33" s="634"/>
      <c r="G33" s="634"/>
      <c r="H33" s="634"/>
      <c r="I33" s="634"/>
      <c r="J33" s="126">
        <f t="shared" si="0"/>
        <v>0</v>
      </c>
      <c r="K33" s="126">
        <f t="shared" si="1"/>
        <v>0</v>
      </c>
      <c r="L33" s="126">
        <f t="shared" si="2"/>
        <v>0</v>
      </c>
      <c r="M33" t="str">
        <f t="shared" si="3"/>
        <v xml:space="preserve"> </v>
      </c>
      <c r="N33" s="70" t="str">
        <f t="shared" si="4"/>
        <v xml:space="preserve"> </v>
      </c>
      <c r="O33" s="70" t="str">
        <f t="shared" si="5"/>
        <v xml:space="preserve"> </v>
      </c>
      <c r="P33" s="70" t="str">
        <f t="shared" si="6"/>
        <v xml:space="preserve"> </v>
      </c>
      <c r="Q33" s="481" t="str">
        <f t="shared" si="7"/>
        <v xml:space="preserve"> </v>
      </c>
      <c r="R33" s="481" t="str">
        <f t="shared" si="8"/>
        <v xml:space="preserve"> </v>
      </c>
      <c r="S33" s="481" t="str">
        <f t="shared" si="9"/>
        <v xml:space="preserve"> </v>
      </c>
    </row>
    <row r="34" spans="1:19" ht="30.75" customHeight="1">
      <c r="A34" s="64" t="s">
        <v>3</v>
      </c>
      <c r="B34" s="64" t="s">
        <v>93</v>
      </c>
      <c r="C34" s="635" t="s">
        <v>163</v>
      </c>
      <c r="D34" s="635"/>
      <c r="E34" s="64" t="s">
        <v>164</v>
      </c>
      <c r="F34" s="64" t="s">
        <v>112</v>
      </c>
      <c r="G34" s="64" t="s">
        <v>484</v>
      </c>
      <c r="H34" s="64" t="s">
        <v>3626</v>
      </c>
      <c r="I34" s="64" t="s">
        <v>485</v>
      </c>
      <c r="J34" s="126">
        <f t="shared" si="0"/>
        <v>1</v>
      </c>
      <c r="K34" s="126" t="str">
        <f t="shared" si="1"/>
        <v>ОПТ 2, м</v>
      </c>
      <c r="L34" s="126" t="str">
        <f t="shared" si="2"/>
        <v xml:space="preserve"> </v>
      </c>
      <c r="M34" t="str">
        <f t="shared" si="3"/>
        <v xml:space="preserve"> </v>
      </c>
      <c r="N34" s="70" t="str">
        <f t="shared" si="4"/>
        <v xml:space="preserve"> </v>
      </c>
      <c r="O34" s="70" t="str">
        <f t="shared" si="5"/>
        <v xml:space="preserve"> </v>
      </c>
      <c r="P34" s="70" t="str">
        <f t="shared" si="6"/>
        <v xml:space="preserve"> </v>
      </c>
      <c r="Q34" s="481" t="str">
        <f t="shared" si="7"/>
        <v xml:space="preserve"> </v>
      </c>
      <c r="R34" s="481" t="str">
        <f t="shared" si="8"/>
        <v xml:space="preserve"> </v>
      </c>
      <c r="S34" s="481" t="str">
        <f t="shared" si="9"/>
        <v xml:space="preserve"> </v>
      </c>
    </row>
    <row r="35" spans="1:19" ht="91.5" customHeight="1">
      <c r="A35" s="74" t="s">
        <v>1857</v>
      </c>
      <c r="B35" s="100" t="s">
        <v>515</v>
      </c>
      <c r="C35" s="745"/>
      <c r="D35" s="745"/>
      <c r="E35" s="164" t="s">
        <v>165</v>
      </c>
      <c r="F35" s="164" t="s">
        <v>516</v>
      </c>
      <c r="G35" s="69">
        <f t="shared" ref="G35:G40" si="24">I35*1.35</f>
        <v>175.5</v>
      </c>
      <c r="H35" s="70">
        <f t="shared" ref="H35:H40" si="25">I35*1.1</f>
        <v>143</v>
      </c>
      <c r="I35" s="71">
        <v>130</v>
      </c>
      <c r="J35" s="126">
        <f t="shared" si="0"/>
        <v>1</v>
      </c>
      <c r="K35" s="126">
        <f t="shared" si="1"/>
        <v>130</v>
      </c>
      <c r="L35" s="126">
        <f t="shared" si="2"/>
        <v>130</v>
      </c>
      <c r="M35">
        <f t="shared" si="3"/>
        <v>130</v>
      </c>
      <c r="N35" s="70">
        <f t="shared" si="4"/>
        <v>133.9</v>
      </c>
      <c r="O35" s="70">
        <f t="shared" si="5"/>
        <v>148.19999999999999</v>
      </c>
      <c r="P35" s="70">
        <f t="shared" si="6"/>
        <v>183.29999999999998</v>
      </c>
      <c r="Q35" s="481">
        <f t="shared" si="7"/>
        <v>123.5</v>
      </c>
      <c r="R35" s="481">
        <f t="shared" si="8"/>
        <v>136.5</v>
      </c>
      <c r="S35" s="481">
        <f t="shared" si="9"/>
        <v>169</v>
      </c>
    </row>
    <row r="36" spans="1:19" ht="96" customHeight="1">
      <c r="A36" s="74" t="s">
        <v>1861</v>
      </c>
      <c r="B36" s="100" t="s">
        <v>1860</v>
      </c>
      <c r="C36" s="745"/>
      <c r="D36" s="745"/>
      <c r="E36" s="164" t="s">
        <v>165</v>
      </c>
      <c r="F36" s="164" t="s">
        <v>1938</v>
      </c>
      <c r="G36" s="69">
        <f t="shared" si="24"/>
        <v>201.15</v>
      </c>
      <c r="H36" s="70">
        <f t="shared" si="25"/>
        <v>163.9</v>
      </c>
      <c r="I36" s="71">
        <v>149</v>
      </c>
      <c r="J36" s="126">
        <f t="shared" si="0"/>
        <v>1</v>
      </c>
      <c r="K36" s="126">
        <f t="shared" si="1"/>
        <v>149</v>
      </c>
      <c r="L36" s="126">
        <f t="shared" si="2"/>
        <v>149</v>
      </c>
      <c r="M36">
        <f t="shared" si="3"/>
        <v>149</v>
      </c>
      <c r="N36" s="70">
        <f t="shared" si="4"/>
        <v>153.47</v>
      </c>
      <c r="O36" s="70">
        <f t="shared" si="5"/>
        <v>169.85999999999999</v>
      </c>
      <c r="P36" s="70">
        <f t="shared" si="6"/>
        <v>210.08999999999997</v>
      </c>
      <c r="Q36" s="481">
        <f t="shared" si="7"/>
        <v>141.55000000000001</v>
      </c>
      <c r="R36" s="481">
        <f t="shared" si="8"/>
        <v>156.45000000000002</v>
      </c>
      <c r="S36" s="481">
        <f t="shared" si="9"/>
        <v>193.70000000000002</v>
      </c>
    </row>
    <row r="37" spans="1:19" ht="96" customHeight="1">
      <c r="A37" s="452" t="s">
        <v>4040</v>
      </c>
      <c r="B37" s="451" t="s">
        <v>4041</v>
      </c>
      <c r="C37" s="745"/>
      <c r="D37" s="745"/>
      <c r="E37" s="453" t="s">
        <v>165</v>
      </c>
      <c r="F37" s="453" t="s">
        <v>4042</v>
      </c>
      <c r="G37" s="69">
        <f t="shared" si="24"/>
        <v>155.25</v>
      </c>
      <c r="H37" s="70">
        <f t="shared" si="25"/>
        <v>126.50000000000001</v>
      </c>
      <c r="I37" s="71">
        <v>115</v>
      </c>
      <c r="J37" s="126">
        <f t="shared" si="0"/>
        <v>1</v>
      </c>
      <c r="K37" s="126">
        <f t="shared" si="1"/>
        <v>115</v>
      </c>
      <c r="L37" s="126">
        <f t="shared" si="2"/>
        <v>115</v>
      </c>
      <c r="M37">
        <f t="shared" si="3"/>
        <v>115</v>
      </c>
      <c r="N37" s="70">
        <f t="shared" si="4"/>
        <v>118.45</v>
      </c>
      <c r="O37" s="70">
        <f t="shared" si="5"/>
        <v>131.1</v>
      </c>
      <c r="P37" s="70">
        <f t="shared" si="6"/>
        <v>162.14999999999998</v>
      </c>
      <c r="Q37" s="481">
        <f t="shared" si="7"/>
        <v>109.25</v>
      </c>
      <c r="R37" s="481">
        <f t="shared" si="8"/>
        <v>120.75</v>
      </c>
      <c r="S37" s="481">
        <f t="shared" si="9"/>
        <v>149.5</v>
      </c>
    </row>
    <row r="38" spans="1:19" ht="96" customHeight="1">
      <c r="A38" s="452" t="s">
        <v>4040</v>
      </c>
      <c r="B38" s="451" t="s">
        <v>4041</v>
      </c>
      <c r="C38" s="745"/>
      <c r="D38" s="745"/>
      <c r="E38" s="453" t="s">
        <v>2750</v>
      </c>
      <c r="F38" s="453" t="s">
        <v>4042</v>
      </c>
      <c r="G38" s="69">
        <f t="shared" si="24"/>
        <v>195.75</v>
      </c>
      <c r="H38" s="70">
        <f t="shared" si="25"/>
        <v>159.5</v>
      </c>
      <c r="I38" s="71">
        <v>145</v>
      </c>
      <c r="J38" s="126">
        <f t="shared" si="0"/>
        <v>1</v>
      </c>
      <c r="K38" s="126">
        <f t="shared" si="1"/>
        <v>145</v>
      </c>
      <c r="L38" s="126">
        <f t="shared" si="2"/>
        <v>145</v>
      </c>
      <c r="M38">
        <f t="shared" si="3"/>
        <v>145</v>
      </c>
      <c r="N38" s="70">
        <f t="shared" si="4"/>
        <v>149.35</v>
      </c>
      <c r="O38" s="70">
        <f t="shared" si="5"/>
        <v>165.29999999999998</v>
      </c>
      <c r="P38" s="70">
        <f t="shared" si="6"/>
        <v>204.45</v>
      </c>
      <c r="Q38" s="481">
        <f t="shared" si="7"/>
        <v>137.75</v>
      </c>
      <c r="R38" s="481">
        <f t="shared" si="8"/>
        <v>152.25</v>
      </c>
      <c r="S38" s="481">
        <f t="shared" si="9"/>
        <v>188.5</v>
      </c>
    </row>
    <row r="39" spans="1:19" ht="96" customHeight="1">
      <c r="A39" s="452" t="s">
        <v>4043</v>
      </c>
      <c r="B39" s="451" t="s">
        <v>4044</v>
      </c>
      <c r="C39" s="745"/>
      <c r="D39" s="745"/>
      <c r="E39" s="453" t="s">
        <v>2750</v>
      </c>
      <c r="F39" s="453" t="s">
        <v>4042</v>
      </c>
      <c r="G39" s="69">
        <f t="shared" si="24"/>
        <v>187.65</v>
      </c>
      <c r="H39" s="70">
        <f t="shared" si="25"/>
        <v>152.9</v>
      </c>
      <c r="I39" s="71">
        <v>139</v>
      </c>
      <c r="J39" s="126">
        <f t="shared" si="0"/>
        <v>1</v>
      </c>
      <c r="K39" s="126">
        <f t="shared" si="1"/>
        <v>139</v>
      </c>
      <c r="L39" s="126">
        <f t="shared" si="2"/>
        <v>139</v>
      </c>
      <c r="M39">
        <f t="shared" si="3"/>
        <v>139</v>
      </c>
      <c r="N39" s="70">
        <f t="shared" si="4"/>
        <v>143.17000000000002</v>
      </c>
      <c r="O39" s="70">
        <f t="shared" si="5"/>
        <v>158.45999999999998</v>
      </c>
      <c r="P39" s="70">
        <f t="shared" si="6"/>
        <v>195.98999999999998</v>
      </c>
      <c r="Q39" s="481">
        <f t="shared" si="7"/>
        <v>132.05000000000001</v>
      </c>
      <c r="R39" s="481">
        <f t="shared" si="8"/>
        <v>145.95000000000002</v>
      </c>
      <c r="S39" s="481">
        <f t="shared" si="9"/>
        <v>180.70000000000002</v>
      </c>
    </row>
    <row r="40" spans="1:19" ht="96" customHeight="1">
      <c r="A40" s="74" t="s">
        <v>1859</v>
      </c>
      <c r="B40" s="100" t="s">
        <v>1862</v>
      </c>
      <c r="C40" s="745"/>
      <c r="D40" s="745"/>
      <c r="E40" s="164" t="s">
        <v>165</v>
      </c>
      <c r="F40" s="164" t="s">
        <v>1939</v>
      </c>
      <c r="G40" s="69">
        <f t="shared" si="24"/>
        <v>263.25</v>
      </c>
      <c r="H40" s="70">
        <f t="shared" si="25"/>
        <v>214.50000000000003</v>
      </c>
      <c r="I40" s="71">
        <v>195</v>
      </c>
      <c r="J40" s="126">
        <f t="shared" si="0"/>
        <v>1</v>
      </c>
      <c r="K40" s="126">
        <f t="shared" si="1"/>
        <v>195</v>
      </c>
      <c r="L40" s="126">
        <f t="shared" si="2"/>
        <v>195</v>
      </c>
      <c r="M40">
        <f t="shared" si="3"/>
        <v>195</v>
      </c>
      <c r="N40" s="70">
        <f t="shared" si="4"/>
        <v>200.85</v>
      </c>
      <c r="O40" s="70">
        <f t="shared" si="5"/>
        <v>222.29999999999998</v>
      </c>
      <c r="P40" s="70">
        <f t="shared" si="6"/>
        <v>274.95</v>
      </c>
      <c r="Q40" s="481">
        <f t="shared" si="7"/>
        <v>185.25</v>
      </c>
      <c r="R40" s="481">
        <f t="shared" si="8"/>
        <v>204.75</v>
      </c>
      <c r="S40" s="481">
        <f t="shared" si="9"/>
        <v>253.5</v>
      </c>
    </row>
    <row r="41" spans="1:19" ht="28.5" customHeight="1">
      <c r="A41" s="634" t="s">
        <v>518</v>
      </c>
      <c r="B41" s="634"/>
      <c r="C41" s="634"/>
      <c r="D41" s="634"/>
      <c r="E41" s="634"/>
      <c r="F41" s="634"/>
      <c r="G41" s="634"/>
      <c r="H41" s="634"/>
      <c r="I41" s="634"/>
      <c r="J41" s="126">
        <f t="shared" si="0"/>
        <v>0</v>
      </c>
      <c r="K41" s="126">
        <f t="shared" si="1"/>
        <v>0</v>
      </c>
      <c r="L41" s="126">
        <f t="shared" si="2"/>
        <v>0</v>
      </c>
      <c r="M41" t="str">
        <f t="shared" si="3"/>
        <v xml:space="preserve"> </v>
      </c>
      <c r="N41" s="70" t="str">
        <f t="shared" si="4"/>
        <v xml:space="preserve"> </v>
      </c>
      <c r="O41" s="70" t="str">
        <f t="shared" si="5"/>
        <v xml:space="preserve"> </v>
      </c>
      <c r="P41" s="70" t="str">
        <f t="shared" si="6"/>
        <v xml:space="preserve"> </v>
      </c>
      <c r="Q41" s="481" t="str">
        <f t="shared" si="7"/>
        <v xml:space="preserve"> </v>
      </c>
      <c r="R41" s="481" t="str">
        <f t="shared" si="8"/>
        <v xml:space="preserve"> </v>
      </c>
      <c r="S41" s="481" t="str">
        <f t="shared" si="9"/>
        <v xml:space="preserve"> </v>
      </c>
    </row>
    <row r="42" spans="1:19" ht="30.75" customHeight="1">
      <c r="A42" s="64" t="s">
        <v>3</v>
      </c>
      <c r="B42" s="64" t="s">
        <v>93</v>
      </c>
      <c r="C42" s="635" t="s">
        <v>163</v>
      </c>
      <c r="D42" s="635"/>
      <c r="E42" s="64" t="s">
        <v>164</v>
      </c>
      <c r="F42" s="64" t="s">
        <v>112</v>
      </c>
      <c r="G42" s="64" t="s">
        <v>484</v>
      </c>
      <c r="H42" s="64" t="s">
        <v>3626</v>
      </c>
      <c r="I42" s="64" t="s">
        <v>485</v>
      </c>
      <c r="J42" s="126">
        <f t="shared" ref="J42:J82" si="26">IF(I42&gt;1,1,0)</f>
        <v>1</v>
      </c>
      <c r="K42" s="126" t="str">
        <f t="shared" ref="K42:K82" si="27">IF(J42=1,I42,0)</f>
        <v>ОПТ 2, м</v>
      </c>
      <c r="L42" s="126" t="str">
        <f t="shared" si="2"/>
        <v xml:space="preserve"> </v>
      </c>
      <c r="M42" t="str">
        <f t="shared" si="3"/>
        <v xml:space="preserve"> </v>
      </c>
      <c r="N42" s="70" t="str">
        <f t="shared" si="4"/>
        <v xml:space="preserve"> </v>
      </c>
      <c r="O42" s="70" t="str">
        <f t="shared" si="5"/>
        <v xml:space="preserve"> </v>
      </c>
      <c r="P42" s="70" t="str">
        <f t="shared" si="6"/>
        <v xml:space="preserve"> </v>
      </c>
      <c r="Q42" s="481" t="str">
        <f t="shared" si="7"/>
        <v xml:space="preserve"> </v>
      </c>
      <c r="R42" s="481" t="str">
        <f t="shared" si="8"/>
        <v xml:space="preserve"> </v>
      </c>
      <c r="S42" s="481" t="str">
        <f t="shared" si="9"/>
        <v xml:space="preserve"> </v>
      </c>
    </row>
    <row r="43" spans="1:19" ht="110.25" customHeight="1">
      <c r="A43" s="74" t="s">
        <v>1858</v>
      </c>
      <c r="B43" s="100" t="s">
        <v>519</v>
      </c>
      <c r="C43" s="745"/>
      <c r="D43" s="745"/>
      <c r="E43" s="164" t="s">
        <v>165</v>
      </c>
      <c r="F43" s="164" t="s">
        <v>517</v>
      </c>
      <c r="G43" s="69">
        <f>I43*1.35</f>
        <v>120.15</v>
      </c>
      <c r="H43" s="70">
        <f>I43*1.1</f>
        <v>97.9</v>
      </c>
      <c r="I43" s="71">
        <v>89</v>
      </c>
      <c r="J43" s="126">
        <f t="shared" si="26"/>
        <v>1</v>
      </c>
      <c r="K43" s="126">
        <f t="shared" si="27"/>
        <v>89</v>
      </c>
      <c r="L43" s="126">
        <f t="shared" si="2"/>
        <v>89</v>
      </c>
      <c r="M43">
        <f t="shared" si="3"/>
        <v>89</v>
      </c>
      <c r="N43" s="70">
        <f t="shared" si="4"/>
        <v>91.67</v>
      </c>
      <c r="O43" s="70">
        <f t="shared" si="5"/>
        <v>101.46</v>
      </c>
      <c r="P43" s="70">
        <f t="shared" si="6"/>
        <v>125.49</v>
      </c>
      <c r="Q43" s="481">
        <f t="shared" si="7"/>
        <v>84.55</v>
      </c>
      <c r="R43" s="481">
        <f t="shared" si="8"/>
        <v>93.45</v>
      </c>
      <c r="S43" s="481">
        <f t="shared" si="9"/>
        <v>115.7</v>
      </c>
    </row>
    <row r="44" spans="1:19" ht="28.5" customHeight="1">
      <c r="A44" s="633" t="s">
        <v>1846</v>
      </c>
      <c r="B44" s="633"/>
      <c r="C44" s="633"/>
      <c r="D44" s="633"/>
      <c r="E44" s="633"/>
      <c r="F44" s="633"/>
      <c r="G44" s="633"/>
      <c r="H44" s="633"/>
      <c r="I44" s="633"/>
      <c r="J44" s="126">
        <f t="shared" si="26"/>
        <v>0</v>
      </c>
      <c r="K44" s="126">
        <f t="shared" si="27"/>
        <v>0</v>
      </c>
      <c r="L44" s="126">
        <f t="shared" si="2"/>
        <v>0</v>
      </c>
      <c r="M44" t="str">
        <f t="shared" si="3"/>
        <v xml:space="preserve"> </v>
      </c>
      <c r="N44" s="70" t="str">
        <f t="shared" si="4"/>
        <v xml:space="preserve"> </v>
      </c>
      <c r="O44" s="70" t="str">
        <f t="shared" si="5"/>
        <v xml:space="preserve"> </v>
      </c>
      <c r="P44" s="70" t="str">
        <f t="shared" si="6"/>
        <v xml:space="preserve"> </v>
      </c>
      <c r="Q44" s="481" t="str">
        <f t="shared" si="7"/>
        <v xml:space="preserve"> </v>
      </c>
      <c r="R44" s="481" t="str">
        <f t="shared" si="8"/>
        <v xml:space="preserve"> </v>
      </c>
      <c r="S44" s="481" t="str">
        <f t="shared" si="9"/>
        <v xml:space="preserve"> </v>
      </c>
    </row>
    <row r="45" spans="1:19" ht="28.5" customHeight="1">
      <c r="A45" s="634" t="s">
        <v>520</v>
      </c>
      <c r="B45" s="634"/>
      <c r="C45" s="634"/>
      <c r="D45" s="634"/>
      <c r="E45" s="634"/>
      <c r="F45" s="634"/>
      <c r="G45" s="634"/>
      <c r="H45" s="634"/>
      <c r="I45" s="634"/>
      <c r="J45" s="126">
        <f t="shared" si="26"/>
        <v>0</v>
      </c>
      <c r="K45" s="126">
        <f t="shared" si="27"/>
        <v>0</v>
      </c>
      <c r="L45" s="126">
        <f t="shared" si="2"/>
        <v>0</v>
      </c>
      <c r="M45" t="str">
        <f t="shared" si="3"/>
        <v xml:space="preserve"> </v>
      </c>
      <c r="N45" s="70" t="str">
        <f t="shared" si="4"/>
        <v xml:space="preserve"> </v>
      </c>
      <c r="O45" s="70" t="str">
        <f t="shared" si="5"/>
        <v xml:space="preserve"> </v>
      </c>
      <c r="P45" s="70" t="str">
        <f t="shared" si="6"/>
        <v xml:space="preserve"> </v>
      </c>
      <c r="Q45" s="481" t="str">
        <f t="shared" si="7"/>
        <v xml:space="preserve"> </v>
      </c>
      <c r="R45" s="481" t="str">
        <f t="shared" si="8"/>
        <v xml:space="preserve"> </v>
      </c>
      <c r="S45" s="481" t="str">
        <f t="shared" si="9"/>
        <v xml:space="preserve"> </v>
      </c>
    </row>
    <row r="46" spans="1:19" ht="30.75" customHeight="1">
      <c r="A46" s="64" t="s">
        <v>3</v>
      </c>
      <c r="B46" s="64" t="s">
        <v>93</v>
      </c>
      <c r="C46" s="635" t="s">
        <v>163</v>
      </c>
      <c r="D46" s="635"/>
      <c r="E46" s="64" t="s">
        <v>164</v>
      </c>
      <c r="F46" s="64" t="s">
        <v>112</v>
      </c>
      <c r="G46" s="64" t="s">
        <v>484</v>
      </c>
      <c r="H46" s="64" t="s">
        <v>3626</v>
      </c>
      <c r="I46" s="64" t="s">
        <v>485</v>
      </c>
      <c r="J46" s="126">
        <f t="shared" si="26"/>
        <v>1</v>
      </c>
      <c r="K46" s="126" t="str">
        <f t="shared" si="27"/>
        <v>ОПТ 2, м</v>
      </c>
      <c r="L46" s="126" t="str">
        <f t="shared" si="2"/>
        <v xml:space="preserve"> </v>
      </c>
      <c r="M46" t="str">
        <f t="shared" si="3"/>
        <v xml:space="preserve"> </v>
      </c>
      <c r="N46" s="70" t="str">
        <f t="shared" si="4"/>
        <v xml:space="preserve"> </v>
      </c>
      <c r="O46" s="70" t="str">
        <f t="shared" si="5"/>
        <v xml:space="preserve"> </v>
      </c>
      <c r="P46" s="70" t="str">
        <f t="shared" si="6"/>
        <v xml:space="preserve"> </v>
      </c>
      <c r="Q46" s="481" t="str">
        <f t="shared" si="7"/>
        <v xml:space="preserve"> </v>
      </c>
      <c r="R46" s="481" t="str">
        <f t="shared" si="8"/>
        <v xml:space="preserve"> </v>
      </c>
      <c r="S46" s="481" t="str">
        <f t="shared" si="9"/>
        <v xml:space="preserve"> </v>
      </c>
    </row>
    <row r="47" spans="1:19" ht="94.5" customHeight="1">
      <c r="A47" s="74" t="s">
        <v>1863</v>
      </c>
      <c r="B47" s="100" t="s">
        <v>1868</v>
      </c>
      <c r="C47" s="745"/>
      <c r="D47" s="745"/>
      <c r="E47" s="164" t="s">
        <v>165</v>
      </c>
      <c r="F47" s="164" t="s">
        <v>521</v>
      </c>
      <c r="G47" s="69">
        <f>I47*1.35</f>
        <v>141.75</v>
      </c>
      <c r="H47" s="70">
        <f>I47*1.1</f>
        <v>115.50000000000001</v>
      </c>
      <c r="I47" s="71">
        <v>105</v>
      </c>
      <c r="J47" s="126">
        <f t="shared" si="26"/>
        <v>1</v>
      </c>
      <c r="K47" s="126">
        <f t="shared" si="27"/>
        <v>105</v>
      </c>
      <c r="L47" s="126">
        <f t="shared" si="2"/>
        <v>105</v>
      </c>
      <c r="M47">
        <f t="shared" si="3"/>
        <v>105</v>
      </c>
      <c r="N47" s="70">
        <f t="shared" si="4"/>
        <v>108.15</v>
      </c>
      <c r="O47" s="70">
        <f t="shared" si="5"/>
        <v>119.69999999999999</v>
      </c>
      <c r="P47" s="70">
        <f t="shared" si="6"/>
        <v>148.04999999999998</v>
      </c>
      <c r="Q47" s="481">
        <f t="shared" si="7"/>
        <v>99.75</v>
      </c>
      <c r="R47" s="481">
        <f t="shared" si="8"/>
        <v>110.25</v>
      </c>
      <c r="S47" s="481">
        <f t="shared" si="9"/>
        <v>136.5</v>
      </c>
    </row>
    <row r="48" spans="1:19" ht="94.5" customHeight="1">
      <c r="A48" s="563" t="s">
        <v>4398</v>
      </c>
      <c r="B48" s="562" t="s">
        <v>4399</v>
      </c>
      <c r="C48" s="745"/>
      <c r="D48" s="745"/>
      <c r="E48" s="564" t="s">
        <v>165</v>
      </c>
      <c r="F48" s="564" t="s">
        <v>4400</v>
      </c>
      <c r="G48" s="69">
        <f>I48*1.35</f>
        <v>156.60000000000002</v>
      </c>
      <c r="H48" s="70">
        <f>I48*1.1</f>
        <v>127.60000000000001</v>
      </c>
      <c r="I48" s="71">
        <v>116</v>
      </c>
      <c r="J48" s="126">
        <f t="shared" si="26"/>
        <v>1</v>
      </c>
      <c r="K48" s="126">
        <f t="shared" si="27"/>
        <v>116</v>
      </c>
      <c r="L48" s="126">
        <f t="shared" si="2"/>
        <v>116</v>
      </c>
      <c r="M48">
        <f t="shared" si="3"/>
        <v>116</v>
      </c>
      <c r="N48" s="70">
        <f t="shared" si="4"/>
        <v>119.48</v>
      </c>
      <c r="O48" s="70">
        <f t="shared" si="5"/>
        <v>132.23999999999998</v>
      </c>
      <c r="P48" s="70">
        <f t="shared" si="6"/>
        <v>163.56</v>
      </c>
      <c r="Q48" s="481">
        <f t="shared" si="7"/>
        <v>110.2</v>
      </c>
      <c r="R48" s="481">
        <f t="shared" si="8"/>
        <v>121.80000000000001</v>
      </c>
      <c r="S48" s="481">
        <f t="shared" si="9"/>
        <v>150.80000000000001</v>
      </c>
    </row>
    <row r="49" spans="1:19" ht="90" customHeight="1">
      <c r="A49" s="74" t="s">
        <v>1864</v>
      </c>
      <c r="B49" s="100" t="s">
        <v>1865</v>
      </c>
      <c r="C49" s="745"/>
      <c r="D49" s="745"/>
      <c r="E49" s="164" t="s">
        <v>225</v>
      </c>
      <c r="F49" s="164" t="s">
        <v>521</v>
      </c>
      <c r="G49" s="69">
        <f>I49*1.35</f>
        <v>81</v>
      </c>
      <c r="H49" s="70">
        <f>I49*1.1</f>
        <v>66</v>
      </c>
      <c r="I49" s="71">
        <v>60</v>
      </c>
      <c r="J49" s="126">
        <f t="shared" si="26"/>
        <v>1</v>
      </c>
      <c r="K49" s="126">
        <f t="shared" si="27"/>
        <v>60</v>
      </c>
      <c r="L49" s="126">
        <f t="shared" si="2"/>
        <v>60</v>
      </c>
      <c r="M49">
        <f t="shared" si="3"/>
        <v>60</v>
      </c>
      <c r="N49" s="70">
        <f t="shared" si="4"/>
        <v>61.800000000000004</v>
      </c>
      <c r="O49" s="70">
        <f t="shared" si="5"/>
        <v>68.399999999999991</v>
      </c>
      <c r="P49" s="70">
        <f t="shared" si="6"/>
        <v>84.6</v>
      </c>
      <c r="Q49" s="481">
        <f t="shared" si="7"/>
        <v>57</v>
      </c>
      <c r="R49" s="481">
        <f t="shared" si="8"/>
        <v>63</v>
      </c>
      <c r="S49" s="481">
        <f t="shared" si="9"/>
        <v>78</v>
      </c>
    </row>
    <row r="50" spans="1:19" ht="28.5" customHeight="1">
      <c r="A50" s="634" t="s">
        <v>522</v>
      </c>
      <c r="B50" s="634"/>
      <c r="C50" s="634"/>
      <c r="D50" s="634"/>
      <c r="E50" s="634"/>
      <c r="F50" s="634"/>
      <c r="G50" s="634"/>
      <c r="H50" s="634"/>
      <c r="I50" s="634"/>
      <c r="J50" s="126">
        <f t="shared" si="26"/>
        <v>0</v>
      </c>
      <c r="K50" s="126">
        <f t="shared" si="27"/>
        <v>0</v>
      </c>
      <c r="L50" s="126">
        <f t="shared" si="2"/>
        <v>0</v>
      </c>
      <c r="M50" t="str">
        <f t="shared" si="3"/>
        <v xml:space="preserve"> </v>
      </c>
      <c r="N50" s="70" t="str">
        <f t="shared" si="4"/>
        <v xml:space="preserve"> </v>
      </c>
      <c r="O50" s="70" t="str">
        <f t="shared" si="5"/>
        <v xml:space="preserve"> </v>
      </c>
      <c r="P50" s="70" t="str">
        <f t="shared" si="6"/>
        <v xml:space="preserve"> </v>
      </c>
      <c r="Q50" s="481" t="str">
        <f t="shared" si="7"/>
        <v xml:space="preserve"> </v>
      </c>
      <c r="R50" s="481" t="str">
        <f t="shared" si="8"/>
        <v xml:space="preserve"> </v>
      </c>
      <c r="S50" s="481" t="str">
        <f t="shared" si="9"/>
        <v xml:space="preserve"> </v>
      </c>
    </row>
    <row r="51" spans="1:19" ht="30.75" customHeight="1">
      <c r="A51" s="64" t="s">
        <v>3</v>
      </c>
      <c r="B51" s="64" t="s">
        <v>93</v>
      </c>
      <c r="C51" s="635" t="s">
        <v>163</v>
      </c>
      <c r="D51" s="635"/>
      <c r="E51" s="64" t="s">
        <v>164</v>
      </c>
      <c r="F51" s="64" t="s">
        <v>112</v>
      </c>
      <c r="G51" s="64" t="s">
        <v>484</v>
      </c>
      <c r="H51" s="64" t="s">
        <v>3626</v>
      </c>
      <c r="I51" s="64" t="s">
        <v>485</v>
      </c>
      <c r="J51" s="126">
        <f t="shared" si="26"/>
        <v>1</v>
      </c>
      <c r="K51" s="126" t="str">
        <f t="shared" si="27"/>
        <v>ОПТ 2, м</v>
      </c>
      <c r="L51" s="126" t="str">
        <f t="shared" si="2"/>
        <v xml:space="preserve"> </v>
      </c>
      <c r="M51" t="str">
        <f t="shared" si="3"/>
        <v xml:space="preserve"> </v>
      </c>
      <c r="N51" s="70" t="str">
        <f t="shared" si="4"/>
        <v xml:space="preserve"> </v>
      </c>
      <c r="O51" s="70" t="str">
        <f t="shared" si="5"/>
        <v xml:space="preserve"> </v>
      </c>
      <c r="P51" s="70" t="str">
        <f t="shared" si="6"/>
        <v xml:space="preserve"> </v>
      </c>
      <c r="Q51" s="481" t="str">
        <f t="shared" si="7"/>
        <v xml:space="preserve"> </v>
      </c>
      <c r="R51" s="481" t="str">
        <f t="shared" si="8"/>
        <v xml:space="preserve"> </v>
      </c>
      <c r="S51" s="481" t="str">
        <f t="shared" si="9"/>
        <v xml:space="preserve"> </v>
      </c>
    </row>
    <row r="52" spans="1:19" ht="99.75" customHeight="1">
      <c r="A52" s="74" t="s">
        <v>4220</v>
      </c>
      <c r="B52" s="100" t="s">
        <v>1866</v>
      </c>
      <c r="C52" s="745"/>
      <c r="D52" s="745"/>
      <c r="E52" s="164" t="s">
        <v>165</v>
      </c>
      <c r="F52" s="164" t="s">
        <v>4221</v>
      </c>
      <c r="G52" s="69">
        <f>I52*1.35</f>
        <v>164.70000000000002</v>
      </c>
      <c r="H52" s="70">
        <f>I52*1.1</f>
        <v>134.20000000000002</v>
      </c>
      <c r="I52" s="71">
        <v>122</v>
      </c>
      <c r="J52" s="126">
        <f t="shared" si="26"/>
        <v>1</v>
      </c>
      <c r="K52" s="126">
        <f t="shared" si="27"/>
        <v>122</v>
      </c>
      <c r="L52" s="126">
        <f t="shared" si="2"/>
        <v>122</v>
      </c>
      <c r="M52">
        <f t="shared" si="3"/>
        <v>122</v>
      </c>
      <c r="N52" s="70">
        <f t="shared" si="4"/>
        <v>125.66</v>
      </c>
      <c r="O52" s="70">
        <f t="shared" si="5"/>
        <v>139.07999999999998</v>
      </c>
      <c r="P52" s="70">
        <f t="shared" si="6"/>
        <v>172.01999999999998</v>
      </c>
      <c r="Q52" s="481">
        <f t="shared" si="7"/>
        <v>115.9</v>
      </c>
      <c r="R52" s="481">
        <f t="shared" si="8"/>
        <v>128.1</v>
      </c>
      <c r="S52" s="481">
        <f t="shared" si="9"/>
        <v>158.6</v>
      </c>
    </row>
    <row r="53" spans="1:19" ht="99" customHeight="1">
      <c r="A53" s="74" t="s">
        <v>1870</v>
      </c>
      <c r="B53" s="100" t="s">
        <v>1869</v>
      </c>
      <c r="C53" s="745"/>
      <c r="D53" s="745"/>
      <c r="E53" s="164" t="s">
        <v>165</v>
      </c>
      <c r="F53" s="164" t="s">
        <v>523</v>
      </c>
      <c r="G53" s="69">
        <f>I53*1.35</f>
        <v>164.70000000000002</v>
      </c>
      <c r="H53" s="70">
        <f>I53*1.1</f>
        <v>134.20000000000002</v>
      </c>
      <c r="I53" s="71">
        <v>122</v>
      </c>
      <c r="J53" s="126">
        <f t="shared" si="26"/>
        <v>1</v>
      </c>
      <c r="K53" s="126">
        <f t="shared" si="27"/>
        <v>122</v>
      </c>
      <c r="L53" s="126">
        <f t="shared" si="2"/>
        <v>122</v>
      </c>
      <c r="M53">
        <f t="shared" si="3"/>
        <v>122</v>
      </c>
      <c r="N53" s="70">
        <f t="shared" si="4"/>
        <v>125.66</v>
      </c>
      <c r="O53" s="70">
        <f t="shared" si="5"/>
        <v>139.07999999999998</v>
      </c>
      <c r="P53" s="70">
        <f t="shared" si="6"/>
        <v>172.01999999999998</v>
      </c>
      <c r="Q53" s="481">
        <f t="shared" si="7"/>
        <v>115.9</v>
      </c>
      <c r="R53" s="481">
        <f t="shared" si="8"/>
        <v>128.1</v>
      </c>
      <c r="S53" s="481">
        <f t="shared" si="9"/>
        <v>158.6</v>
      </c>
    </row>
    <row r="54" spans="1:19" ht="84.75" customHeight="1">
      <c r="A54" s="74" t="s">
        <v>1872</v>
      </c>
      <c r="B54" s="100" t="s">
        <v>1871</v>
      </c>
      <c r="C54" s="745"/>
      <c r="D54" s="745"/>
      <c r="E54" s="164" t="s">
        <v>225</v>
      </c>
      <c r="F54" s="164"/>
      <c r="G54" s="69">
        <f>I54*1.35</f>
        <v>93.15</v>
      </c>
      <c r="H54" s="70">
        <f>I54*1.1</f>
        <v>75.900000000000006</v>
      </c>
      <c r="I54" s="71">
        <v>69</v>
      </c>
      <c r="J54" s="126">
        <f t="shared" si="26"/>
        <v>1</v>
      </c>
      <c r="K54" s="126">
        <f t="shared" si="27"/>
        <v>69</v>
      </c>
      <c r="L54" s="126">
        <f t="shared" si="2"/>
        <v>69</v>
      </c>
      <c r="M54">
        <f t="shared" si="3"/>
        <v>69</v>
      </c>
      <c r="N54" s="70">
        <f t="shared" si="4"/>
        <v>71.070000000000007</v>
      </c>
      <c r="O54" s="70">
        <f t="shared" si="5"/>
        <v>78.66</v>
      </c>
      <c r="P54" s="70">
        <f t="shared" si="6"/>
        <v>97.289999999999992</v>
      </c>
      <c r="Q54" s="481">
        <f t="shared" si="7"/>
        <v>65.55</v>
      </c>
      <c r="R54" s="481">
        <f t="shared" si="8"/>
        <v>72.45</v>
      </c>
      <c r="S54" s="481">
        <f t="shared" si="9"/>
        <v>89.7</v>
      </c>
    </row>
    <row r="55" spans="1:19" ht="28.5" customHeight="1">
      <c r="A55" s="633" t="s">
        <v>4409</v>
      </c>
      <c r="B55" s="633"/>
      <c r="C55" s="633"/>
      <c r="D55" s="633"/>
      <c r="E55" s="633"/>
      <c r="F55" s="633"/>
      <c r="G55" s="633"/>
      <c r="H55" s="633"/>
      <c r="I55" s="633"/>
      <c r="J55" s="126">
        <f t="shared" si="26"/>
        <v>0</v>
      </c>
      <c r="K55" s="126">
        <f t="shared" si="27"/>
        <v>0</v>
      </c>
      <c r="L55" s="126">
        <f t="shared" si="2"/>
        <v>0</v>
      </c>
      <c r="M55" t="str">
        <f t="shared" si="3"/>
        <v xml:space="preserve"> </v>
      </c>
      <c r="N55" s="70" t="str">
        <f t="shared" si="4"/>
        <v xml:space="preserve"> </v>
      </c>
      <c r="O55" s="70" t="str">
        <f t="shared" si="5"/>
        <v xml:space="preserve"> </v>
      </c>
      <c r="P55" s="70" t="str">
        <f t="shared" si="6"/>
        <v xml:space="preserve"> </v>
      </c>
      <c r="Q55" s="481" t="str">
        <f t="shared" si="7"/>
        <v xml:space="preserve"> </v>
      </c>
      <c r="R55" s="481" t="str">
        <f t="shared" si="8"/>
        <v xml:space="preserve"> </v>
      </c>
      <c r="S55" s="481" t="str">
        <f t="shared" si="9"/>
        <v xml:space="preserve"> </v>
      </c>
    </row>
    <row r="56" spans="1:19" ht="30.75" customHeight="1">
      <c r="A56" s="572" t="s">
        <v>3</v>
      </c>
      <c r="B56" s="572" t="s">
        <v>93</v>
      </c>
      <c r="C56" s="635" t="s">
        <v>163</v>
      </c>
      <c r="D56" s="635"/>
      <c r="E56" s="572" t="s">
        <v>164</v>
      </c>
      <c r="F56" s="572" t="s">
        <v>112</v>
      </c>
      <c r="G56" s="572" t="s">
        <v>261</v>
      </c>
      <c r="H56" s="572" t="s">
        <v>262</v>
      </c>
      <c r="I56" s="572" t="s">
        <v>263</v>
      </c>
      <c r="J56" s="126">
        <f t="shared" si="26"/>
        <v>1</v>
      </c>
      <c r="K56" s="126" t="str">
        <f t="shared" si="27"/>
        <v>ОПТ 2</v>
      </c>
      <c r="L56" s="126" t="str">
        <f t="shared" si="2"/>
        <v xml:space="preserve"> </v>
      </c>
      <c r="M56" t="str">
        <f t="shared" si="3"/>
        <v xml:space="preserve"> </v>
      </c>
      <c r="N56" s="70" t="str">
        <f t="shared" si="4"/>
        <v xml:space="preserve"> </v>
      </c>
      <c r="O56" s="70" t="str">
        <f t="shared" si="5"/>
        <v xml:space="preserve"> </v>
      </c>
      <c r="P56" s="70" t="str">
        <f t="shared" si="6"/>
        <v xml:space="preserve"> </v>
      </c>
      <c r="Q56" s="481" t="str">
        <f t="shared" si="7"/>
        <v xml:space="preserve"> </v>
      </c>
      <c r="R56" s="481" t="str">
        <f t="shared" si="8"/>
        <v xml:space="preserve"> </v>
      </c>
      <c r="S56" s="481" t="str">
        <f t="shared" si="9"/>
        <v xml:space="preserve"> </v>
      </c>
    </row>
    <row r="57" spans="1:19" ht="87" customHeight="1">
      <c r="A57" s="574" t="s">
        <v>4410</v>
      </c>
      <c r="B57" s="573" t="s">
        <v>4411</v>
      </c>
      <c r="C57" s="745"/>
      <c r="D57" s="745"/>
      <c r="E57" s="575" t="s">
        <v>225</v>
      </c>
      <c r="F57" s="575"/>
      <c r="G57" s="69">
        <f t="shared" ref="G57:G62" si="28">I57*1.35</f>
        <v>67.5</v>
      </c>
      <c r="H57" s="70">
        <f t="shared" ref="H57:H62" si="29">I57*1.1</f>
        <v>55.000000000000007</v>
      </c>
      <c r="I57" s="71">
        <v>50</v>
      </c>
      <c r="J57" s="126">
        <f t="shared" si="26"/>
        <v>1</v>
      </c>
      <c r="K57" s="126">
        <f t="shared" si="27"/>
        <v>50</v>
      </c>
      <c r="L57" s="126">
        <f t="shared" si="2"/>
        <v>50</v>
      </c>
      <c r="M57">
        <f t="shared" si="3"/>
        <v>50</v>
      </c>
      <c r="N57" s="70">
        <f t="shared" si="4"/>
        <v>51.5</v>
      </c>
      <c r="O57" s="70">
        <f t="shared" si="5"/>
        <v>56.999999999999993</v>
      </c>
      <c r="P57" s="70">
        <f t="shared" si="6"/>
        <v>70.5</v>
      </c>
      <c r="Q57" s="481">
        <f t="shared" si="7"/>
        <v>47.5</v>
      </c>
      <c r="R57" s="481">
        <f t="shared" si="8"/>
        <v>52.5</v>
      </c>
      <c r="S57" s="481">
        <f t="shared" si="9"/>
        <v>65</v>
      </c>
    </row>
    <row r="58" spans="1:19" ht="87" customHeight="1">
      <c r="A58" s="574" t="s">
        <v>4412</v>
      </c>
      <c r="B58" s="573" t="s">
        <v>4413</v>
      </c>
      <c r="C58" s="745"/>
      <c r="D58" s="745"/>
      <c r="E58" s="575" t="s">
        <v>225</v>
      </c>
      <c r="F58" s="575"/>
      <c r="G58" s="69">
        <f t="shared" si="28"/>
        <v>67.5</v>
      </c>
      <c r="H58" s="70">
        <f t="shared" si="29"/>
        <v>55.000000000000007</v>
      </c>
      <c r="I58" s="71">
        <v>50</v>
      </c>
      <c r="J58" s="126">
        <f t="shared" si="26"/>
        <v>1</v>
      </c>
      <c r="K58" s="126">
        <f t="shared" si="27"/>
        <v>50</v>
      </c>
      <c r="L58" s="126">
        <f t="shared" si="2"/>
        <v>50</v>
      </c>
      <c r="M58">
        <f t="shared" si="3"/>
        <v>50</v>
      </c>
      <c r="N58" s="70">
        <f t="shared" si="4"/>
        <v>51.5</v>
      </c>
      <c r="O58" s="70">
        <f t="shared" si="5"/>
        <v>56.999999999999993</v>
      </c>
      <c r="P58" s="70">
        <f t="shared" si="6"/>
        <v>70.5</v>
      </c>
      <c r="Q58" s="481">
        <f t="shared" si="7"/>
        <v>47.5</v>
      </c>
      <c r="R58" s="481">
        <f t="shared" si="8"/>
        <v>52.5</v>
      </c>
      <c r="S58" s="481">
        <f t="shared" si="9"/>
        <v>65</v>
      </c>
    </row>
    <row r="59" spans="1:19" ht="87" customHeight="1">
      <c r="A59" s="574" t="s">
        <v>4414</v>
      </c>
      <c r="B59" s="573" t="s">
        <v>4415</v>
      </c>
      <c r="C59" s="745"/>
      <c r="D59" s="745"/>
      <c r="E59" s="575" t="s">
        <v>225</v>
      </c>
      <c r="F59" s="575"/>
      <c r="G59" s="69">
        <f t="shared" si="28"/>
        <v>67.5</v>
      </c>
      <c r="H59" s="70">
        <f t="shared" si="29"/>
        <v>55.000000000000007</v>
      </c>
      <c r="I59" s="71">
        <v>50</v>
      </c>
      <c r="J59" s="126">
        <f t="shared" si="26"/>
        <v>1</v>
      </c>
      <c r="K59" s="126">
        <f t="shared" si="27"/>
        <v>50</v>
      </c>
      <c r="L59" s="126">
        <f t="shared" si="2"/>
        <v>50</v>
      </c>
      <c r="M59">
        <f t="shared" si="3"/>
        <v>50</v>
      </c>
      <c r="N59" s="70">
        <f t="shared" si="4"/>
        <v>51.5</v>
      </c>
      <c r="O59" s="70">
        <f t="shared" si="5"/>
        <v>56.999999999999993</v>
      </c>
      <c r="P59" s="70">
        <f t="shared" si="6"/>
        <v>70.5</v>
      </c>
      <c r="Q59" s="481">
        <f t="shared" si="7"/>
        <v>47.5</v>
      </c>
      <c r="R59" s="481">
        <f t="shared" si="8"/>
        <v>52.5</v>
      </c>
      <c r="S59" s="481">
        <f t="shared" si="9"/>
        <v>65</v>
      </c>
    </row>
    <row r="60" spans="1:19" ht="87" customHeight="1">
      <c r="A60" s="574" t="s">
        <v>4416</v>
      </c>
      <c r="B60" s="573" t="s">
        <v>4417</v>
      </c>
      <c r="C60" s="745"/>
      <c r="D60" s="745"/>
      <c r="E60" s="575" t="s">
        <v>225</v>
      </c>
      <c r="F60" s="575"/>
      <c r="G60" s="69">
        <f t="shared" si="28"/>
        <v>67.5</v>
      </c>
      <c r="H60" s="70">
        <f t="shared" si="29"/>
        <v>55.000000000000007</v>
      </c>
      <c r="I60" s="71">
        <v>50</v>
      </c>
      <c r="J60" s="126">
        <f t="shared" si="26"/>
        <v>1</v>
      </c>
      <c r="K60" s="126">
        <f t="shared" si="27"/>
        <v>50</v>
      </c>
      <c r="L60" s="126">
        <f t="shared" si="2"/>
        <v>50</v>
      </c>
      <c r="M60">
        <f t="shared" si="3"/>
        <v>50</v>
      </c>
      <c r="N60" s="70">
        <f t="shared" si="4"/>
        <v>51.5</v>
      </c>
      <c r="O60" s="70">
        <f t="shared" si="5"/>
        <v>56.999999999999993</v>
      </c>
      <c r="P60" s="70">
        <f t="shared" si="6"/>
        <v>70.5</v>
      </c>
      <c r="Q60" s="481">
        <f t="shared" si="7"/>
        <v>47.5</v>
      </c>
      <c r="R60" s="481">
        <f t="shared" si="8"/>
        <v>52.5</v>
      </c>
      <c r="S60" s="481">
        <f t="shared" si="9"/>
        <v>65</v>
      </c>
    </row>
    <row r="61" spans="1:19" ht="87" customHeight="1">
      <c r="A61" s="574" t="s">
        <v>4418</v>
      </c>
      <c r="B61" s="573" t="s">
        <v>4419</v>
      </c>
      <c r="C61" s="745"/>
      <c r="D61" s="745"/>
      <c r="E61" s="575" t="s">
        <v>225</v>
      </c>
      <c r="F61" s="575"/>
      <c r="G61" s="69">
        <f t="shared" si="28"/>
        <v>67.5</v>
      </c>
      <c r="H61" s="70">
        <f t="shared" si="29"/>
        <v>55.000000000000007</v>
      </c>
      <c r="I61" s="71">
        <v>50</v>
      </c>
      <c r="J61" s="126">
        <f t="shared" si="26"/>
        <v>1</v>
      </c>
      <c r="K61" s="126">
        <f t="shared" si="27"/>
        <v>50</v>
      </c>
      <c r="L61" s="126">
        <f t="shared" si="2"/>
        <v>50</v>
      </c>
      <c r="M61">
        <f t="shared" si="3"/>
        <v>50</v>
      </c>
      <c r="N61" s="70">
        <f t="shared" si="4"/>
        <v>51.5</v>
      </c>
      <c r="O61" s="70">
        <f t="shared" si="5"/>
        <v>56.999999999999993</v>
      </c>
      <c r="P61" s="70">
        <f t="shared" si="6"/>
        <v>70.5</v>
      </c>
      <c r="Q61" s="481">
        <f t="shared" si="7"/>
        <v>47.5</v>
      </c>
      <c r="R61" s="481">
        <f t="shared" si="8"/>
        <v>52.5</v>
      </c>
      <c r="S61" s="481">
        <f t="shared" si="9"/>
        <v>65</v>
      </c>
    </row>
    <row r="62" spans="1:19" ht="87" customHeight="1">
      <c r="A62" s="574" t="s">
        <v>4420</v>
      </c>
      <c r="B62" s="573" t="s">
        <v>4421</v>
      </c>
      <c r="C62" s="745"/>
      <c r="D62" s="745"/>
      <c r="E62" s="575" t="s">
        <v>225</v>
      </c>
      <c r="F62" s="575"/>
      <c r="G62" s="69">
        <f t="shared" si="28"/>
        <v>67.5</v>
      </c>
      <c r="H62" s="70">
        <f t="shared" si="29"/>
        <v>55.000000000000007</v>
      </c>
      <c r="I62" s="71">
        <v>50</v>
      </c>
      <c r="J62" s="126">
        <f t="shared" si="26"/>
        <v>1</v>
      </c>
      <c r="K62" s="126">
        <f t="shared" si="27"/>
        <v>50</v>
      </c>
      <c r="L62" s="126">
        <f t="shared" si="2"/>
        <v>50</v>
      </c>
      <c r="M62">
        <f t="shared" si="3"/>
        <v>50</v>
      </c>
      <c r="N62" s="70">
        <f t="shared" si="4"/>
        <v>51.5</v>
      </c>
      <c r="O62" s="70">
        <f t="shared" si="5"/>
        <v>56.999999999999993</v>
      </c>
      <c r="P62" s="70">
        <f t="shared" si="6"/>
        <v>70.5</v>
      </c>
      <c r="Q62" s="481">
        <f t="shared" si="7"/>
        <v>47.5</v>
      </c>
      <c r="R62" s="481">
        <f t="shared" si="8"/>
        <v>52.5</v>
      </c>
      <c r="S62" s="481">
        <f t="shared" si="9"/>
        <v>65</v>
      </c>
    </row>
    <row r="63" spans="1:19" ht="28.5" customHeight="1">
      <c r="A63" s="633" t="s">
        <v>1847</v>
      </c>
      <c r="B63" s="633"/>
      <c r="C63" s="633"/>
      <c r="D63" s="633"/>
      <c r="E63" s="633"/>
      <c r="F63" s="633"/>
      <c r="G63" s="633"/>
      <c r="H63" s="633"/>
      <c r="I63" s="633"/>
      <c r="J63" s="126">
        <f t="shared" si="26"/>
        <v>0</v>
      </c>
      <c r="K63" s="126">
        <f t="shared" si="27"/>
        <v>0</v>
      </c>
      <c r="L63" s="126">
        <f t="shared" si="2"/>
        <v>0</v>
      </c>
      <c r="M63" t="str">
        <f t="shared" si="3"/>
        <v xml:space="preserve"> </v>
      </c>
      <c r="N63" s="70" t="str">
        <f t="shared" si="4"/>
        <v xml:space="preserve"> </v>
      </c>
      <c r="O63" s="70" t="str">
        <f t="shared" si="5"/>
        <v xml:space="preserve"> </v>
      </c>
      <c r="P63" s="70" t="str">
        <f t="shared" si="6"/>
        <v xml:space="preserve"> </v>
      </c>
      <c r="Q63" s="481" t="str">
        <f t="shared" si="7"/>
        <v xml:space="preserve"> </v>
      </c>
      <c r="R63" s="481" t="str">
        <f t="shared" si="8"/>
        <v xml:space="preserve"> </v>
      </c>
      <c r="S63" s="481" t="str">
        <f t="shared" si="9"/>
        <v xml:space="preserve"> </v>
      </c>
    </row>
    <row r="64" spans="1:19" ht="30.75" customHeight="1">
      <c r="A64" s="64" t="s">
        <v>3</v>
      </c>
      <c r="B64" s="64" t="s">
        <v>93</v>
      </c>
      <c r="C64" s="635" t="s">
        <v>163</v>
      </c>
      <c r="D64" s="635"/>
      <c r="E64" s="64" t="s">
        <v>164</v>
      </c>
      <c r="F64" s="64" t="s">
        <v>112</v>
      </c>
      <c r="G64" s="64" t="s">
        <v>261</v>
      </c>
      <c r="H64" s="64" t="s">
        <v>262</v>
      </c>
      <c r="I64" s="64" t="s">
        <v>263</v>
      </c>
      <c r="J64" s="126">
        <f t="shared" si="26"/>
        <v>1</v>
      </c>
      <c r="K64" s="126" t="str">
        <f t="shared" si="27"/>
        <v>ОПТ 2</v>
      </c>
      <c r="L64" s="126" t="str">
        <f t="shared" si="2"/>
        <v xml:space="preserve"> </v>
      </c>
      <c r="M64" t="str">
        <f t="shared" si="3"/>
        <v xml:space="preserve"> </v>
      </c>
      <c r="N64" s="70" t="str">
        <f t="shared" si="4"/>
        <v xml:space="preserve"> </v>
      </c>
      <c r="O64" s="70" t="str">
        <f t="shared" si="5"/>
        <v xml:space="preserve"> </v>
      </c>
      <c r="P64" s="70" t="str">
        <f t="shared" si="6"/>
        <v xml:space="preserve"> </v>
      </c>
      <c r="Q64" s="481" t="str">
        <f t="shared" si="7"/>
        <v xml:space="preserve"> </v>
      </c>
      <c r="R64" s="481" t="str">
        <f t="shared" si="8"/>
        <v xml:space="preserve"> </v>
      </c>
      <c r="S64" s="481" t="str">
        <f t="shared" si="9"/>
        <v xml:space="preserve"> </v>
      </c>
    </row>
    <row r="65" spans="1:19" ht="87" customHeight="1">
      <c r="A65" s="452" t="s">
        <v>4045</v>
      </c>
      <c r="B65" s="451" t="s">
        <v>4046</v>
      </c>
      <c r="C65" s="745"/>
      <c r="D65" s="745"/>
      <c r="E65" s="453" t="s">
        <v>227</v>
      </c>
      <c r="F65" s="453"/>
      <c r="G65" s="69">
        <f t="shared" ref="G65" si="30">I65*1.35</f>
        <v>20.25</v>
      </c>
      <c r="H65" s="70">
        <f t="shared" ref="H65" si="31">I65*1.1</f>
        <v>16.5</v>
      </c>
      <c r="I65" s="71">
        <v>15</v>
      </c>
      <c r="J65" s="126">
        <f t="shared" si="26"/>
        <v>1</v>
      </c>
      <c r="K65" s="126">
        <f t="shared" si="27"/>
        <v>15</v>
      </c>
      <c r="L65" s="126">
        <f t="shared" si="2"/>
        <v>15</v>
      </c>
      <c r="M65">
        <f t="shared" si="3"/>
        <v>15</v>
      </c>
      <c r="N65" s="70">
        <f t="shared" si="4"/>
        <v>15.450000000000001</v>
      </c>
      <c r="O65" s="70">
        <f t="shared" si="5"/>
        <v>17.099999999999998</v>
      </c>
      <c r="P65" s="70">
        <f t="shared" si="6"/>
        <v>21.15</v>
      </c>
      <c r="Q65" s="481">
        <f t="shared" si="7"/>
        <v>14.25</v>
      </c>
      <c r="R65" s="481">
        <f t="shared" si="8"/>
        <v>15.75</v>
      </c>
      <c r="S65" s="481">
        <f t="shared" si="9"/>
        <v>19.5</v>
      </c>
    </row>
    <row r="66" spans="1:19" ht="87" customHeight="1">
      <c r="A66" s="74" t="s">
        <v>1873</v>
      </c>
      <c r="B66" s="100" t="s">
        <v>1881</v>
      </c>
      <c r="C66" s="745"/>
      <c r="D66" s="745"/>
      <c r="E66" s="164" t="s">
        <v>227</v>
      </c>
      <c r="F66" s="164"/>
      <c r="G66" s="69">
        <f t="shared" ref="G66:G107" si="32">I66*1.35</f>
        <v>4.0500000000000007</v>
      </c>
      <c r="H66" s="70">
        <f t="shared" ref="H66:H107" si="33">I66*1.1</f>
        <v>3.3000000000000003</v>
      </c>
      <c r="I66" s="71">
        <v>3</v>
      </c>
      <c r="J66" s="126">
        <f t="shared" si="26"/>
        <v>1</v>
      </c>
      <c r="K66" s="126">
        <f t="shared" si="27"/>
        <v>3</v>
      </c>
      <c r="L66" s="126">
        <f t="shared" si="2"/>
        <v>3</v>
      </c>
      <c r="M66">
        <f t="shared" si="3"/>
        <v>3</v>
      </c>
      <c r="N66" s="70">
        <f t="shared" si="4"/>
        <v>3.09</v>
      </c>
      <c r="O66" s="70">
        <f t="shared" si="5"/>
        <v>3.42</v>
      </c>
      <c r="P66" s="70">
        <f t="shared" si="6"/>
        <v>4.2299999999999995</v>
      </c>
      <c r="Q66" s="481">
        <f t="shared" si="7"/>
        <v>2.85</v>
      </c>
      <c r="R66" s="481">
        <f t="shared" si="8"/>
        <v>3.1500000000000004</v>
      </c>
      <c r="S66" s="481">
        <f t="shared" si="9"/>
        <v>3.9000000000000004</v>
      </c>
    </row>
    <row r="67" spans="1:19" ht="91.5" customHeight="1">
      <c r="A67" s="74" t="s">
        <v>1874</v>
      </c>
      <c r="B67" s="100" t="s">
        <v>524</v>
      </c>
      <c r="C67" s="745"/>
      <c r="D67" s="745"/>
      <c r="E67" s="164" t="s">
        <v>227</v>
      </c>
      <c r="F67" s="164"/>
      <c r="G67" s="69">
        <f t="shared" si="32"/>
        <v>6.75</v>
      </c>
      <c r="H67" s="70">
        <f t="shared" si="33"/>
        <v>5.5</v>
      </c>
      <c r="I67" s="71">
        <v>5</v>
      </c>
      <c r="J67" s="126">
        <f t="shared" si="26"/>
        <v>1</v>
      </c>
      <c r="K67" s="126">
        <f t="shared" si="27"/>
        <v>5</v>
      </c>
      <c r="L67" s="126">
        <f t="shared" si="2"/>
        <v>5</v>
      </c>
      <c r="M67">
        <f t="shared" si="3"/>
        <v>5</v>
      </c>
      <c r="N67" s="70">
        <f t="shared" si="4"/>
        <v>5.15</v>
      </c>
      <c r="O67" s="70">
        <f t="shared" si="5"/>
        <v>5.6999999999999993</v>
      </c>
      <c r="P67" s="70">
        <f t="shared" si="6"/>
        <v>7.05</v>
      </c>
      <c r="Q67" s="481">
        <f t="shared" si="7"/>
        <v>4.75</v>
      </c>
      <c r="R67" s="481">
        <f t="shared" si="8"/>
        <v>5.25</v>
      </c>
      <c r="S67" s="481">
        <f t="shared" si="9"/>
        <v>6.5</v>
      </c>
    </row>
    <row r="68" spans="1:19" ht="91.5" customHeight="1">
      <c r="A68" s="452" t="s">
        <v>4047</v>
      </c>
      <c r="B68" s="451" t="s">
        <v>4048</v>
      </c>
      <c r="C68" s="745"/>
      <c r="D68" s="745"/>
      <c r="E68" s="453" t="s">
        <v>4077</v>
      </c>
      <c r="F68" s="453"/>
      <c r="G68" s="69">
        <f t="shared" ref="G68" si="34">I68*1.35</f>
        <v>5.4</v>
      </c>
      <c r="H68" s="70">
        <f t="shared" ref="H68" si="35">I68*1.1</f>
        <v>4.4000000000000004</v>
      </c>
      <c r="I68" s="71">
        <v>4</v>
      </c>
      <c r="J68" s="126">
        <f t="shared" si="26"/>
        <v>1</v>
      </c>
      <c r="K68" s="126">
        <f t="shared" si="27"/>
        <v>4</v>
      </c>
      <c r="L68" s="126">
        <f t="shared" si="2"/>
        <v>4</v>
      </c>
      <c r="M68">
        <f t="shared" si="3"/>
        <v>4</v>
      </c>
      <c r="N68" s="70">
        <f t="shared" si="4"/>
        <v>4.12</v>
      </c>
      <c r="O68" s="70">
        <f t="shared" si="5"/>
        <v>4.5599999999999996</v>
      </c>
      <c r="P68" s="70">
        <f t="shared" si="6"/>
        <v>5.64</v>
      </c>
      <c r="Q68" s="481">
        <f t="shared" si="7"/>
        <v>3.8</v>
      </c>
      <c r="R68" s="481">
        <f t="shared" si="8"/>
        <v>4.2</v>
      </c>
      <c r="S68" s="481">
        <f t="shared" si="9"/>
        <v>5.2</v>
      </c>
    </row>
    <row r="69" spans="1:19" ht="91.5" customHeight="1">
      <c r="A69" s="455" t="s">
        <v>4047</v>
      </c>
      <c r="B69" s="454" t="s">
        <v>4048</v>
      </c>
      <c r="C69" s="745"/>
      <c r="D69" s="745"/>
      <c r="E69" s="456" t="s">
        <v>4078</v>
      </c>
      <c r="F69" s="456"/>
      <c r="G69" s="69">
        <f t="shared" ref="G69" si="36">I69*1.35</f>
        <v>13.5</v>
      </c>
      <c r="H69" s="70">
        <f t="shared" ref="H69" si="37">I69*1.1</f>
        <v>11</v>
      </c>
      <c r="I69" s="71">
        <v>10</v>
      </c>
      <c r="J69" s="126">
        <f t="shared" si="26"/>
        <v>1</v>
      </c>
      <c r="K69" s="126">
        <f t="shared" si="27"/>
        <v>10</v>
      </c>
      <c r="L69" s="126">
        <f t="shared" si="2"/>
        <v>10</v>
      </c>
      <c r="M69">
        <f t="shared" si="3"/>
        <v>10</v>
      </c>
      <c r="N69" s="70">
        <f t="shared" si="4"/>
        <v>10.3</v>
      </c>
      <c r="O69" s="70">
        <f t="shared" si="5"/>
        <v>11.399999999999999</v>
      </c>
      <c r="P69" s="70">
        <f t="shared" si="6"/>
        <v>14.1</v>
      </c>
      <c r="Q69" s="481">
        <f t="shared" si="7"/>
        <v>9.5</v>
      </c>
      <c r="R69" s="481">
        <f t="shared" si="8"/>
        <v>10.5</v>
      </c>
      <c r="S69" s="481">
        <f t="shared" si="9"/>
        <v>13</v>
      </c>
    </row>
    <row r="70" spans="1:19" ht="91.5" customHeight="1">
      <c r="A70" s="452" t="s">
        <v>4049</v>
      </c>
      <c r="B70" s="451" t="s">
        <v>4050</v>
      </c>
      <c r="C70" s="745"/>
      <c r="D70" s="745"/>
      <c r="E70" s="453" t="s">
        <v>226</v>
      </c>
      <c r="F70" s="453"/>
      <c r="G70" s="69">
        <f t="shared" ref="G70:G71" si="38">I70*1.35</f>
        <v>13.5</v>
      </c>
      <c r="H70" s="70">
        <f t="shared" ref="H70:H71" si="39">I70*1.1</f>
        <v>11</v>
      </c>
      <c r="I70" s="71">
        <v>10</v>
      </c>
      <c r="J70" s="126">
        <f t="shared" si="26"/>
        <v>1</v>
      </c>
      <c r="K70" s="126">
        <f t="shared" si="27"/>
        <v>10</v>
      </c>
      <c r="L70" s="126">
        <f t="shared" si="2"/>
        <v>10</v>
      </c>
      <c r="M70">
        <f t="shared" si="3"/>
        <v>10</v>
      </c>
      <c r="N70" s="70">
        <f t="shared" si="4"/>
        <v>10.3</v>
      </c>
      <c r="O70" s="70">
        <f t="shared" si="5"/>
        <v>11.399999999999999</v>
      </c>
      <c r="P70" s="70">
        <f t="shared" si="6"/>
        <v>14.1</v>
      </c>
      <c r="Q70" s="481">
        <f t="shared" si="7"/>
        <v>9.5</v>
      </c>
      <c r="R70" s="481">
        <f t="shared" si="8"/>
        <v>10.5</v>
      </c>
      <c r="S70" s="481">
        <f t="shared" si="9"/>
        <v>13</v>
      </c>
    </row>
    <row r="71" spans="1:19" ht="91.5" customHeight="1">
      <c r="A71" s="452" t="s">
        <v>4051</v>
      </c>
      <c r="B71" s="451" t="s">
        <v>4053</v>
      </c>
      <c r="C71" s="745"/>
      <c r="D71" s="745"/>
      <c r="E71" s="453" t="s">
        <v>226</v>
      </c>
      <c r="F71" s="453"/>
      <c r="G71" s="69">
        <f t="shared" si="38"/>
        <v>13.5</v>
      </c>
      <c r="H71" s="70">
        <f t="shared" si="39"/>
        <v>11</v>
      </c>
      <c r="I71" s="71">
        <v>10</v>
      </c>
      <c r="J71" s="126">
        <f t="shared" si="26"/>
        <v>1</v>
      </c>
      <c r="K71" s="126">
        <f t="shared" si="27"/>
        <v>10</v>
      </c>
      <c r="L71" s="126">
        <f t="shared" si="2"/>
        <v>10</v>
      </c>
      <c r="M71">
        <f t="shared" si="3"/>
        <v>10</v>
      </c>
      <c r="N71" s="70">
        <f t="shared" si="4"/>
        <v>10.3</v>
      </c>
      <c r="O71" s="70">
        <f t="shared" si="5"/>
        <v>11.399999999999999</v>
      </c>
      <c r="P71" s="70">
        <f t="shared" si="6"/>
        <v>14.1</v>
      </c>
      <c r="Q71" s="481">
        <f t="shared" si="7"/>
        <v>9.5</v>
      </c>
      <c r="R71" s="481">
        <f t="shared" si="8"/>
        <v>10.5</v>
      </c>
      <c r="S71" s="481">
        <f t="shared" si="9"/>
        <v>13</v>
      </c>
    </row>
    <row r="72" spans="1:19" ht="91.5" customHeight="1">
      <c r="A72" s="452" t="s">
        <v>4052</v>
      </c>
      <c r="B72" s="451" t="s">
        <v>4054</v>
      </c>
      <c r="C72" s="745"/>
      <c r="D72" s="745"/>
      <c r="E72" s="453" t="s">
        <v>226</v>
      </c>
      <c r="F72" s="453"/>
      <c r="G72" s="69">
        <f t="shared" ref="G72:G73" si="40">I72*1.35</f>
        <v>13.5</v>
      </c>
      <c r="H72" s="70">
        <f t="shared" ref="H72:H73" si="41">I72*1.1</f>
        <v>11</v>
      </c>
      <c r="I72" s="71">
        <v>10</v>
      </c>
      <c r="J72" s="126">
        <f t="shared" si="26"/>
        <v>1</v>
      </c>
      <c r="K72" s="126">
        <f t="shared" si="27"/>
        <v>10</v>
      </c>
      <c r="L72" s="126">
        <f t="shared" si="2"/>
        <v>10</v>
      </c>
      <c r="M72">
        <f t="shared" si="3"/>
        <v>10</v>
      </c>
      <c r="N72" s="70">
        <f t="shared" si="4"/>
        <v>10.3</v>
      </c>
      <c r="O72" s="70">
        <f t="shared" si="5"/>
        <v>11.399999999999999</v>
      </c>
      <c r="P72" s="70">
        <f t="shared" si="6"/>
        <v>14.1</v>
      </c>
      <c r="Q72" s="481">
        <f t="shared" si="7"/>
        <v>9.5</v>
      </c>
      <c r="R72" s="481">
        <f t="shared" si="8"/>
        <v>10.5</v>
      </c>
      <c r="S72" s="481">
        <f t="shared" si="9"/>
        <v>13</v>
      </c>
    </row>
    <row r="73" spans="1:19" ht="91.5" customHeight="1">
      <c r="A73" s="452" t="s">
        <v>4055</v>
      </c>
      <c r="B73" s="451" t="s">
        <v>4056</v>
      </c>
      <c r="C73" s="745"/>
      <c r="D73" s="745"/>
      <c r="E73" s="453" t="s">
        <v>4079</v>
      </c>
      <c r="F73" s="453"/>
      <c r="G73" s="69">
        <f t="shared" si="40"/>
        <v>5.4</v>
      </c>
      <c r="H73" s="70">
        <f t="shared" si="41"/>
        <v>4.4000000000000004</v>
      </c>
      <c r="I73" s="71">
        <v>4</v>
      </c>
      <c r="J73" s="126">
        <f t="shared" si="26"/>
        <v>1</v>
      </c>
      <c r="K73" s="126">
        <f t="shared" si="27"/>
        <v>4</v>
      </c>
      <c r="L73" s="126">
        <f t="shared" si="2"/>
        <v>4</v>
      </c>
      <c r="M73">
        <f t="shared" si="3"/>
        <v>4</v>
      </c>
      <c r="N73" s="70">
        <f t="shared" si="4"/>
        <v>4.12</v>
      </c>
      <c r="O73" s="70">
        <f t="shared" si="5"/>
        <v>4.5599999999999996</v>
      </c>
      <c r="P73" s="70">
        <f t="shared" si="6"/>
        <v>5.64</v>
      </c>
      <c r="Q73" s="481">
        <f t="shared" si="7"/>
        <v>3.8</v>
      </c>
      <c r="R73" s="481">
        <f t="shared" si="8"/>
        <v>4.2</v>
      </c>
      <c r="S73" s="481">
        <f t="shared" si="9"/>
        <v>5.2</v>
      </c>
    </row>
    <row r="74" spans="1:19" ht="91.5" customHeight="1">
      <c r="A74" s="455" t="s">
        <v>4055</v>
      </c>
      <c r="B74" s="454" t="s">
        <v>4056</v>
      </c>
      <c r="C74" s="745"/>
      <c r="D74" s="745"/>
      <c r="E74" s="456" t="s">
        <v>4078</v>
      </c>
      <c r="F74" s="456"/>
      <c r="G74" s="69">
        <f t="shared" ref="G74" si="42">I74*1.35</f>
        <v>13.5</v>
      </c>
      <c r="H74" s="70">
        <f t="shared" ref="H74" si="43">I74*1.1</f>
        <v>11</v>
      </c>
      <c r="I74" s="71">
        <v>10</v>
      </c>
      <c r="J74" s="126">
        <f t="shared" si="26"/>
        <v>1</v>
      </c>
      <c r="K74" s="126">
        <f t="shared" si="27"/>
        <v>10</v>
      </c>
      <c r="L74" s="126">
        <f t="shared" si="2"/>
        <v>10</v>
      </c>
      <c r="M74">
        <f t="shared" si="3"/>
        <v>10</v>
      </c>
      <c r="N74" s="70">
        <f t="shared" si="4"/>
        <v>10.3</v>
      </c>
      <c r="O74" s="70">
        <f t="shared" si="5"/>
        <v>11.399999999999999</v>
      </c>
      <c r="P74" s="70">
        <f t="shared" si="6"/>
        <v>14.1</v>
      </c>
      <c r="Q74" s="481">
        <f t="shared" si="7"/>
        <v>9.5</v>
      </c>
      <c r="R74" s="481">
        <f t="shared" si="8"/>
        <v>10.5</v>
      </c>
      <c r="S74" s="481">
        <f t="shared" si="9"/>
        <v>13</v>
      </c>
    </row>
    <row r="75" spans="1:19" ht="91.5" customHeight="1">
      <c r="A75" s="74" t="s">
        <v>1875</v>
      </c>
      <c r="B75" s="100" t="s">
        <v>1882</v>
      </c>
      <c r="C75" s="745"/>
      <c r="D75" s="745"/>
      <c r="E75" s="164" t="s">
        <v>227</v>
      </c>
      <c r="F75" s="164"/>
      <c r="G75" s="69">
        <f t="shared" si="32"/>
        <v>4.0500000000000007</v>
      </c>
      <c r="H75" s="70">
        <f t="shared" si="33"/>
        <v>3.3000000000000003</v>
      </c>
      <c r="I75" s="71">
        <v>3</v>
      </c>
      <c r="J75" s="126">
        <f t="shared" si="26"/>
        <v>1</v>
      </c>
      <c r="K75" s="126">
        <f t="shared" si="27"/>
        <v>3</v>
      </c>
      <c r="L75" s="126">
        <f t="shared" si="2"/>
        <v>3</v>
      </c>
      <c r="M75">
        <f t="shared" si="3"/>
        <v>3</v>
      </c>
      <c r="N75" s="70">
        <f t="shared" si="4"/>
        <v>3.09</v>
      </c>
      <c r="O75" s="70">
        <f t="shared" si="5"/>
        <v>3.42</v>
      </c>
      <c r="P75" s="70">
        <f t="shared" si="6"/>
        <v>4.2299999999999995</v>
      </c>
      <c r="Q75" s="481">
        <f t="shared" si="7"/>
        <v>2.85</v>
      </c>
      <c r="R75" s="481">
        <f t="shared" si="8"/>
        <v>3.1500000000000004</v>
      </c>
      <c r="S75" s="481">
        <f t="shared" si="9"/>
        <v>3.9000000000000004</v>
      </c>
    </row>
    <row r="76" spans="1:19" ht="89.25" customHeight="1">
      <c r="A76" s="74" t="s">
        <v>1876</v>
      </c>
      <c r="B76" s="100" t="s">
        <v>1883</v>
      </c>
      <c r="C76" s="745"/>
      <c r="D76" s="745"/>
      <c r="E76" s="164" t="s">
        <v>227</v>
      </c>
      <c r="F76" s="164"/>
      <c r="G76" s="69">
        <f t="shared" si="32"/>
        <v>4.0500000000000007</v>
      </c>
      <c r="H76" s="70">
        <f t="shared" si="33"/>
        <v>3.3000000000000003</v>
      </c>
      <c r="I76" s="71">
        <v>3</v>
      </c>
      <c r="J76" s="126">
        <f t="shared" si="26"/>
        <v>1</v>
      </c>
      <c r="K76" s="126">
        <f t="shared" si="27"/>
        <v>3</v>
      </c>
      <c r="L76" s="126">
        <f t="shared" si="2"/>
        <v>3</v>
      </c>
      <c r="M76">
        <f t="shared" si="3"/>
        <v>3</v>
      </c>
      <c r="N76" s="70">
        <f t="shared" si="4"/>
        <v>3.09</v>
      </c>
      <c r="O76" s="70">
        <f t="shared" si="5"/>
        <v>3.42</v>
      </c>
      <c r="P76" s="70">
        <f t="shared" si="6"/>
        <v>4.2299999999999995</v>
      </c>
      <c r="Q76" s="481">
        <f t="shared" si="7"/>
        <v>2.85</v>
      </c>
      <c r="R76" s="481">
        <f t="shared" si="8"/>
        <v>3.1500000000000004</v>
      </c>
      <c r="S76" s="481">
        <f t="shared" si="9"/>
        <v>3.9000000000000004</v>
      </c>
    </row>
    <row r="77" spans="1:19" ht="103.5" customHeight="1">
      <c r="A77" s="74" t="s">
        <v>1877</v>
      </c>
      <c r="B77" s="100" t="s">
        <v>1884</v>
      </c>
      <c r="C77" s="745"/>
      <c r="D77" s="745"/>
      <c r="E77" s="164" t="s">
        <v>227</v>
      </c>
      <c r="F77" s="164"/>
      <c r="G77" s="69">
        <f t="shared" si="32"/>
        <v>4.0500000000000007</v>
      </c>
      <c r="H77" s="70">
        <f t="shared" si="33"/>
        <v>3.3000000000000003</v>
      </c>
      <c r="I77" s="71">
        <v>3</v>
      </c>
      <c r="J77" s="126">
        <f t="shared" si="26"/>
        <v>1</v>
      </c>
      <c r="K77" s="126">
        <f t="shared" si="27"/>
        <v>3</v>
      </c>
      <c r="L77" s="126">
        <f t="shared" si="2"/>
        <v>3</v>
      </c>
      <c r="M77">
        <f t="shared" si="3"/>
        <v>3</v>
      </c>
      <c r="N77" s="70">
        <f t="shared" si="4"/>
        <v>3.09</v>
      </c>
      <c r="O77" s="70">
        <f t="shared" si="5"/>
        <v>3.42</v>
      </c>
      <c r="P77" s="70">
        <f t="shared" si="6"/>
        <v>4.2299999999999995</v>
      </c>
      <c r="Q77" s="481">
        <f t="shared" si="7"/>
        <v>2.85</v>
      </c>
      <c r="R77" s="481">
        <f t="shared" si="8"/>
        <v>3.1500000000000004</v>
      </c>
      <c r="S77" s="481">
        <f t="shared" si="9"/>
        <v>3.9000000000000004</v>
      </c>
    </row>
    <row r="78" spans="1:19" ht="102.75" customHeight="1">
      <c r="A78" s="74" t="s">
        <v>1878</v>
      </c>
      <c r="B78" s="100" t="s">
        <v>1885</v>
      </c>
      <c r="C78" s="745"/>
      <c r="D78" s="745"/>
      <c r="E78" s="164" t="s">
        <v>226</v>
      </c>
      <c r="F78" s="164"/>
      <c r="G78" s="69">
        <f t="shared" si="32"/>
        <v>4.0500000000000007</v>
      </c>
      <c r="H78" s="70">
        <f t="shared" si="33"/>
        <v>3.3000000000000003</v>
      </c>
      <c r="I78" s="71">
        <v>3</v>
      </c>
      <c r="J78" s="126">
        <f t="shared" si="26"/>
        <v>1</v>
      </c>
      <c r="K78" s="126">
        <f t="shared" si="27"/>
        <v>3</v>
      </c>
      <c r="L78" s="126">
        <f t="shared" si="2"/>
        <v>3</v>
      </c>
      <c r="M78">
        <f t="shared" si="3"/>
        <v>3</v>
      </c>
      <c r="N78" s="70">
        <f t="shared" si="4"/>
        <v>3.09</v>
      </c>
      <c r="O78" s="70">
        <f t="shared" si="5"/>
        <v>3.42</v>
      </c>
      <c r="P78" s="70">
        <f t="shared" si="6"/>
        <v>4.2299999999999995</v>
      </c>
      <c r="Q78" s="481">
        <f t="shared" si="7"/>
        <v>2.85</v>
      </c>
      <c r="R78" s="481">
        <f t="shared" si="8"/>
        <v>3.1500000000000004</v>
      </c>
      <c r="S78" s="481">
        <f t="shared" si="9"/>
        <v>3.9000000000000004</v>
      </c>
    </row>
    <row r="79" spans="1:19" ht="99.75" customHeight="1">
      <c r="A79" s="74" t="s">
        <v>1879</v>
      </c>
      <c r="B79" s="100" t="s">
        <v>1886</v>
      </c>
      <c r="C79" s="745"/>
      <c r="D79" s="745"/>
      <c r="E79" s="164" t="s">
        <v>226</v>
      </c>
      <c r="F79" s="164"/>
      <c r="G79" s="69">
        <f t="shared" si="32"/>
        <v>6.75</v>
      </c>
      <c r="H79" s="70">
        <f t="shared" si="33"/>
        <v>5.5</v>
      </c>
      <c r="I79" s="71">
        <v>5</v>
      </c>
      <c r="J79" s="126">
        <f t="shared" si="26"/>
        <v>1</v>
      </c>
      <c r="K79" s="126">
        <f t="shared" si="27"/>
        <v>5</v>
      </c>
      <c r="L79" s="126">
        <f t="shared" si="2"/>
        <v>5</v>
      </c>
      <c r="M79">
        <f t="shared" si="3"/>
        <v>5</v>
      </c>
      <c r="N79" s="70">
        <f t="shared" si="4"/>
        <v>5.15</v>
      </c>
      <c r="O79" s="70">
        <f t="shared" si="5"/>
        <v>5.6999999999999993</v>
      </c>
      <c r="P79" s="70">
        <f t="shared" si="6"/>
        <v>7.05</v>
      </c>
      <c r="Q79" s="481">
        <f t="shared" si="7"/>
        <v>4.75</v>
      </c>
      <c r="R79" s="481">
        <f t="shared" si="8"/>
        <v>5.25</v>
      </c>
      <c r="S79" s="481">
        <f t="shared" si="9"/>
        <v>6.5</v>
      </c>
    </row>
    <row r="80" spans="1:19" ht="63.75" customHeight="1">
      <c r="A80" s="74" t="s">
        <v>1880</v>
      </c>
      <c r="B80" s="100" t="s">
        <v>1887</v>
      </c>
      <c r="C80" s="745"/>
      <c r="D80" s="745"/>
      <c r="E80" s="164" t="s">
        <v>227</v>
      </c>
      <c r="F80" s="164"/>
      <c r="G80" s="69">
        <f t="shared" si="32"/>
        <v>6.75</v>
      </c>
      <c r="H80" s="70">
        <f t="shared" si="33"/>
        <v>5.5</v>
      </c>
      <c r="I80" s="71">
        <v>5</v>
      </c>
      <c r="J80" s="126">
        <f t="shared" si="26"/>
        <v>1</v>
      </c>
      <c r="K80" s="126">
        <f t="shared" si="27"/>
        <v>5</v>
      </c>
      <c r="L80" s="126">
        <f t="shared" si="2"/>
        <v>5</v>
      </c>
      <c r="M80">
        <f t="shared" si="3"/>
        <v>5</v>
      </c>
      <c r="N80" s="70">
        <f t="shared" si="4"/>
        <v>5.15</v>
      </c>
      <c r="O80" s="70">
        <f t="shared" si="5"/>
        <v>5.6999999999999993</v>
      </c>
      <c r="P80" s="70">
        <f t="shared" si="6"/>
        <v>7.05</v>
      </c>
      <c r="Q80" s="481">
        <f t="shared" si="7"/>
        <v>4.75</v>
      </c>
      <c r="R80" s="481">
        <f t="shared" si="8"/>
        <v>5.25</v>
      </c>
      <c r="S80" s="481">
        <f t="shared" si="9"/>
        <v>6.5</v>
      </c>
    </row>
    <row r="81" spans="1:19" ht="90" customHeight="1">
      <c r="A81" s="452" t="s">
        <v>4057</v>
      </c>
      <c r="B81" s="451" t="s">
        <v>4058</v>
      </c>
      <c r="C81" s="745"/>
      <c r="D81" s="745"/>
      <c r="E81" s="453" t="s">
        <v>226</v>
      </c>
      <c r="F81" s="453"/>
      <c r="G81" s="69">
        <f t="shared" ref="G81" si="44">I81*1.35</f>
        <v>6.75</v>
      </c>
      <c r="H81" s="70">
        <f t="shared" ref="H81" si="45">I81*1.1</f>
        <v>5.5</v>
      </c>
      <c r="I81" s="71">
        <v>5</v>
      </c>
      <c r="J81" s="126">
        <f t="shared" si="26"/>
        <v>1</v>
      </c>
      <c r="K81" s="126">
        <f t="shared" si="27"/>
        <v>5</v>
      </c>
      <c r="L81" s="126">
        <f t="shared" si="2"/>
        <v>5</v>
      </c>
      <c r="M81">
        <f t="shared" si="3"/>
        <v>5</v>
      </c>
      <c r="N81" s="70">
        <f t="shared" si="4"/>
        <v>5.15</v>
      </c>
      <c r="O81" s="70">
        <f t="shared" ref="O81:O108" si="46">IFERROR(SUM($M81*$U$2)," ")</f>
        <v>5.6999999999999993</v>
      </c>
      <c r="P81" s="70">
        <f t="shared" ref="P81:P108" si="47">IFERROR(SUM($M81*$V$2)," ")</f>
        <v>7.05</v>
      </c>
      <c r="Q81" s="481">
        <f t="shared" si="7"/>
        <v>4.75</v>
      </c>
      <c r="R81" s="481">
        <f t="shared" si="8"/>
        <v>5.25</v>
      </c>
      <c r="S81" s="481">
        <f t="shared" si="9"/>
        <v>6.5</v>
      </c>
    </row>
    <row r="82" spans="1:19" ht="90" customHeight="1">
      <c r="A82" s="452" t="s">
        <v>4059</v>
      </c>
      <c r="B82" s="451" t="s">
        <v>4060</v>
      </c>
      <c r="C82" s="745"/>
      <c r="D82" s="745"/>
      <c r="E82" s="453" t="s">
        <v>226</v>
      </c>
      <c r="F82" s="453"/>
      <c r="G82" s="69">
        <f t="shared" ref="G82" si="48">I82*1.35</f>
        <v>6.75</v>
      </c>
      <c r="H82" s="70">
        <f t="shared" ref="H82" si="49">I82*1.1</f>
        <v>5.5</v>
      </c>
      <c r="I82" s="71">
        <v>5</v>
      </c>
      <c r="J82" s="126">
        <f t="shared" si="26"/>
        <v>1</v>
      </c>
      <c r="K82" s="126">
        <f t="shared" si="27"/>
        <v>5</v>
      </c>
      <c r="L82" s="126">
        <f t="shared" si="2"/>
        <v>5</v>
      </c>
      <c r="M82">
        <f t="shared" si="3"/>
        <v>5</v>
      </c>
      <c r="N82" s="70">
        <f t="shared" si="4"/>
        <v>5.15</v>
      </c>
      <c r="O82" s="70">
        <f t="shared" si="46"/>
        <v>5.6999999999999993</v>
      </c>
      <c r="P82" s="70">
        <f t="shared" si="47"/>
        <v>7.05</v>
      </c>
      <c r="Q82" s="481">
        <f t="shared" si="7"/>
        <v>4.75</v>
      </c>
      <c r="R82" s="481">
        <f t="shared" si="8"/>
        <v>5.25</v>
      </c>
      <c r="S82" s="481">
        <f t="shared" si="9"/>
        <v>6.5</v>
      </c>
    </row>
    <row r="83" spans="1:19" ht="90" customHeight="1">
      <c r="A83" s="452" t="s">
        <v>4061</v>
      </c>
      <c r="B83" s="451" t="s">
        <v>4062</v>
      </c>
      <c r="C83" s="745"/>
      <c r="D83" s="745"/>
      <c r="E83" s="453" t="s">
        <v>226</v>
      </c>
      <c r="F83" s="453"/>
      <c r="G83" s="69">
        <f t="shared" ref="G83:G86" si="50">I83*1.35</f>
        <v>20.25</v>
      </c>
      <c r="H83" s="70">
        <f t="shared" ref="H83:H86" si="51">I83*1.1</f>
        <v>16.5</v>
      </c>
      <c r="I83" s="71">
        <v>15</v>
      </c>
      <c r="J83" s="126">
        <f t="shared" ref="J83:J108" si="52">IF(I83&gt;1,1,0)</f>
        <v>1</v>
      </c>
      <c r="K83" s="126">
        <f t="shared" ref="K83:K108" si="53">IF(J83=1,I83,0)</f>
        <v>15</v>
      </c>
      <c r="L83" s="126">
        <f t="shared" si="2"/>
        <v>15</v>
      </c>
      <c r="M83">
        <f t="shared" si="3"/>
        <v>15</v>
      </c>
      <c r="N83" s="70">
        <f t="shared" si="4"/>
        <v>15.450000000000001</v>
      </c>
      <c r="O83" s="70">
        <f t="shared" si="46"/>
        <v>17.099999999999998</v>
      </c>
      <c r="P83" s="70">
        <f t="shared" si="47"/>
        <v>21.15</v>
      </c>
      <c r="Q83" s="481">
        <f t="shared" si="7"/>
        <v>14.25</v>
      </c>
      <c r="R83" s="481">
        <f t="shared" si="8"/>
        <v>15.75</v>
      </c>
      <c r="S83" s="481">
        <f t="shared" si="9"/>
        <v>19.5</v>
      </c>
    </row>
    <row r="84" spans="1:19" ht="99" customHeight="1">
      <c r="A84" s="452" t="s">
        <v>4063</v>
      </c>
      <c r="B84" s="451" t="s">
        <v>4064</v>
      </c>
      <c r="C84" s="745"/>
      <c r="D84" s="745"/>
      <c r="E84" s="453" t="s">
        <v>4077</v>
      </c>
      <c r="F84" s="453"/>
      <c r="G84" s="69">
        <f t="shared" si="50"/>
        <v>5.4</v>
      </c>
      <c r="H84" s="70">
        <f t="shared" si="51"/>
        <v>4.4000000000000004</v>
      </c>
      <c r="I84" s="71">
        <v>4</v>
      </c>
      <c r="J84" s="126">
        <f t="shared" si="52"/>
        <v>1</v>
      </c>
      <c r="K84" s="126">
        <f t="shared" si="53"/>
        <v>4</v>
      </c>
      <c r="L84" s="126">
        <f t="shared" ref="L84:L108" si="54">IFERROR(SUM(K84*1)," ")</f>
        <v>4</v>
      </c>
      <c r="M84">
        <f t="shared" ref="M84:M108" si="55">IF(L84=0," ",L84)</f>
        <v>4</v>
      </c>
      <c r="N84" s="70">
        <f t="shared" si="4"/>
        <v>4.12</v>
      </c>
      <c r="O84" s="70">
        <f t="shared" si="46"/>
        <v>4.5599999999999996</v>
      </c>
      <c r="P84" s="70">
        <f t="shared" si="47"/>
        <v>5.64</v>
      </c>
      <c r="Q84" s="481">
        <f t="shared" si="7"/>
        <v>3.8</v>
      </c>
      <c r="R84" s="481">
        <f t="shared" si="8"/>
        <v>4.2</v>
      </c>
      <c r="S84" s="481">
        <f t="shared" si="9"/>
        <v>5.2</v>
      </c>
    </row>
    <row r="85" spans="1:19" ht="99" customHeight="1">
      <c r="A85" s="455" t="s">
        <v>4063</v>
      </c>
      <c r="B85" s="454" t="s">
        <v>4064</v>
      </c>
      <c r="C85" s="745"/>
      <c r="D85" s="745"/>
      <c r="E85" s="456" t="s">
        <v>4078</v>
      </c>
      <c r="F85" s="456"/>
      <c r="G85" s="69">
        <f t="shared" ref="G85" si="56">I85*1.35</f>
        <v>13.5</v>
      </c>
      <c r="H85" s="70">
        <f t="shared" ref="H85" si="57">I85*1.1</f>
        <v>11</v>
      </c>
      <c r="I85" s="71">
        <v>10</v>
      </c>
      <c r="J85" s="126">
        <f t="shared" si="52"/>
        <v>1</v>
      </c>
      <c r="K85" s="126">
        <f t="shared" si="53"/>
        <v>10</v>
      </c>
      <c r="L85" s="126">
        <f t="shared" si="54"/>
        <v>10</v>
      </c>
      <c r="M85">
        <f t="shared" si="55"/>
        <v>10</v>
      </c>
      <c r="N85" s="70">
        <f t="shared" ref="N85:N108" si="58">IFERROR(SUM($M85*$T$2)," ")</f>
        <v>10.3</v>
      </c>
      <c r="O85" s="70">
        <f t="shared" si="46"/>
        <v>11.399999999999999</v>
      </c>
      <c r="P85" s="70">
        <f t="shared" si="47"/>
        <v>14.1</v>
      </c>
      <c r="Q85" s="481">
        <f t="shared" ref="Q85:Q108" si="59">IFERROR(SUM($M85-$M85/100*$W$2)," ")</f>
        <v>9.5</v>
      </c>
      <c r="R85" s="481">
        <f t="shared" ref="R85:R108" si="60">IFERROR(SUM($M85*$X$2)," ")</f>
        <v>10.5</v>
      </c>
      <c r="S85" s="481">
        <f t="shared" ref="S85:S108" si="61">IFERROR(SUM($M85*$Y$2)," ")</f>
        <v>13</v>
      </c>
    </row>
    <row r="86" spans="1:19" ht="99" customHeight="1">
      <c r="A86" s="452" t="s">
        <v>4065</v>
      </c>
      <c r="B86" s="451" t="s">
        <v>4066</v>
      </c>
      <c r="C86" s="745"/>
      <c r="D86" s="745"/>
      <c r="E86" s="453" t="s">
        <v>227</v>
      </c>
      <c r="F86" s="453"/>
      <c r="G86" s="69">
        <f t="shared" si="50"/>
        <v>5.4</v>
      </c>
      <c r="H86" s="70">
        <f t="shared" si="51"/>
        <v>4.4000000000000004</v>
      </c>
      <c r="I86" s="71">
        <v>4</v>
      </c>
      <c r="J86" s="126">
        <f t="shared" si="52"/>
        <v>1</v>
      </c>
      <c r="K86" s="126">
        <f t="shared" si="53"/>
        <v>4</v>
      </c>
      <c r="L86" s="126">
        <f t="shared" si="54"/>
        <v>4</v>
      </c>
      <c r="M86">
        <f t="shared" si="55"/>
        <v>4</v>
      </c>
      <c r="N86" s="70">
        <f t="shared" si="58"/>
        <v>4.12</v>
      </c>
      <c r="O86" s="70">
        <f t="shared" si="46"/>
        <v>4.5599999999999996</v>
      </c>
      <c r="P86" s="70">
        <f t="shared" si="47"/>
        <v>5.64</v>
      </c>
      <c r="Q86" s="481">
        <f t="shared" si="59"/>
        <v>3.8</v>
      </c>
      <c r="R86" s="481">
        <f t="shared" si="60"/>
        <v>4.2</v>
      </c>
      <c r="S86" s="481">
        <f t="shared" si="61"/>
        <v>5.2</v>
      </c>
    </row>
    <row r="87" spans="1:19" ht="99" customHeight="1">
      <c r="A87" s="74" t="s">
        <v>1890</v>
      </c>
      <c r="B87" s="100" t="s">
        <v>1888</v>
      </c>
      <c r="C87" s="745"/>
      <c r="D87" s="745"/>
      <c r="E87" s="164" t="s">
        <v>227</v>
      </c>
      <c r="F87" s="164"/>
      <c r="G87" s="69">
        <f t="shared" si="32"/>
        <v>4.0500000000000007</v>
      </c>
      <c r="H87" s="70">
        <f t="shared" si="33"/>
        <v>3.3000000000000003</v>
      </c>
      <c r="I87" s="71">
        <v>3</v>
      </c>
      <c r="J87" s="126">
        <f t="shared" si="52"/>
        <v>1</v>
      </c>
      <c r="K87" s="126">
        <f t="shared" si="53"/>
        <v>3</v>
      </c>
      <c r="L87" s="126">
        <f t="shared" si="54"/>
        <v>3</v>
      </c>
      <c r="M87">
        <f t="shared" si="55"/>
        <v>3</v>
      </c>
      <c r="N87" s="70">
        <f t="shared" si="58"/>
        <v>3.09</v>
      </c>
      <c r="O87" s="70">
        <f t="shared" si="46"/>
        <v>3.42</v>
      </c>
      <c r="P87" s="70">
        <f t="shared" si="47"/>
        <v>4.2299999999999995</v>
      </c>
      <c r="Q87" s="481">
        <f t="shared" si="59"/>
        <v>2.85</v>
      </c>
      <c r="R87" s="481">
        <f t="shared" si="60"/>
        <v>3.1500000000000004</v>
      </c>
      <c r="S87" s="481">
        <f t="shared" si="61"/>
        <v>3.9000000000000004</v>
      </c>
    </row>
    <row r="88" spans="1:19" ht="97.5" customHeight="1">
      <c r="A88" s="74" t="s">
        <v>1891</v>
      </c>
      <c r="B88" s="100" t="s">
        <v>1889</v>
      </c>
      <c r="C88" s="745"/>
      <c r="D88" s="745"/>
      <c r="E88" s="164" t="s">
        <v>227</v>
      </c>
      <c r="F88" s="164"/>
      <c r="G88" s="69">
        <f t="shared" si="32"/>
        <v>4.0500000000000007</v>
      </c>
      <c r="H88" s="70">
        <f t="shared" si="33"/>
        <v>3.3000000000000003</v>
      </c>
      <c r="I88" s="71">
        <v>3</v>
      </c>
      <c r="J88" s="126">
        <f t="shared" si="52"/>
        <v>1</v>
      </c>
      <c r="K88" s="126">
        <f t="shared" si="53"/>
        <v>3</v>
      </c>
      <c r="L88" s="126">
        <f t="shared" si="54"/>
        <v>3</v>
      </c>
      <c r="M88">
        <f t="shared" si="55"/>
        <v>3</v>
      </c>
      <c r="N88" s="70">
        <f t="shared" si="58"/>
        <v>3.09</v>
      </c>
      <c r="O88" s="70">
        <f t="shared" si="46"/>
        <v>3.42</v>
      </c>
      <c r="P88" s="70">
        <f t="shared" si="47"/>
        <v>4.2299999999999995</v>
      </c>
      <c r="Q88" s="481">
        <f t="shared" si="59"/>
        <v>2.85</v>
      </c>
      <c r="R88" s="481">
        <f t="shared" si="60"/>
        <v>3.1500000000000004</v>
      </c>
      <c r="S88" s="481">
        <f t="shared" si="61"/>
        <v>3.9000000000000004</v>
      </c>
    </row>
    <row r="89" spans="1:19" ht="99" customHeight="1">
      <c r="A89" s="74" t="s">
        <v>1893</v>
      </c>
      <c r="B89" s="100" t="s">
        <v>1894</v>
      </c>
      <c r="C89" s="745"/>
      <c r="D89" s="745"/>
      <c r="E89" s="164" t="s">
        <v>227</v>
      </c>
      <c r="F89" s="164" t="s">
        <v>528</v>
      </c>
      <c r="G89" s="69">
        <f t="shared" si="32"/>
        <v>4.0500000000000007</v>
      </c>
      <c r="H89" s="70">
        <f t="shared" si="33"/>
        <v>3.3000000000000003</v>
      </c>
      <c r="I89" s="71">
        <v>3</v>
      </c>
      <c r="J89" s="126">
        <f t="shared" si="52"/>
        <v>1</v>
      </c>
      <c r="K89" s="126">
        <f t="shared" si="53"/>
        <v>3</v>
      </c>
      <c r="L89" s="126">
        <f t="shared" si="54"/>
        <v>3</v>
      </c>
      <c r="M89">
        <f t="shared" si="55"/>
        <v>3</v>
      </c>
      <c r="N89" s="70">
        <f t="shared" si="58"/>
        <v>3.09</v>
      </c>
      <c r="O89" s="70">
        <f t="shared" si="46"/>
        <v>3.42</v>
      </c>
      <c r="P89" s="70">
        <f t="shared" si="47"/>
        <v>4.2299999999999995</v>
      </c>
      <c r="Q89" s="481">
        <f t="shared" si="59"/>
        <v>2.85</v>
      </c>
      <c r="R89" s="481">
        <f t="shared" si="60"/>
        <v>3.1500000000000004</v>
      </c>
      <c r="S89" s="481">
        <f t="shared" si="61"/>
        <v>3.9000000000000004</v>
      </c>
    </row>
    <row r="90" spans="1:19" ht="84" customHeight="1">
      <c r="A90" s="74" t="s">
        <v>1892</v>
      </c>
      <c r="B90" s="100" t="s">
        <v>525</v>
      </c>
      <c r="C90" s="745"/>
      <c r="D90" s="745"/>
      <c r="E90" s="164" t="s">
        <v>533</v>
      </c>
      <c r="F90" s="164" t="s">
        <v>526</v>
      </c>
      <c r="G90" s="69">
        <f t="shared" si="32"/>
        <v>4.0500000000000007</v>
      </c>
      <c r="H90" s="70">
        <f t="shared" si="33"/>
        <v>3.3000000000000003</v>
      </c>
      <c r="I90" s="71">
        <v>3</v>
      </c>
      <c r="J90" s="126">
        <f t="shared" si="52"/>
        <v>1</v>
      </c>
      <c r="K90" s="126">
        <f t="shared" si="53"/>
        <v>3</v>
      </c>
      <c r="L90" s="126">
        <f t="shared" si="54"/>
        <v>3</v>
      </c>
      <c r="M90">
        <f t="shared" si="55"/>
        <v>3</v>
      </c>
      <c r="N90" s="70">
        <f t="shared" si="58"/>
        <v>3.09</v>
      </c>
      <c r="O90" s="70">
        <f t="shared" si="46"/>
        <v>3.42</v>
      </c>
      <c r="P90" s="70">
        <f t="shared" si="47"/>
        <v>4.2299999999999995</v>
      </c>
      <c r="Q90" s="481">
        <f t="shared" si="59"/>
        <v>2.85</v>
      </c>
      <c r="R90" s="481">
        <f t="shared" si="60"/>
        <v>3.1500000000000004</v>
      </c>
      <c r="S90" s="481">
        <f t="shared" si="61"/>
        <v>3.9000000000000004</v>
      </c>
    </row>
    <row r="91" spans="1:19" ht="84" customHeight="1">
      <c r="A91" s="452" t="s">
        <v>4067</v>
      </c>
      <c r="B91" s="451" t="s">
        <v>4068</v>
      </c>
      <c r="C91" s="745"/>
      <c r="D91" s="745"/>
      <c r="E91" s="453" t="s">
        <v>4080</v>
      </c>
      <c r="F91" s="453" t="s">
        <v>526</v>
      </c>
      <c r="G91" s="69">
        <f t="shared" ref="G91:G93" si="62">I91*1.35</f>
        <v>5.4</v>
      </c>
      <c r="H91" s="70">
        <f t="shared" ref="H91:H93" si="63">I91*1.1</f>
        <v>4.4000000000000004</v>
      </c>
      <c r="I91" s="71">
        <v>4</v>
      </c>
      <c r="J91" s="126">
        <f t="shared" si="52"/>
        <v>1</v>
      </c>
      <c r="K91" s="126">
        <f t="shared" si="53"/>
        <v>4</v>
      </c>
      <c r="L91" s="126">
        <f t="shared" si="54"/>
        <v>4</v>
      </c>
      <c r="M91">
        <f t="shared" si="55"/>
        <v>4</v>
      </c>
      <c r="N91" s="70">
        <f t="shared" si="58"/>
        <v>4.12</v>
      </c>
      <c r="O91" s="70">
        <f t="shared" si="46"/>
        <v>4.5599999999999996</v>
      </c>
      <c r="P91" s="70">
        <f t="shared" si="47"/>
        <v>5.64</v>
      </c>
      <c r="Q91" s="481">
        <f t="shared" si="59"/>
        <v>3.8</v>
      </c>
      <c r="R91" s="481">
        <f t="shared" si="60"/>
        <v>4.2</v>
      </c>
      <c r="S91" s="481">
        <f t="shared" si="61"/>
        <v>5.2</v>
      </c>
    </row>
    <row r="92" spans="1:19" ht="84" customHeight="1">
      <c r="A92" s="455" t="s">
        <v>4067</v>
      </c>
      <c r="B92" s="454" t="s">
        <v>4068</v>
      </c>
      <c r="C92" s="745"/>
      <c r="D92" s="745"/>
      <c r="E92" s="456" t="s">
        <v>4081</v>
      </c>
      <c r="F92" s="456" t="s">
        <v>526</v>
      </c>
      <c r="G92" s="69">
        <f t="shared" ref="G92" si="64">I92*1.35</f>
        <v>13.5</v>
      </c>
      <c r="H92" s="70">
        <f t="shared" ref="H92" si="65">I92*1.1</f>
        <v>11</v>
      </c>
      <c r="I92" s="71">
        <v>10</v>
      </c>
      <c r="J92" s="126">
        <f t="shared" si="52"/>
        <v>1</v>
      </c>
      <c r="K92" s="126">
        <f t="shared" si="53"/>
        <v>10</v>
      </c>
      <c r="L92" s="126">
        <f t="shared" si="54"/>
        <v>10</v>
      </c>
      <c r="M92">
        <f t="shared" si="55"/>
        <v>10</v>
      </c>
      <c r="N92" s="70">
        <f t="shared" si="58"/>
        <v>10.3</v>
      </c>
      <c r="O92" s="70">
        <f t="shared" si="46"/>
        <v>11.399999999999999</v>
      </c>
      <c r="P92" s="70">
        <f t="shared" si="47"/>
        <v>14.1</v>
      </c>
      <c r="Q92" s="481">
        <f t="shared" si="59"/>
        <v>9.5</v>
      </c>
      <c r="R92" s="481">
        <f t="shared" si="60"/>
        <v>10.5</v>
      </c>
      <c r="S92" s="481">
        <f t="shared" si="61"/>
        <v>13</v>
      </c>
    </row>
    <row r="93" spans="1:19" ht="73.5" customHeight="1">
      <c r="A93" s="452" t="s">
        <v>4069</v>
      </c>
      <c r="B93" s="451" t="s">
        <v>4070</v>
      </c>
      <c r="C93" s="745"/>
      <c r="D93" s="745"/>
      <c r="E93" s="453" t="s">
        <v>4080</v>
      </c>
      <c r="F93" s="453" t="s">
        <v>526</v>
      </c>
      <c r="G93" s="69">
        <f t="shared" si="62"/>
        <v>5.4</v>
      </c>
      <c r="H93" s="70">
        <f t="shared" si="63"/>
        <v>4.4000000000000004</v>
      </c>
      <c r="I93" s="71">
        <v>4</v>
      </c>
      <c r="J93" s="126">
        <f t="shared" si="52"/>
        <v>1</v>
      </c>
      <c r="K93" s="126">
        <f t="shared" si="53"/>
        <v>4</v>
      </c>
      <c r="L93" s="126">
        <f t="shared" si="54"/>
        <v>4</v>
      </c>
      <c r="M93">
        <f t="shared" si="55"/>
        <v>4</v>
      </c>
      <c r="N93" s="70">
        <f t="shared" si="58"/>
        <v>4.12</v>
      </c>
      <c r="O93" s="70">
        <f t="shared" si="46"/>
        <v>4.5599999999999996</v>
      </c>
      <c r="P93" s="70">
        <f t="shared" si="47"/>
        <v>5.64</v>
      </c>
      <c r="Q93" s="481">
        <f t="shared" si="59"/>
        <v>3.8</v>
      </c>
      <c r="R93" s="481">
        <f t="shared" si="60"/>
        <v>4.2</v>
      </c>
      <c r="S93" s="481">
        <f t="shared" si="61"/>
        <v>5.2</v>
      </c>
    </row>
    <row r="94" spans="1:19" ht="73.5" customHeight="1">
      <c r="A94" s="455" t="s">
        <v>4069</v>
      </c>
      <c r="B94" s="454" t="s">
        <v>4070</v>
      </c>
      <c r="C94" s="745"/>
      <c r="D94" s="745"/>
      <c r="E94" s="456" t="s">
        <v>4081</v>
      </c>
      <c r="F94" s="456" t="s">
        <v>526</v>
      </c>
      <c r="G94" s="69">
        <f t="shared" ref="G94" si="66">I94*1.35</f>
        <v>13.5</v>
      </c>
      <c r="H94" s="70">
        <f t="shared" ref="H94" si="67">I94*1.1</f>
        <v>11</v>
      </c>
      <c r="I94" s="71">
        <v>10</v>
      </c>
      <c r="J94" s="126">
        <f t="shared" si="52"/>
        <v>1</v>
      </c>
      <c r="K94" s="126">
        <f t="shared" si="53"/>
        <v>10</v>
      </c>
      <c r="L94" s="126">
        <f t="shared" si="54"/>
        <v>10</v>
      </c>
      <c r="M94">
        <f t="shared" si="55"/>
        <v>10</v>
      </c>
      <c r="N94" s="70">
        <f t="shared" si="58"/>
        <v>10.3</v>
      </c>
      <c r="O94" s="70">
        <f t="shared" si="46"/>
        <v>11.399999999999999</v>
      </c>
      <c r="P94" s="70">
        <f t="shared" si="47"/>
        <v>14.1</v>
      </c>
      <c r="Q94" s="481">
        <f t="shared" si="59"/>
        <v>9.5</v>
      </c>
      <c r="R94" s="481">
        <f t="shared" si="60"/>
        <v>10.5</v>
      </c>
      <c r="S94" s="481">
        <f t="shared" si="61"/>
        <v>13</v>
      </c>
    </row>
    <row r="95" spans="1:19" ht="73.5" customHeight="1">
      <c r="A95" s="74" t="s">
        <v>1898</v>
      </c>
      <c r="B95" s="100" t="s">
        <v>1895</v>
      </c>
      <c r="C95" s="745"/>
      <c r="D95" s="745"/>
      <c r="E95" s="164" t="s">
        <v>533</v>
      </c>
      <c r="F95" s="164" t="s">
        <v>526</v>
      </c>
      <c r="G95" s="69">
        <f t="shared" si="32"/>
        <v>4.0500000000000007</v>
      </c>
      <c r="H95" s="70">
        <f t="shared" si="33"/>
        <v>3.3000000000000003</v>
      </c>
      <c r="I95" s="71">
        <v>3</v>
      </c>
      <c r="J95" s="126">
        <f t="shared" si="52"/>
        <v>1</v>
      </c>
      <c r="K95" s="126">
        <f t="shared" si="53"/>
        <v>3</v>
      </c>
      <c r="L95" s="126">
        <f t="shared" si="54"/>
        <v>3</v>
      </c>
      <c r="M95">
        <f t="shared" si="55"/>
        <v>3</v>
      </c>
      <c r="N95" s="70">
        <f t="shared" si="58"/>
        <v>3.09</v>
      </c>
      <c r="O95" s="70">
        <f t="shared" si="46"/>
        <v>3.42</v>
      </c>
      <c r="P95" s="70">
        <f t="shared" si="47"/>
        <v>4.2299999999999995</v>
      </c>
      <c r="Q95" s="481">
        <f t="shared" si="59"/>
        <v>2.85</v>
      </c>
      <c r="R95" s="481">
        <f t="shared" si="60"/>
        <v>3.1500000000000004</v>
      </c>
      <c r="S95" s="481">
        <f t="shared" si="61"/>
        <v>3.9000000000000004</v>
      </c>
    </row>
    <row r="96" spans="1:19" ht="75.75" customHeight="1">
      <c r="A96" s="74" t="s">
        <v>1899</v>
      </c>
      <c r="B96" s="100" t="s">
        <v>1896</v>
      </c>
      <c r="C96" s="745"/>
      <c r="D96" s="745"/>
      <c r="E96" s="164" t="s">
        <v>533</v>
      </c>
      <c r="F96" s="164" t="s">
        <v>526</v>
      </c>
      <c r="G96" s="69">
        <f t="shared" si="32"/>
        <v>4.0500000000000007</v>
      </c>
      <c r="H96" s="70">
        <f t="shared" si="33"/>
        <v>3.3000000000000003</v>
      </c>
      <c r="I96" s="71">
        <v>3</v>
      </c>
      <c r="J96" s="126">
        <f t="shared" si="52"/>
        <v>1</v>
      </c>
      <c r="K96" s="126">
        <f t="shared" si="53"/>
        <v>3</v>
      </c>
      <c r="L96" s="126">
        <f t="shared" si="54"/>
        <v>3</v>
      </c>
      <c r="M96">
        <f t="shared" si="55"/>
        <v>3</v>
      </c>
      <c r="N96" s="70">
        <f t="shared" si="58"/>
        <v>3.09</v>
      </c>
      <c r="O96" s="70">
        <f t="shared" si="46"/>
        <v>3.42</v>
      </c>
      <c r="P96" s="70">
        <f t="shared" si="47"/>
        <v>4.2299999999999995</v>
      </c>
      <c r="Q96" s="481">
        <f t="shared" si="59"/>
        <v>2.85</v>
      </c>
      <c r="R96" s="481">
        <f t="shared" si="60"/>
        <v>3.1500000000000004</v>
      </c>
      <c r="S96" s="481">
        <f t="shared" si="61"/>
        <v>3.9000000000000004</v>
      </c>
    </row>
    <row r="97" spans="1:19" ht="81" customHeight="1">
      <c r="A97" s="74" t="s">
        <v>1900</v>
      </c>
      <c r="B97" s="100" t="s">
        <v>1897</v>
      </c>
      <c r="C97" s="745"/>
      <c r="D97" s="745"/>
      <c r="E97" s="164" t="s">
        <v>533</v>
      </c>
      <c r="F97" s="164"/>
      <c r="G97" s="69">
        <f t="shared" si="32"/>
        <v>4.0500000000000007</v>
      </c>
      <c r="H97" s="70">
        <f t="shared" si="33"/>
        <v>3.3000000000000003</v>
      </c>
      <c r="I97" s="71">
        <v>3</v>
      </c>
      <c r="J97" s="126">
        <f t="shared" si="52"/>
        <v>1</v>
      </c>
      <c r="K97" s="126">
        <f t="shared" si="53"/>
        <v>3</v>
      </c>
      <c r="L97" s="126">
        <f t="shared" si="54"/>
        <v>3</v>
      </c>
      <c r="M97">
        <f t="shared" si="55"/>
        <v>3</v>
      </c>
      <c r="N97" s="70">
        <f t="shared" si="58"/>
        <v>3.09</v>
      </c>
      <c r="O97" s="70">
        <f t="shared" si="46"/>
        <v>3.42</v>
      </c>
      <c r="P97" s="70">
        <f t="shared" si="47"/>
        <v>4.2299999999999995</v>
      </c>
      <c r="Q97" s="481">
        <f t="shared" si="59"/>
        <v>2.85</v>
      </c>
      <c r="R97" s="481">
        <f t="shared" si="60"/>
        <v>3.1500000000000004</v>
      </c>
      <c r="S97" s="481">
        <f t="shared" si="61"/>
        <v>3.9000000000000004</v>
      </c>
    </row>
    <row r="98" spans="1:19" ht="78.75" customHeight="1">
      <c r="A98" s="74" t="s">
        <v>1901</v>
      </c>
      <c r="B98" s="100" t="s">
        <v>1905</v>
      </c>
      <c r="C98" s="745"/>
      <c r="D98" s="745"/>
      <c r="E98" s="164" t="s">
        <v>533</v>
      </c>
      <c r="F98" s="164" t="s">
        <v>529</v>
      </c>
      <c r="G98" s="69">
        <f t="shared" si="32"/>
        <v>4.0500000000000007</v>
      </c>
      <c r="H98" s="70">
        <f t="shared" si="33"/>
        <v>3.3000000000000003</v>
      </c>
      <c r="I98" s="71">
        <v>3</v>
      </c>
      <c r="J98" s="126">
        <f t="shared" si="52"/>
        <v>1</v>
      </c>
      <c r="K98" s="126">
        <f t="shared" si="53"/>
        <v>3</v>
      </c>
      <c r="L98" s="126">
        <f t="shared" si="54"/>
        <v>3</v>
      </c>
      <c r="M98">
        <f t="shared" si="55"/>
        <v>3</v>
      </c>
      <c r="N98" s="70">
        <f t="shared" si="58"/>
        <v>3.09</v>
      </c>
      <c r="O98" s="70">
        <f t="shared" si="46"/>
        <v>3.42</v>
      </c>
      <c r="P98" s="70">
        <f t="shared" si="47"/>
        <v>4.2299999999999995</v>
      </c>
      <c r="Q98" s="481">
        <f t="shared" si="59"/>
        <v>2.85</v>
      </c>
      <c r="R98" s="481">
        <f t="shared" si="60"/>
        <v>3.1500000000000004</v>
      </c>
      <c r="S98" s="481">
        <f t="shared" si="61"/>
        <v>3.9000000000000004</v>
      </c>
    </row>
    <row r="99" spans="1:19" ht="87.75" customHeight="1">
      <c r="A99" s="74" t="s">
        <v>1902</v>
      </c>
      <c r="B99" s="100" t="s">
        <v>1906</v>
      </c>
      <c r="C99" s="745"/>
      <c r="D99" s="745"/>
      <c r="E99" s="164" t="s">
        <v>533</v>
      </c>
      <c r="F99" s="164" t="s">
        <v>526</v>
      </c>
      <c r="G99" s="69">
        <f t="shared" si="32"/>
        <v>4.0500000000000007</v>
      </c>
      <c r="H99" s="70">
        <f t="shared" si="33"/>
        <v>3.3000000000000003</v>
      </c>
      <c r="I99" s="71">
        <v>3</v>
      </c>
      <c r="J99" s="126">
        <f t="shared" si="52"/>
        <v>1</v>
      </c>
      <c r="K99" s="126">
        <f t="shared" si="53"/>
        <v>3</v>
      </c>
      <c r="L99" s="126">
        <f t="shared" si="54"/>
        <v>3</v>
      </c>
      <c r="M99">
        <f t="shared" si="55"/>
        <v>3</v>
      </c>
      <c r="N99" s="70">
        <f t="shared" si="58"/>
        <v>3.09</v>
      </c>
      <c r="O99" s="70">
        <f t="shared" si="46"/>
        <v>3.42</v>
      </c>
      <c r="P99" s="70">
        <f t="shared" si="47"/>
        <v>4.2299999999999995</v>
      </c>
      <c r="Q99" s="481">
        <f t="shared" si="59"/>
        <v>2.85</v>
      </c>
      <c r="R99" s="481">
        <f t="shared" si="60"/>
        <v>3.1500000000000004</v>
      </c>
      <c r="S99" s="481">
        <f t="shared" si="61"/>
        <v>3.9000000000000004</v>
      </c>
    </row>
    <row r="100" spans="1:19" ht="81.75" customHeight="1">
      <c r="A100" s="74" t="s">
        <v>1903</v>
      </c>
      <c r="B100" s="100" t="s">
        <v>1907</v>
      </c>
      <c r="C100" s="745"/>
      <c r="D100" s="745"/>
      <c r="E100" s="164" t="s">
        <v>533</v>
      </c>
      <c r="F100" s="164" t="s">
        <v>530</v>
      </c>
      <c r="G100" s="69">
        <f t="shared" si="32"/>
        <v>4.0500000000000007</v>
      </c>
      <c r="H100" s="70">
        <f t="shared" si="33"/>
        <v>3.3000000000000003</v>
      </c>
      <c r="I100" s="71">
        <v>3</v>
      </c>
      <c r="J100" s="126">
        <f t="shared" si="52"/>
        <v>1</v>
      </c>
      <c r="K100" s="126">
        <f t="shared" si="53"/>
        <v>3</v>
      </c>
      <c r="L100" s="126">
        <f t="shared" si="54"/>
        <v>3</v>
      </c>
      <c r="M100">
        <f t="shared" si="55"/>
        <v>3</v>
      </c>
      <c r="N100" s="70">
        <f t="shared" si="58"/>
        <v>3.09</v>
      </c>
      <c r="O100" s="70">
        <f t="shared" si="46"/>
        <v>3.42</v>
      </c>
      <c r="P100" s="70">
        <f t="shared" si="47"/>
        <v>4.2299999999999995</v>
      </c>
      <c r="Q100" s="481">
        <f t="shared" si="59"/>
        <v>2.85</v>
      </c>
      <c r="R100" s="481">
        <f t="shared" si="60"/>
        <v>3.1500000000000004</v>
      </c>
      <c r="S100" s="481">
        <f t="shared" si="61"/>
        <v>3.9000000000000004</v>
      </c>
    </row>
    <row r="101" spans="1:19" ht="81.75" customHeight="1">
      <c r="A101" s="452" t="s">
        <v>4071</v>
      </c>
      <c r="B101" s="451" t="s">
        <v>4072</v>
      </c>
      <c r="C101" s="745"/>
      <c r="D101" s="745"/>
      <c r="E101" s="453" t="s">
        <v>533</v>
      </c>
      <c r="F101" s="453" t="s">
        <v>530</v>
      </c>
      <c r="G101" s="69">
        <f t="shared" ref="G101:G104" si="68">I101*1.35</f>
        <v>6.75</v>
      </c>
      <c r="H101" s="70">
        <f t="shared" ref="H101:H104" si="69">I101*1.1</f>
        <v>5.5</v>
      </c>
      <c r="I101" s="71">
        <v>5</v>
      </c>
      <c r="J101" s="126">
        <f t="shared" si="52"/>
        <v>1</v>
      </c>
      <c r="K101" s="126">
        <f t="shared" si="53"/>
        <v>5</v>
      </c>
      <c r="L101" s="126">
        <f t="shared" si="54"/>
        <v>5</v>
      </c>
      <c r="M101">
        <f t="shared" si="55"/>
        <v>5</v>
      </c>
      <c r="N101" s="70">
        <f t="shared" si="58"/>
        <v>5.15</v>
      </c>
      <c r="O101" s="70">
        <f t="shared" si="46"/>
        <v>5.6999999999999993</v>
      </c>
      <c r="P101" s="70">
        <f t="shared" si="47"/>
        <v>7.05</v>
      </c>
      <c r="Q101" s="481">
        <f t="shared" si="59"/>
        <v>4.75</v>
      </c>
      <c r="R101" s="481">
        <f t="shared" si="60"/>
        <v>5.25</v>
      </c>
      <c r="S101" s="481">
        <f t="shared" si="61"/>
        <v>6.5</v>
      </c>
    </row>
    <row r="102" spans="1:19" ht="87.75" customHeight="1">
      <c r="A102" s="452" t="s">
        <v>4073</v>
      </c>
      <c r="B102" s="451" t="s">
        <v>4074</v>
      </c>
      <c r="C102" s="745"/>
      <c r="D102" s="745"/>
      <c r="E102" s="456" t="s">
        <v>4080</v>
      </c>
      <c r="F102" s="453" t="s">
        <v>531</v>
      </c>
      <c r="G102" s="69">
        <f t="shared" si="68"/>
        <v>5.4</v>
      </c>
      <c r="H102" s="70">
        <f t="shared" si="69"/>
        <v>4.4000000000000004</v>
      </c>
      <c r="I102" s="71">
        <v>4</v>
      </c>
      <c r="J102" s="126">
        <f t="shared" si="52"/>
        <v>1</v>
      </c>
      <c r="K102" s="126">
        <f t="shared" si="53"/>
        <v>4</v>
      </c>
      <c r="L102" s="126">
        <f t="shared" si="54"/>
        <v>4</v>
      </c>
      <c r="M102">
        <f t="shared" si="55"/>
        <v>4</v>
      </c>
      <c r="N102" s="70">
        <f t="shared" si="58"/>
        <v>4.12</v>
      </c>
      <c r="O102" s="70">
        <f t="shared" si="46"/>
        <v>4.5599999999999996</v>
      </c>
      <c r="P102" s="70">
        <f t="shared" si="47"/>
        <v>5.64</v>
      </c>
      <c r="Q102" s="481">
        <f t="shared" si="59"/>
        <v>3.8</v>
      </c>
      <c r="R102" s="481">
        <f t="shared" si="60"/>
        <v>4.2</v>
      </c>
      <c r="S102" s="481">
        <f t="shared" si="61"/>
        <v>5.2</v>
      </c>
    </row>
    <row r="103" spans="1:19" ht="87.75" customHeight="1">
      <c r="A103" s="455" t="s">
        <v>4073</v>
      </c>
      <c r="B103" s="454" t="s">
        <v>4074</v>
      </c>
      <c r="C103" s="745"/>
      <c r="D103" s="745"/>
      <c r="E103" s="456" t="s">
        <v>4081</v>
      </c>
      <c r="F103" s="456" t="s">
        <v>531</v>
      </c>
      <c r="G103" s="69">
        <f t="shared" ref="G103" si="70">I103*1.35</f>
        <v>13.5</v>
      </c>
      <c r="H103" s="70">
        <f t="shared" ref="H103" si="71">I103*1.1</f>
        <v>11</v>
      </c>
      <c r="I103" s="71">
        <v>10</v>
      </c>
      <c r="J103" s="126">
        <f t="shared" si="52"/>
        <v>1</v>
      </c>
      <c r="K103" s="126">
        <f t="shared" si="53"/>
        <v>10</v>
      </c>
      <c r="L103" s="126">
        <f t="shared" si="54"/>
        <v>10</v>
      </c>
      <c r="M103">
        <f t="shared" si="55"/>
        <v>10</v>
      </c>
      <c r="N103" s="70">
        <f t="shared" si="58"/>
        <v>10.3</v>
      </c>
      <c r="O103" s="70">
        <f t="shared" si="46"/>
        <v>11.399999999999999</v>
      </c>
      <c r="P103" s="70">
        <f t="shared" si="47"/>
        <v>14.1</v>
      </c>
      <c r="Q103" s="481">
        <f t="shared" si="59"/>
        <v>9.5</v>
      </c>
      <c r="R103" s="481">
        <f t="shared" si="60"/>
        <v>10.5</v>
      </c>
      <c r="S103" s="481">
        <f t="shared" si="61"/>
        <v>13</v>
      </c>
    </row>
    <row r="104" spans="1:19" ht="87.75" customHeight="1">
      <c r="A104" s="452" t="s">
        <v>4075</v>
      </c>
      <c r="B104" s="451" t="s">
        <v>4076</v>
      </c>
      <c r="C104" s="745"/>
      <c r="D104" s="745"/>
      <c r="E104" s="453" t="s">
        <v>533</v>
      </c>
      <c r="F104" s="453" t="s">
        <v>531</v>
      </c>
      <c r="G104" s="69">
        <f t="shared" si="68"/>
        <v>5.4</v>
      </c>
      <c r="H104" s="70">
        <f t="shared" si="69"/>
        <v>4.4000000000000004</v>
      </c>
      <c r="I104" s="71">
        <v>4</v>
      </c>
      <c r="J104" s="126">
        <f t="shared" si="52"/>
        <v>1</v>
      </c>
      <c r="K104" s="126">
        <f t="shared" si="53"/>
        <v>4</v>
      </c>
      <c r="L104" s="126">
        <f t="shared" si="54"/>
        <v>4</v>
      </c>
      <c r="M104">
        <f t="shared" si="55"/>
        <v>4</v>
      </c>
      <c r="N104" s="70">
        <f t="shared" si="58"/>
        <v>4.12</v>
      </c>
      <c r="O104" s="70">
        <f t="shared" si="46"/>
        <v>4.5599999999999996</v>
      </c>
      <c r="P104" s="70">
        <f t="shared" si="47"/>
        <v>5.64</v>
      </c>
      <c r="Q104" s="481">
        <f t="shared" si="59"/>
        <v>3.8</v>
      </c>
      <c r="R104" s="481">
        <f t="shared" si="60"/>
        <v>4.2</v>
      </c>
      <c r="S104" s="481">
        <f t="shared" si="61"/>
        <v>5.2</v>
      </c>
    </row>
    <row r="105" spans="1:19" ht="87.75" customHeight="1">
      <c r="A105" s="74" t="s">
        <v>1904</v>
      </c>
      <c r="B105" s="100" t="s">
        <v>1908</v>
      </c>
      <c r="C105" s="745"/>
      <c r="D105" s="745"/>
      <c r="E105" s="164" t="s">
        <v>533</v>
      </c>
      <c r="F105" s="164" t="s">
        <v>531</v>
      </c>
      <c r="G105" s="69">
        <f t="shared" si="32"/>
        <v>4.0500000000000007</v>
      </c>
      <c r="H105" s="70">
        <f t="shared" si="33"/>
        <v>3.3000000000000003</v>
      </c>
      <c r="I105" s="71">
        <v>3</v>
      </c>
      <c r="J105" s="126">
        <f t="shared" si="52"/>
        <v>1</v>
      </c>
      <c r="K105" s="126">
        <f t="shared" si="53"/>
        <v>3</v>
      </c>
      <c r="L105" s="126">
        <f t="shared" si="54"/>
        <v>3</v>
      </c>
      <c r="M105">
        <f t="shared" si="55"/>
        <v>3</v>
      </c>
      <c r="N105" s="70">
        <f t="shared" si="58"/>
        <v>3.09</v>
      </c>
      <c r="O105" s="70">
        <f t="shared" si="46"/>
        <v>3.42</v>
      </c>
      <c r="P105" s="70">
        <f t="shared" si="47"/>
        <v>4.2299999999999995</v>
      </c>
      <c r="Q105" s="481">
        <f t="shared" si="59"/>
        <v>2.85</v>
      </c>
      <c r="R105" s="481">
        <f t="shared" si="60"/>
        <v>3.1500000000000004</v>
      </c>
      <c r="S105" s="481">
        <f t="shared" si="61"/>
        <v>3.9000000000000004</v>
      </c>
    </row>
    <row r="106" spans="1:19" ht="87.75" customHeight="1">
      <c r="A106" s="74" t="s">
        <v>1910</v>
      </c>
      <c r="B106" s="100" t="s">
        <v>1909</v>
      </c>
      <c r="C106" s="745"/>
      <c r="D106" s="745"/>
      <c r="E106" s="164" t="s">
        <v>533</v>
      </c>
      <c r="F106" s="164" t="s">
        <v>527</v>
      </c>
      <c r="G106" s="69">
        <f t="shared" si="32"/>
        <v>4.0500000000000007</v>
      </c>
      <c r="H106" s="70">
        <f t="shared" si="33"/>
        <v>3.3000000000000003</v>
      </c>
      <c r="I106" s="71">
        <v>3</v>
      </c>
      <c r="J106" s="126">
        <f t="shared" si="52"/>
        <v>1</v>
      </c>
      <c r="K106" s="126">
        <f t="shared" si="53"/>
        <v>3</v>
      </c>
      <c r="L106" s="126">
        <f t="shared" si="54"/>
        <v>3</v>
      </c>
      <c r="M106">
        <f t="shared" si="55"/>
        <v>3</v>
      </c>
      <c r="N106" s="70">
        <f t="shared" si="58"/>
        <v>3.09</v>
      </c>
      <c r="O106" s="70">
        <f t="shared" si="46"/>
        <v>3.42</v>
      </c>
      <c r="P106" s="70">
        <f t="shared" si="47"/>
        <v>4.2299999999999995</v>
      </c>
      <c r="Q106" s="481">
        <f t="shared" si="59"/>
        <v>2.85</v>
      </c>
      <c r="R106" s="481">
        <f t="shared" si="60"/>
        <v>3.1500000000000004</v>
      </c>
      <c r="S106" s="481">
        <f t="shared" si="61"/>
        <v>3.9000000000000004</v>
      </c>
    </row>
    <row r="107" spans="1:19" ht="117" customHeight="1">
      <c r="A107" s="74" t="s">
        <v>1911</v>
      </c>
      <c r="B107" s="100" t="s">
        <v>1912</v>
      </c>
      <c r="C107" s="745"/>
      <c r="D107" s="745"/>
      <c r="E107" s="164" t="s">
        <v>227</v>
      </c>
      <c r="F107" s="164" t="s">
        <v>532</v>
      </c>
      <c r="G107" s="69">
        <f t="shared" si="32"/>
        <v>33.75</v>
      </c>
      <c r="H107" s="70">
        <f t="shared" si="33"/>
        <v>27.500000000000004</v>
      </c>
      <c r="I107" s="71">
        <v>25</v>
      </c>
      <c r="J107" s="126">
        <f t="shared" si="52"/>
        <v>1</v>
      </c>
      <c r="K107" s="126">
        <f t="shared" si="53"/>
        <v>25</v>
      </c>
      <c r="L107" s="126">
        <f t="shared" si="54"/>
        <v>25</v>
      </c>
      <c r="M107">
        <f t="shared" si="55"/>
        <v>25</v>
      </c>
      <c r="N107" s="70">
        <f t="shared" si="58"/>
        <v>25.75</v>
      </c>
      <c r="O107" s="70">
        <f t="shared" si="46"/>
        <v>28.499999999999996</v>
      </c>
      <c r="P107" s="70">
        <f t="shared" si="47"/>
        <v>35.25</v>
      </c>
      <c r="Q107" s="481">
        <f t="shared" si="59"/>
        <v>23.75</v>
      </c>
      <c r="R107" s="481">
        <f t="shared" si="60"/>
        <v>26.25</v>
      </c>
      <c r="S107" s="481">
        <f t="shared" si="61"/>
        <v>32.5</v>
      </c>
    </row>
    <row r="108" spans="1:19" ht="90.75" customHeight="1">
      <c r="A108" s="74" t="s">
        <v>1914</v>
      </c>
      <c r="B108" s="100" t="s">
        <v>1913</v>
      </c>
      <c r="C108" s="745"/>
      <c r="D108" s="745"/>
      <c r="E108" s="164" t="s">
        <v>227</v>
      </c>
      <c r="F108" s="164" t="s">
        <v>532</v>
      </c>
      <c r="G108" s="69">
        <f>I108*1.35</f>
        <v>33.75</v>
      </c>
      <c r="H108" s="70">
        <f>I108*1.1</f>
        <v>27.500000000000004</v>
      </c>
      <c r="I108" s="71">
        <v>25</v>
      </c>
      <c r="J108" s="126">
        <f t="shared" si="52"/>
        <v>1</v>
      </c>
      <c r="K108" s="126">
        <f t="shared" si="53"/>
        <v>25</v>
      </c>
      <c r="L108" s="126">
        <f t="shared" si="54"/>
        <v>25</v>
      </c>
      <c r="M108">
        <f t="shared" si="55"/>
        <v>25</v>
      </c>
      <c r="N108" s="70">
        <f t="shared" si="58"/>
        <v>25.75</v>
      </c>
      <c r="O108" s="70">
        <f t="shared" si="46"/>
        <v>28.499999999999996</v>
      </c>
      <c r="P108" s="70">
        <f t="shared" si="47"/>
        <v>35.25</v>
      </c>
      <c r="Q108" s="481">
        <f t="shared" si="59"/>
        <v>23.75</v>
      </c>
      <c r="R108" s="481">
        <f t="shared" si="60"/>
        <v>26.25</v>
      </c>
      <c r="S108" s="481">
        <f t="shared" si="61"/>
        <v>32.5</v>
      </c>
    </row>
    <row r="109" spans="1:19">
      <c r="B109" s="39"/>
      <c r="C109" s="39"/>
      <c r="D109" s="39"/>
      <c r="E109" s="39"/>
      <c r="F109" s="39"/>
      <c r="G109" s="39"/>
      <c r="H109" s="39"/>
      <c r="I109" s="39"/>
    </row>
    <row r="110" spans="1:19">
      <c r="B110" s="39"/>
      <c r="C110" s="39"/>
      <c r="D110" s="39"/>
      <c r="E110" s="39"/>
      <c r="F110" s="39"/>
      <c r="G110" s="39"/>
      <c r="H110" s="39"/>
      <c r="I110" s="39"/>
    </row>
    <row r="111" spans="1:19">
      <c r="B111" s="39"/>
      <c r="C111" s="39"/>
      <c r="D111" s="39"/>
      <c r="E111" s="39"/>
      <c r="F111" s="39"/>
      <c r="G111" s="39"/>
      <c r="H111" s="39"/>
      <c r="I111" s="39"/>
    </row>
    <row r="112" spans="1:19">
      <c r="B112" s="39"/>
      <c r="C112" s="39"/>
      <c r="D112" s="39"/>
      <c r="E112" s="39"/>
      <c r="F112" s="39"/>
      <c r="G112" s="39"/>
      <c r="H112" s="39"/>
      <c r="I112" s="39"/>
    </row>
  </sheetData>
  <sheetProtection algorithmName="SHA-512" hashValue="7sQry/SJlNyVA3UY1H3C0OEg+HeSFDHy8xoivbWwJGppapd72qL/ATY0lbXW2w8GYwj9ziYG8oi0wFPNA/oi7w==" saltValue="QwuClhgTo3NYU7WaAxFjmw==" spinCount="100000" sheet="1" objects="1" scenarios="1"/>
  <mergeCells count="107">
    <mergeCell ref="C81:D81"/>
    <mergeCell ref="C82:D82"/>
    <mergeCell ref="C83:D83"/>
    <mergeCell ref="C84:D84"/>
    <mergeCell ref="C52:D52"/>
    <mergeCell ref="C54:D54"/>
    <mergeCell ref="C80:D80"/>
    <mergeCell ref="C64:D64"/>
    <mergeCell ref="C53:D53"/>
    <mergeCell ref="C72:D72"/>
    <mergeCell ref="C71:D71"/>
    <mergeCell ref="C73:D73"/>
    <mergeCell ref="C69:D69"/>
    <mergeCell ref="C74:D74"/>
    <mergeCell ref="A55:I55"/>
    <mergeCell ref="C108:D108"/>
    <mergeCell ref="C66:D66"/>
    <mergeCell ref="C67:D67"/>
    <mergeCell ref="C75:D75"/>
    <mergeCell ref="C76:D76"/>
    <mergeCell ref="C77:D77"/>
    <mergeCell ref="C79:D79"/>
    <mergeCell ref="C105:D105"/>
    <mergeCell ref="C106:D106"/>
    <mergeCell ref="C87:D87"/>
    <mergeCell ref="C88:D88"/>
    <mergeCell ref="C89:D89"/>
    <mergeCell ref="C107:D107"/>
    <mergeCell ref="C98:D98"/>
    <mergeCell ref="C99:D99"/>
    <mergeCell ref="C100:D100"/>
    <mergeCell ref="C86:D86"/>
    <mergeCell ref="C85:D85"/>
    <mergeCell ref="C92:D92"/>
    <mergeCell ref="C94:D94"/>
    <mergeCell ref="C103:D103"/>
    <mergeCell ref="C97:D97"/>
    <mergeCell ref="C90:D90"/>
    <mergeCell ref="C95:D95"/>
    <mergeCell ref="A1:B1"/>
    <mergeCell ref="A2:I2"/>
    <mergeCell ref="A3:I3"/>
    <mergeCell ref="A13:I13"/>
    <mergeCell ref="A33:I33"/>
    <mergeCell ref="C19:D19"/>
    <mergeCell ref="C25:D25"/>
    <mergeCell ref="C5:D5"/>
    <mergeCell ref="C6:D6"/>
    <mergeCell ref="C15:D15"/>
    <mergeCell ref="C16:D16"/>
    <mergeCell ref="C14:D14"/>
    <mergeCell ref="C27:D27"/>
    <mergeCell ref="C4:D4"/>
    <mergeCell ref="C26:D26"/>
    <mergeCell ref="C7:D7"/>
    <mergeCell ref="C17:D17"/>
    <mergeCell ref="C32:D32"/>
    <mergeCell ref="C8:D8"/>
    <mergeCell ref="C9:D9"/>
    <mergeCell ref="C10:D10"/>
    <mergeCell ref="C11:D11"/>
    <mergeCell ref="C12:D12"/>
    <mergeCell ref="C30:D30"/>
    <mergeCell ref="C18:D18"/>
    <mergeCell ref="C28:D28"/>
    <mergeCell ref="C29:D29"/>
    <mergeCell ref="C61:D61"/>
    <mergeCell ref="C62:D62"/>
    <mergeCell ref="C56:D56"/>
    <mergeCell ref="C57:D57"/>
    <mergeCell ref="C58:D58"/>
    <mergeCell ref="C59:D59"/>
    <mergeCell ref="C60:D60"/>
    <mergeCell ref="C43:D43"/>
    <mergeCell ref="A41:I41"/>
    <mergeCell ref="C42:D42"/>
    <mergeCell ref="C46:D46"/>
    <mergeCell ref="C35:D35"/>
    <mergeCell ref="C36:D36"/>
    <mergeCell ref="C37:D37"/>
    <mergeCell ref="C38:D38"/>
    <mergeCell ref="C39:D39"/>
    <mergeCell ref="C48:D48"/>
    <mergeCell ref="C104:D104"/>
    <mergeCell ref="C21:D21"/>
    <mergeCell ref="C22:D22"/>
    <mergeCell ref="C24:D24"/>
    <mergeCell ref="C51:D51"/>
    <mergeCell ref="C78:D78"/>
    <mergeCell ref="A44:I44"/>
    <mergeCell ref="A45:I45"/>
    <mergeCell ref="A50:I50"/>
    <mergeCell ref="A63:I63"/>
    <mergeCell ref="C49:D49"/>
    <mergeCell ref="C65:D65"/>
    <mergeCell ref="C68:D68"/>
    <mergeCell ref="C70:D70"/>
    <mergeCell ref="C40:D40"/>
    <mergeCell ref="C34:D34"/>
    <mergeCell ref="C47:D47"/>
    <mergeCell ref="C31:D31"/>
    <mergeCell ref="C23:D23"/>
    <mergeCell ref="C96:D96"/>
    <mergeCell ref="C91:D91"/>
    <mergeCell ref="C93:D93"/>
    <mergeCell ref="C101:D101"/>
    <mergeCell ref="C102:D102"/>
  </mergeCells>
  <hyperlinks>
    <hyperlink ref="A1:B1" location="Содержание!R1C1" display="Перейти в содержание"/>
  </hyperlinks>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B219"/>
  <sheetViews>
    <sheetView zoomScale="80" zoomScaleNormal="80" workbookViewId="0">
      <selection activeCell="AO1" sqref="AO1:AO1048576"/>
    </sheetView>
  </sheetViews>
  <sheetFormatPr defaultRowHeight="15"/>
  <cols>
    <col min="1" max="1" width="13.75" customWidth="1"/>
    <col min="2" max="2" width="30.5" customWidth="1"/>
    <col min="3" max="3" width="23.375" customWidth="1"/>
    <col min="4" max="4" width="10.5" customWidth="1"/>
    <col min="5" max="5" width="17.625" customWidth="1"/>
    <col min="6" max="6" width="15.125" customWidth="1"/>
    <col min="7" max="7" width="15.875" customWidth="1"/>
    <col min="8" max="8" width="20.75" customWidth="1"/>
    <col min="9" max="9" width="15.5" hidden="1" customWidth="1"/>
    <col min="10" max="10" width="7.75" hidden="1" customWidth="1"/>
    <col min="11" max="11" width="10.125" hidden="1" customWidth="1"/>
    <col min="12" max="12" width="2.25" hidden="1" customWidth="1"/>
    <col min="13" max="14" width="7.25" hidden="1" customWidth="1"/>
    <col min="15" max="15" width="7.625" hidden="1" customWidth="1"/>
    <col min="16" max="16" width="7.75" hidden="1" customWidth="1"/>
    <col min="17" max="17" width="7.75" bestFit="1" customWidth="1"/>
    <col min="18" max="18" width="9.875" bestFit="1" customWidth="1"/>
    <col min="19" max="19" width="8.375" style="478" hidden="1" customWidth="1"/>
    <col min="20" max="20" width="0" style="478" hidden="1" customWidth="1"/>
    <col min="21" max="21" width="10.25" style="478" hidden="1" customWidth="1"/>
    <col min="22" max="24" width="5.5" hidden="1" customWidth="1"/>
    <col min="25" max="27" width="6.5" hidden="1" customWidth="1"/>
    <col min="28" max="28" width="10.375" style="166" customWidth="1"/>
  </cols>
  <sheetData>
    <row r="1" spans="1:28" ht="32.25" customHeight="1">
      <c r="A1" s="632" t="s">
        <v>1259</v>
      </c>
      <c r="B1" s="632"/>
      <c r="C1" s="165"/>
      <c r="D1" s="62"/>
      <c r="E1" s="62"/>
      <c r="F1" s="62"/>
      <c r="G1" s="62"/>
      <c r="H1" s="62"/>
      <c r="I1" s="62"/>
      <c r="J1" s="62"/>
      <c r="K1" s="62"/>
      <c r="L1" s="24"/>
      <c r="M1" s="24"/>
    </row>
    <row r="2" spans="1:28" ht="28.5" customHeight="1">
      <c r="A2" s="633" t="s">
        <v>4475</v>
      </c>
      <c r="B2" s="633"/>
      <c r="C2" s="633"/>
      <c r="D2" s="633"/>
      <c r="E2" s="633"/>
      <c r="F2" s="633"/>
      <c r="G2" s="633"/>
      <c r="H2" s="633"/>
      <c r="I2" s="633"/>
      <c r="J2" s="633"/>
      <c r="K2" s="633"/>
      <c r="V2" s="478" t="e">
        <f>[1]Содержание!#REF!</f>
        <v>#REF!</v>
      </c>
      <c r="W2" s="478" t="e">
        <f>[1]Содержание!#REF!</f>
        <v>#REF!</v>
      </c>
      <c r="X2" s="478" t="e">
        <f>[1]Содержание!#REF!</f>
        <v>#REF!</v>
      </c>
      <c r="Y2" s="478" t="e">
        <f>[1]Содержание!#REF!</f>
        <v>#REF!</v>
      </c>
      <c r="Z2" s="478" t="e">
        <f>[1]Содержание!#REF!</f>
        <v>#REF!</v>
      </c>
      <c r="AA2" s="478" t="e">
        <f>[1]Содержание!#REF!</f>
        <v>#REF!</v>
      </c>
      <c r="AB2" s="478"/>
    </row>
    <row r="3" spans="1:28" ht="28.5" customHeight="1">
      <c r="A3" s="634" t="s">
        <v>4476</v>
      </c>
      <c r="B3" s="634"/>
      <c r="C3" s="634"/>
      <c r="D3" s="634"/>
      <c r="E3" s="634"/>
      <c r="F3" s="634"/>
      <c r="G3" s="634"/>
      <c r="H3" s="634"/>
      <c r="I3" s="634"/>
      <c r="J3" s="634"/>
      <c r="K3" s="634"/>
      <c r="L3" s="126">
        <f t="shared" ref="L3:L9" si="0">IF(K3&gt;1,1,0)</f>
        <v>0</v>
      </c>
      <c r="M3" s="126">
        <f t="shared" ref="M3:M9" si="1">IF(L3=1,K3,0)</f>
        <v>0</v>
      </c>
      <c r="N3" s="126">
        <f t="shared" ref="N3:N9" si="2">IFERROR(SUM(M3*1)," ")</f>
        <v>0</v>
      </c>
      <c r="O3" t="str">
        <f t="shared" ref="O3:O9" si="3">IF(N3=0," ",N3)</f>
        <v xml:space="preserve"> </v>
      </c>
      <c r="P3" s="604" t="str">
        <f>IFERROR(SUM($O3*$V$10)," ")</f>
        <v xml:space="preserve"> </v>
      </c>
      <c r="Q3" s="604" t="str">
        <f>IFERROR(SUM($O3*$W$10)," ")</f>
        <v xml:space="preserve"> </v>
      </c>
      <c r="R3" s="604" t="str">
        <f>IFERROR(SUM($O3*$X$10)," ")</f>
        <v xml:space="preserve"> </v>
      </c>
      <c r="S3" s="481" t="str">
        <f t="shared" ref="S3:S9" si="4">IFERROR(SUM($O3-$O3/100*$Y$10)," ")</f>
        <v xml:space="preserve"> </v>
      </c>
      <c r="T3" s="481" t="str">
        <f t="shared" ref="T3:T9" si="5">IFERROR(SUM($O3*$Z$10)," ")</f>
        <v xml:space="preserve"> </v>
      </c>
      <c r="U3" s="481" t="str">
        <f t="shared" ref="U3:U9" si="6">IFERROR(SUM($O3*$AA$10)," ")</f>
        <v xml:space="preserve"> </v>
      </c>
      <c r="V3" s="28"/>
      <c r="AB3" s="167"/>
    </row>
    <row r="4" spans="1:28" ht="30.75" customHeight="1">
      <c r="A4" s="603" t="s">
        <v>3</v>
      </c>
      <c r="B4" s="603" t="s">
        <v>189</v>
      </c>
      <c r="C4" s="603" t="s">
        <v>163</v>
      </c>
      <c r="D4" s="603" t="s">
        <v>34</v>
      </c>
      <c r="E4" s="603" t="s">
        <v>253</v>
      </c>
      <c r="F4" s="603" t="s">
        <v>195</v>
      </c>
      <c r="G4" s="603" t="s">
        <v>1916</v>
      </c>
      <c r="H4" s="603" t="s">
        <v>1917</v>
      </c>
      <c r="I4" s="603" t="s">
        <v>261</v>
      </c>
      <c r="J4" s="603" t="s">
        <v>3625</v>
      </c>
      <c r="K4" s="603" t="s">
        <v>263</v>
      </c>
      <c r="L4" s="126">
        <f t="shared" si="0"/>
        <v>1</v>
      </c>
      <c r="M4" s="126" t="str">
        <f t="shared" si="1"/>
        <v>ОПТ 2</v>
      </c>
      <c r="N4" s="126" t="str">
        <f t="shared" si="2"/>
        <v xml:space="preserve"> </v>
      </c>
      <c r="O4" t="str">
        <f t="shared" si="3"/>
        <v xml:space="preserve"> </v>
      </c>
      <c r="P4" s="603" t="s">
        <v>4099</v>
      </c>
      <c r="Q4" s="603" t="s">
        <v>4100</v>
      </c>
      <c r="R4" s="603" t="s">
        <v>4101</v>
      </c>
      <c r="S4" s="481" t="str">
        <f t="shared" si="4"/>
        <v xml:space="preserve"> </v>
      </c>
      <c r="T4" s="481" t="str">
        <f t="shared" si="5"/>
        <v xml:space="preserve"> </v>
      </c>
      <c r="U4" s="481" t="str">
        <f t="shared" si="6"/>
        <v xml:space="preserve"> </v>
      </c>
      <c r="V4" s="5"/>
      <c r="AB4" s="167"/>
    </row>
    <row r="5" spans="1:28" ht="64.5" customHeight="1">
      <c r="A5" s="176" t="s">
        <v>4477</v>
      </c>
      <c r="B5" s="177" t="s">
        <v>4478</v>
      </c>
      <c r="C5" s="748"/>
      <c r="D5" s="176" t="s">
        <v>11</v>
      </c>
      <c r="E5" s="176" t="s">
        <v>4479</v>
      </c>
      <c r="F5" s="181"/>
      <c r="G5" s="176" t="s">
        <v>19</v>
      </c>
      <c r="H5" s="176" t="s">
        <v>2049</v>
      </c>
      <c r="I5" s="69">
        <f>K5*1.35</f>
        <v>851.85</v>
      </c>
      <c r="J5" s="70">
        <f>K5*1.1</f>
        <v>694.1</v>
      </c>
      <c r="K5" s="71">
        <v>631</v>
      </c>
      <c r="L5" s="126">
        <f t="shared" si="0"/>
        <v>1</v>
      </c>
      <c r="M5" s="126">
        <f t="shared" si="1"/>
        <v>631</v>
      </c>
      <c r="N5" s="126">
        <f t="shared" si="2"/>
        <v>631</v>
      </c>
      <c r="O5">
        <f t="shared" si="3"/>
        <v>631</v>
      </c>
      <c r="P5" s="70">
        <f>IFERROR(SUM($O5*$V$10)," ")</f>
        <v>649.93000000000006</v>
      </c>
      <c r="Q5" s="70">
        <f>IFERROR(SUM($O5*$W$10)," ")</f>
        <v>719.33999999999992</v>
      </c>
      <c r="R5" s="70">
        <f>IFERROR(SUM($O5*$X$10)," ")</f>
        <v>889.70999999999992</v>
      </c>
      <c r="S5" s="481">
        <f t="shared" si="4"/>
        <v>599.45000000000005</v>
      </c>
      <c r="T5" s="481">
        <f t="shared" si="5"/>
        <v>662.55000000000007</v>
      </c>
      <c r="U5" s="481">
        <f t="shared" si="6"/>
        <v>820.30000000000007</v>
      </c>
      <c r="V5" s="5"/>
      <c r="AB5" s="167"/>
    </row>
    <row r="6" spans="1:28" ht="64.5" customHeight="1">
      <c r="A6" s="176" t="s">
        <v>4480</v>
      </c>
      <c r="B6" s="177" t="s">
        <v>4481</v>
      </c>
      <c r="C6" s="748"/>
      <c r="D6" s="176" t="s">
        <v>11</v>
      </c>
      <c r="E6" s="176" t="s">
        <v>4482</v>
      </c>
      <c r="F6" s="181"/>
      <c r="G6" s="176" t="s">
        <v>41</v>
      </c>
      <c r="H6" s="176" t="s">
        <v>2066</v>
      </c>
      <c r="I6" s="69">
        <f>K6*1.35</f>
        <v>1096.2</v>
      </c>
      <c r="J6" s="70">
        <f>K6*1.1</f>
        <v>893.2</v>
      </c>
      <c r="K6" s="71">
        <v>812</v>
      </c>
      <c r="L6" s="126">
        <f t="shared" si="0"/>
        <v>1</v>
      </c>
      <c r="M6" s="126">
        <f t="shared" si="1"/>
        <v>812</v>
      </c>
      <c r="N6" s="126">
        <f t="shared" si="2"/>
        <v>812</v>
      </c>
      <c r="O6">
        <f t="shared" si="3"/>
        <v>812</v>
      </c>
      <c r="P6" s="70">
        <f>IFERROR(SUM($O6*$V$10)," ")</f>
        <v>836.36</v>
      </c>
      <c r="Q6" s="70">
        <f>IFERROR(SUM($O6*$W$10)," ")</f>
        <v>925.68</v>
      </c>
      <c r="R6" s="70">
        <f>IFERROR(SUM($O6*$X$10)," ")</f>
        <v>1144.9199999999998</v>
      </c>
      <c r="S6" s="481">
        <f t="shared" si="4"/>
        <v>771.4</v>
      </c>
      <c r="T6" s="481">
        <f t="shared" si="5"/>
        <v>852.6</v>
      </c>
      <c r="U6" s="481">
        <f t="shared" si="6"/>
        <v>1055.6000000000001</v>
      </c>
      <c r="V6" s="5"/>
      <c r="AB6" s="167"/>
    </row>
    <row r="7" spans="1:28" ht="54" customHeight="1">
      <c r="A7" s="176" t="s">
        <v>4483</v>
      </c>
      <c r="B7" s="177" t="s">
        <v>4484</v>
      </c>
      <c r="C7" s="748"/>
      <c r="D7" s="176" t="s">
        <v>11</v>
      </c>
      <c r="E7" s="176" t="s">
        <v>4485</v>
      </c>
      <c r="F7" s="179"/>
      <c r="G7" s="176" t="s">
        <v>33</v>
      </c>
      <c r="H7" s="176" t="s">
        <v>4486</v>
      </c>
      <c r="I7" s="69">
        <f>K7*1.35</f>
        <v>1525.5</v>
      </c>
      <c r="J7" s="70">
        <f>K7*1.1</f>
        <v>1243</v>
      </c>
      <c r="K7" s="71">
        <v>1130</v>
      </c>
      <c r="L7" s="126">
        <f t="shared" si="0"/>
        <v>1</v>
      </c>
      <c r="M7" s="126">
        <f t="shared" si="1"/>
        <v>1130</v>
      </c>
      <c r="N7" s="126">
        <f t="shared" si="2"/>
        <v>1130</v>
      </c>
      <c r="O7">
        <f t="shared" si="3"/>
        <v>1130</v>
      </c>
      <c r="P7" s="70">
        <f>IFERROR(SUM($O7*$V$10)," ")</f>
        <v>1163.9000000000001</v>
      </c>
      <c r="Q7" s="70">
        <f>IFERROR(SUM($O7*$W$10)," ")</f>
        <v>1288.1999999999998</v>
      </c>
      <c r="R7" s="70">
        <f>IFERROR(SUM($O7*$X$10)," ")</f>
        <v>1593.3</v>
      </c>
      <c r="S7" s="481">
        <f t="shared" si="4"/>
        <v>1073.5</v>
      </c>
      <c r="T7" s="481">
        <f t="shared" si="5"/>
        <v>1186.5</v>
      </c>
      <c r="U7" s="481">
        <f t="shared" si="6"/>
        <v>1469</v>
      </c>
      <c r="V7" s="5"/>
      <c r="AB7" s="167"/>
    </row>
    <row r="8" spans="1:28" ht="56.25" customHeight="1">
      <c r="A8" s="176" t="s">
        <v>4487</v>
      </c>
      <c r="B8" s="177" t="s">
        <v>4488</v>
      </c>
      <c r="C8" s="748"/>
      <c r="D8" s="176" t="s">
        <v>11</v>
      </c>
      <c r="E8" s="176" t="s">
        <v>4489</v>
      </c>
      <c r="F8" s="179"/>
      <c r="G8" s="176" t="s">
        <v>234</v>
      </c>
      <c r="H8" s="176" t="s">
        <v>235</v>
      </c>
      <c r="I8" s="69">
        <f>K8*1.35</f>
        <v>1825.2</v>
      </c>
      <c r="J8" s="70">
        <f>K8*1.1</f>
        <v>1487.2</v>
      </c>
      <c r="K8" s="71">
        <v>1352</v>
      </c>
      <c r="L8" s="126">
        <f t="shared" si="0"/>
        <v>1</v>
      </c>
      <c r="M8" s="126">
        <f t="shared" si="1"/>
        <v>1352</v>
      </c>
      <c r="N8" s="126">
        <f t="shared" si="2"/>
        <v>1352</v>
      </c>
      <c r="O8">
        <f t="shared" si="3"/>
        <v>1352</v>
      </c>
      <c r="P8" s="70">
        <f>IFERROR(SUM($O8*$V$10)," ")</f>
        <v>1392.56</v>
      </c>
      <c r="Q8" s="70">
        <f>IFERROR(SUM($O8*$W$10)," ")</f>
        <v>1541.28</v>
      </c>
      <c r="R8" s="70">
        <f>IFERROR(SUM($O8*$X$10)," ")</f>
        <v>1906.32</v>
      </c>
      <c r="S8" s="481">
        <f t="shared" si="4"/>
        <v>1284.4000000000001</v>
      </c>
      <c r="T8" s="481">
        <f t="shared" si="5"/>
        <v>1419.6000000000001</v>
      </c>
      <c r="U8" s="481">
        <f t="shared" si="6"/>
        <v>1757.6000000000001</v>
      </c>
      <c r="V8" s="5"/>
      <c r="AB8" s="167"/>
    </row>
    <row r="9" spans="1:28" ht="61.5" customHeight="1">
      <c r="A9" s="176" t="s">
        <v>4490</v>
      </c>
      <c r="B9" s="177" t="s">
        <v>4491</v>
      </c>
      <c r="C9" s="748"/>
      <c r="D9" s="176" t="s">
        <v>11</v>
      </c>
      <c r="E9" s="176" t="s">
        <v>4492</v>
      </c>
      <c r="F9" s="179"/>
      <c r="G9" s="176" t="s">
        <v>29</v>
      </c>
      <c r="H9" s="176" t="s">
        <v>4493</v>
      </c>
      <c r="I9" s="69">
        <f>K9*1.35</f>
        <v>2558.25</v>
      </c>
      <c r="J9" s="70">
        <f>K9*1.1</f>
        <v>2084.5</v>
      </c>
      <c r="K9" s="71">
        <v>1895</v>
      </c>
      <c r="L9" s="126">
        <f t="shared" si="0"/>
        <v>1</v>
      </c>
      <c r="M9" s="126">
        <f t="shared" si="1"/>
        <v>1895</v>
      </c>
      <c r="N9" s="126">
        <f t="shared" si="2"/>
        <v>1895</v>
      </c>
      <c r="O9">
        <f t="shared" si="3"/>
        <v>1895</v>
      </c>
      <c r="P9" s="70">
        <f>IFERROR(SUM($O9*$V$10)," ")</f>
        <v>1951.8500000000001</v>
      </c>
      <c r="Q9" s="70">
        <f>IFERROR(SUM($O9*$W$10)," ")</f>
        <v>2160.2999999999997</v>
      </c>
      <c r="R9" s="70">
        <f>IFERROR(SUM($O9*$X$10)," ")</f>
        <v>2671.95</v>
      </c>
      <c r="S9" s="481">
        <f t="shared" si="4"/>
        <v>1800.25</v>
      </c>
      <c r="T9" s="481">
        <f t="shared" si="5"/>
        <v>1989.75</v>
      </c>
      <c r="U9" s="481">
        <f t="shared" si="6"/>
        <v>2463.5</v>
      </c>
      <c r="V9" s="5"/>
      <c r="AB9" s="167"/>
    </row>
    <row r="10" spans="1:28" ht="28.5" customHeight="1">
      <c r="A10" s="633" t="s">
        <v>1915</v>
      </c>
      <c r="B10" s="633"/>
      <c r="C10" s="633"/>
      <c r="D10" s="633"/>
      <c r="E10" s="633"/>
      <c r="F10" s="633"/>
      <c r="G10" s="633"/>
      <c r="H10" s="633"/>
      <c r="I10" s="633"/>
      <c r="J10" s="633"/>
      <c r="K10" s="633"/>
      <c r="V10" s="478">
        <f>Содержание!R3</f>
        <v>1.03</v>
      </c>
      <c r="W10" s="478">
        <f>Содержание!S3</f>
        <v>1.1399999999999999</v>
      </c>
      <c r="X10" s="478">
        <f>Содержание!T3</f>
        <v>1.41</v>
      </c>
      <c r="Y10" s="478">
        <f>Содержание!U3</f>
        <v>5</v>
      </c>
      <c r="Z10" s="478">
        <f>Содержание!V3</f>
        <v>1.05</v>
      </c>
      <c r="AA10" s="478">
        <f>Содержание!W3</f>
        <v>1.3</v>
      </c>
      <c r="AB10" s="478"/>
    </row>
    <row r="11" spans="1:28" ht="29.25" customHeight="1">
      <c r="A11" s="634" t="s">
        <v>30</v>
      </c>
      <c r="B11" s="634"/>
      <c r="C11" s="634"/>
      <c r="D11" s="634"/>
      <c r="E11" s="634"/>
      <c r="F11" s="634"/>
      <c r="G11" s="634"/>
      <c r="H11" s="634"/>
      <c r="I11" s="634"/>
      <c r="J11" s="634"/>
      <c r="K11" s="634"/>
      <c r="AB11" s="167"/>
    </row>
    <row r="12" spans="1:28" ht="30.75" customHeight="1">
      <c r="A12" s="64" t="s">
        <v>3</v>
      </c>
      <c r="B12" s="64" t="s">
        <v>189</v>
      </c>
      <c r="C12" s="64" t="s">
        <v>163</v>
      </c>
      <c r="D12" s="64" t="s">
        <v>34</v>
      </c>
      <c r="E12" s="64" t="s">
        <v>253</v>
      </c>
      <c r="F12" s="64" t="s">
        <v>195</v>
      </c>
      <c r="G12" s="64" t="s">
        <v>1916</v>
      </c>
      <c r="H12" s="64" t="s">
        <v>1917</v>
      </c>
      <c r="I12" s="64" t="s">
        <v>261</v>
      </c>
      <c r="J12" s="64" t="s">
        <v>3640</v>
      </c>
      <c r="K12" s="64" t="s">
        <v>263</v>
      </c>
      <c r="L12" s="126">
        <f>IF(K12&gt;1,1,0)</f>
        <v>1</v>
      </c>
      <c r="M12" s="126" t="str">
        <f>IF(L12=1,K12,0)</f>
        <v>ОПТ 2</v>
      </c>
      <c r="N12" s="126" t="str">
        <f>IFERROR(SUM(M12*1)," ")</f>
        <v xml:space="preserve"> </v>
      </c>
      <c r="O12" t="str">
        <f>IF(N12=0," ",N12)</f>
        <v xml:space="preserve"> </v>
      </c>
      <c r="P12" s="479" t="s">
        <v>4099</v>
      </c>
      <c r="Q12" s="479" t="s">
        <v>4100</v>
      </c>
      <c r="R12" s="479" t="s">
        <v>4101</v>
      </c>
      <c r="S12" s="480" t="s">
        <v>4099</v>
      </c>
      <c r="T12" s="480" t="s">
        <v>4100</v>
      </c>
      <c r="U12" s="480" t="s">
        <v>4101</v>
      </c>
      <c r="AB12" s="167"/>
    </row>
    <row r="13" spans="1:28" ht="35.25" customHeight="1">
      <c r="A13" s="168" t="s">
        <v>1968</v>
      </c>
      <c r="B13" s="169" t="s">
        <v>1967</v>
      </c>
      <c r="C13" s="757"/>
      <c r="D13" s="168" t="s">
        <v>30</v>
      </c>
      <c r="E13" s="170" t="s">
        <v>152</v>
      </c>
      <c r="F13" s="168">
        <v>350</v>
      </c>
      <c r="G13" s="168" t="s">
        <v>19</v>
      </c>
      <c r="H13" s="168" t="s">
        <v>0</v>
      </c>
      <c r="I13" s="69">
        <f t="shared" ref="I13:I19" si="7">K13*1.35</f>
        <v>606.15000000000009</v>
      </c>
      <c r="J13" s="70">
        <f t="shared" ref="J13:J19" si="8">K13*1.1</f>
        <v>493.90000000000003</v>
      </c>
      <c r="K13" s="71">
        <v>449</v>
      </c>
      <c r="L13" s="126">
        <f t="shared" ref="L13:L81" si="9">IF(K13&gt;1,1,0)</f>
        <v>1</v>
      </c>
      <c r="M13" s="126">
        <f t="shared" ref="M13:M81" si="10">IF(L13=1,K13,0)</f>
        <v>449</v>
      </c>
      <c r="N13" s="126">
        <f t="shared" ref="N13:N81" si="11">IFERROR(SUM(M13*1)," ")</f>
        <v>449</v>
      </c>
      <c r="O13">
        <f t="shared" ref="O13:O81" si="12">IF(N13=0," ",N13)</f>
        <v>449</v>
      </c>
      <c r="P13" s="70">
        <f>IFERROR(SUM($O13*$V$10)," ")</f>
        <v>462.47</v>
      </c>
      <c r="Q13" s="70">
        <f>IFERROR(SUM($O13*$W$10)," ")</f>
        <v>511.85999999999996</v>
      </c>
      <c r="R13" s="70">
        <f>IFERROR(SUM($O13*$X$10)," ")</f>
        <v>633.08999999999992</v>
      </c>
      <c r="S13" s="481">
        <f>IFERROR(SUM($O13-$O13/100*$Y$10)," ")</f>
        <v>426.55</v>
      </c>
      <c r="T13" s="481">
        <f>IFERROR(SUM($O13*$Z$10)," ")</f>
        <v>471.45000000000005</v>
      </c>
      <c r="U13" s="481">
        <f>IFERROR(SUM($O13*$AA$10)," ")</f>
        <v>583.70000000000005</v>
      </c>
      <c r="AB13" s="167"/>
    </row>
    <row r="14" spans="1:28" ht="35.25" customHeight="1">
      <c r="A14" s="168" t="s">
        <v>1962</v>
      </c>
      <c r="B14" s="169" t="s">
        <v>1961</v>
      </c>
      <c r="C14" s="758"/>
      <c r="D14" s="168" t="s">
        <v>30</v>
      </c>
      <c r="E14" s="168" t="s">
        <v>21</v>
      </c>
      <c r="F14" s="168">
        <v>500</v>
      </c>
      <c r="G14" s="168" t="s">
        <v>41</v>
      </c>
      <c r="H14" s="168" t="s">
        <v>159</v>
      </c>
      <c r="I14" s="69">
        <f t="shared" si="7"/>
        <v>796.5</v>
      </c>
      <c r="J14" s="70">
        <f t="shared" si="8"/>
        <v>649</v>
      </c>
      <c r="K14" s="71">
        <v>590</v>
      </c>
      <c r="L14" s="126">
        <f t="shared" si="9"/>
        <v>1</v>
      </c>
      <c r="M14" s="126">
        <f t="shared" si="10"/>
        <v>590</v>
      </c>
      <c r="N14" s="126">
        <f t="shared" si="11"/>
        <v>590</v>
      </c>
      <c r="O14">
        <f t="shared" si="12"/>
        <v>590</v>
      </c>
      <c r="P14" s="70">
        <f t="shared" ref="P14:P82" si="13">IFERROR(SUM($O14*$V$10)," ")</f>
        <v>607.70000000000005</v>
      </c>
      <c r="Q14" s="70">
        <f t="shared" ref="Q14:Q78" si="14">IFERROR(SUM($O14*$W$10)," ")</f>
        <v>672.59999999999991</v>
      </c>
      <c r="R14" s="70">
        <f t="shared" ref="R14:R78" si="15">IFERROR(SUM($O14*$X$10)," ")</f>
        <v>831.9</v>
      </c>
      <c r="S14" s="481">
        <f t="shared" ref="S14:S82" si="16">IFERROR(SUM($O14-$O14/100*$Y$10)," ")</f>
        <v>560.5</v>
      </c>
      <c r="T14" s="481">
        <f t="shared" ref="T14:T82" si="17">IFERROR(SUM($O14*$Z$10)," ")</f>
        <v>619.5</v>
      </c>
      <c r="U14" s="481">
        <f t="shared" ref="U14:U82" si="18">IFERROR(SUM($O14*$AA$10)," ")</f>
        <v>767</v>
      </c>
      <c r="V14" s="5"/>
      <c r="AB14" s="167"/>
    </row>
    <row r="15" spans="1:28" ht="30.75" customHeight="1">
      <c r="A15" s="168" t="s">
        <v>1964</v>
      </c>
      <c r="B15" s="169" t="s">
        <v>1963</v>
      </c>
      <c r="C15" s="758"/>
      <c r="D15" s="168" t="s">
        <v>30</v>
      </c>
      <c r="E15" s="168" t="s">
        <v>181</v>
      </c>
      <c r="F15" s="168">
        <v>700</v>
      </c>
      <c r="G15" s="168" t="s">
        <v>33</v>
      </c>
      <c r="H15" s="168" t="s">
        <v>166</v>
      </c>
      <c r="I15" s="69">
        <f t="shared" si="7"/>
        <v>1115.1000000000001</v>
      </c>
      <c r="J15" s="70">
        <f t="shared" si="8"/>
        <v>908.6</v>
      </c>
      <c r="K15" s="71">
        <v>826</v>
      </c>
      <c r="L15" s="126">
        <f t="shared" si="9"/>
        <v>1</v>
      </c>
      <c r="M15" s="126">
        <f t="shared" si="10"/>
        <v>826</v>
      </c>
      <c r="N15" s="126">
        <f t="shared" si="11"/>
        <v>826</v>
      </c>
      <c r="O15">
        <f t="shared" si="12"/>
        <v>826</v>
      </c>
      <c r="P15" s="70">
        <f t="shared" si="13"/>
        <v>850.78</v>
      </c>
      <c r="Q15" s="70">
        <f t="shared" si="14"/>
        <v>941.63999999999987</v>
      </c>
      <c r="R15" s="70">
        <f t="shared" si="15"/>
        <v>1164.6599999999999</v>
      </c>
      <c r="S15" s="481">
        <f t="shared" si="16"/>
        <v>784.7</v>
      </c>
      <c r="T15" s="481">
        <f t="shared" si="17"/>
        <v>867.30000000000007</v>
      </c>
      <c r="U15" s="481">
        <f t="shared" si="18"/>
        <v>1073.8</v>
      </c>
      <c r="V15" s="5"/>
      <c r="AB15" s="167" t="s">
        <v>978</v>
      </c>
    </row>
    <row r="16" spans="1:28" ht="31.5" customHeight="1">
      <c r="A16" s="168" t="s">
        <v>1965</v>
      </c>
      <c r="B16" s="169" t="s">
        <v>1966</v>
      </c>
      <c r="C16" s="758"/>
      <c r="D16" s="168" t="s">
        <v>30</v>
      </c>
      <c r="E16" s="168" t="s">
        <v>27</v>
      </c>
      <c r="F16" s="168">
        <v>800</v>
      </c>
      <c r="G16" s="168" t="s">
        <v>234</v>
      </c>
      <c r="H16" s="168" t="s">
        <v>238</v>
      </c>
      <c r="I16" s="69">
        <f t="shared" si="7"/>
        <v>1323</v>
      </c>
      <c r="J16" s="70">
        <f t="shared" si="8"/>
        <v>1078</v>
      </c>
      <c r="K16" s="71">
        <v>980</v>
      </c>
      <c r="L16" s="126">
        <f t="shared" si="9"/>
        <v>1</v>
      </c>
      <c r="M16" s="126">
        <f t="shared" si="10"/>
        <v>980</v>
      </c>
      <c r="N16" s="126">
        <f t="shared" si="11"/>
        <v>980</v>
      </c>
      <c r="O16">
        <f t="shared" si="12"/>
        <v>980</v>
      </c>
      <c r="P16" s="70">
        <f t="shared" si="13"/>
        <v>1009.4</v>
      </c>
      <c r="Q16" s="70">
        <f t="shared" si="14"/>
        <v>1117.1999999999998</v>
      </c>
      <c r="R16" s="70">
        <f t="shared" si="15"/>
        <v>1381.8</v>
      </c>
      <c r="S16" s="481">
        <f t="shared" si="16"/>
        <v>931</v>
      </c>
      <c r="T16" s="481">
        <f t="shared" si="17"/>
        <v>1029</v>
      </c>
      <c r="U16" s="481">
        <f t="shared" si="18"/>
        <v>1274</v>
      </c>
      <c r="V16" s="5"/>
      <c r="AB16" s="167" t="s">
        <v>978</v>
      </c>
    </row>
    <row r="17" spans="1:28" ht="51.75" customHeight="1">
      <c r="A17" s="168" t="s">
        <v>1970</v>
      </c>
      <c r="B17" s="169" t="s">
        <v>1969</v>
      </c>
      <c r="C17" s="758"/>
      <c r="D17" s="168" t="s">
        <v>30</v>
      </c>
      <c r="E17" s="168" t="s">
        <v>21</v>
      </c>
      <c r="F17" s="168">
        <v>500</v>
      </c>
      <c r="G17" s="168" t="s">
        <v>41</v>
      </c>
      <c r="H17" s="168" t="s">
        <v>159</v>
      </c>
      <c r="I17" s="69">
        <f t="shared" si="7"/>
        <v>850.5</v>
      </c>
      <c r="J17" s="70">
        <f t="shared" si="8"/>
        <v>693</v>
      </c>
      <c r="K17" s="71">
        <v>630</v>
      </c>
      <c r="L17" s="126">
        <f t="shared" si="9"/>
        <v>1</v>
      </c>
      <c r="M17" s="126">
        <f t="shared" si="10"/>
        <v>630</v>
      </c>
      <c r="N17" s="126">
        <f t="shared" si="11"/>
        <v>630</v>
      </c>
      <c r="O17">
        <f t="shared" si="12"/>
        <v>630</v>
      </c>
      <c r="P17" s="70">
        <f t="shared" si="13"/>
        <v>648.9</v>
      </c>
      <c r="Q17" s="70">
        <f t="shared" si="14"/>
        <v>718.19999999999993</v>
      </c>
      <c r="R17" s="70">
        <f t="shared" si="15"/>
        <v>888.3</v>
      </c>
      <c r="S17" s="481">
        <f t="shared" si="16"/>
        <v>598.5</v>
      </c>
      <c r="T17" s="481">
        <f t="shared" si="17"/>
        <v>661.5</v>
      </c>
      <c r="U17" s="481">
        <f t="shared" si="18"/>
        <v>819</v>
      </c>
      <c r="V17" s="5"/>
      <c r="AB17" s="167"/>
    </row>
    <row r="18" spans="1:28" ht="33.75" customHeight="1">
      <c r="A18" s="168" t="s">
        <v>1972</v>
      </c>
      <c r="B18" s="169" t="s">
        <v>1971</v>
      </c>
      <c r="C18" s="759"/>
      <c r="D18" s="168" t="s">
        <v>30</v>
      </c>
      <c r="E18" s="168" t="s">
        <v>534</v>
      </c>
      <c r="F18" s="168">
        <v>770</v>
      </c>
      <c r="G18" s="168" t="s">
        <v>33</v>
      </c>
      <c r="H18" s="168" t="s">
        <v>166</v>
      </c>
      <c r="I18" s="69">
        <f t="shared" si="7"/>
        <v>1115.1000000000001</v>
      </c>
      <c r="J18" s="70">
        <f t="shared" si="8"/>
        <v>908.6</v>
      </c>
      <c r="K18" s="71">
        <v>826</v>
      </c>
      <c r="L18" s="126">
        <f t="shared" si="9"/>
        <v>1</v>
      </c>
      <c r="M18" s="126">
        <f t="shared" si="10"/>
        <v>826</v>
      </c>
      <c r="N18" s="126">
        <f t="shared" si="11"/>
        <v>826</v>
      </c>
      <c r="O18">
        <f t="shared" si="12"/>
        <v>826</v>
      </c>
      <c r="P18" s="70">
        <f t="shared" si="13"/>
        <v>850.78</v>
      </c>
      <c r="Q18" s="70">
        <f t="shared" si="14"/>
        <v>941.63999999999987</v>
      </c>
      <c r="R18" s="70">
        <f t="shared" si="15"/>
        <v>1164.6599999999999</v>
      </c>
      <c r="S18" s="481">
        <f t="shared" si="16"/>
        <v>784.7</v>
      </c>
      <c r="T18" s="481">
        <f t="shared" si="17"/>
        <v>867.30000000000007</v>
      </c>
      <c r="U18" s="481">
        <f t="shared" si="18"/>
        <v>1073.8</v>
      </c>
      <c r="V18" s="5"/>
      <c r="AB18" s="167"/>
    </row>
    <row r="19" spans="1:28" ht="93.75" customHeight="1">
      <c r="A19" s="168" t="s">
        <v>1974</v>
      </c>
      <c r="B19" s="169" t="s">
        <v>1973</v>
      </c>
      <c r="C19" s="169"/>
      <c r="D19" s="168" t="s">
        <v>30</v>
      </c>
      <c r="E19" s="168" t="s">
        <v>535</v>
      </c>
      <c r="F19" s="168">
        <v>800</v>
      </c>
      <c r="G19" s="168" t="s">
        <v>234</v>
      </c>
      <c r="H19" s="168" t="s">
        <v>238</v>
      </c>
      <c r="I19" s="69">
        <f t="shared" si="7"/>
        <v>1732.0500000000002</v>
      </c>
      <c r="J19" s="70">
        <f t="shared" si="8"/>
        <v>1411.3000000000002</v>
      </c>
      <c r="K19" s="71">
        <v>1283</v>
      </c>
      <c r="L19" s="126">
        <f t="shared" si="9"/>
        <v>1</v>
      </c>
      <c r="M19" s="126">
        <f t="shared" si="10"/>
        <v>1283</v>
      </c>
      <c r="N19" s="126">
        <f t="shared" si="11"/>
        <v>1283</v>
      </c>
      <c r="O19">
        <f t="shared" si="12"/>
        <v>1283</v>
      </c>
      <c r="P19" s="70">
        <f t="shared" si="13"/>
        <v>1321.49</v>
      </c>
      <c r="Q19" s="70">
        <f t="shared" si="14"/>
        <v>1462.62</v>
      </c>
      <c r="R19" s="70">
        <f t="shared" si="15"/>
        <v>1809.03</v>
      </c>
      <c r="S19" s="481">
        <f t="shared" si="16"/>
        <v>1218.8499999999999</v>
      </c>
      <c r="T19" s="481">
        <f t="shared" si="17"/>
        <v>1347.15</v>
      </c>
      <c r="U19" s="481">
        <f t="shared" si="18"/>
        <v>1667.9</v>
      </c>
      <c r="V19" s="5"/>
      <c r="AB19" s="167"/>
    </row>
    <row r="20" spans="1:28" ht="28.5" customHeight="1">
      <c r="A20" s="634" t="s">
        <v>4228</v>
      </c>
      <c r="B20" s="634"/>
      <c r="C20" s="634"/>
      <c r="D20" s="634"/>
      <c r="E20" s="634"/>
      <c r="F20" s="634"/>
      <c r="G20" s="634"/>
      <c r="H20" s="634"/>
      <c r="I20" s="634"/>
      <c r="J20" s="634"/>
      <c r="K20" s="634"/>
      <c r="L20" s="126">
        <f t="shared" si="9"/>
        <v>0</v>
      </c>
      <c r="M20" s="126">
        <f t="shared" si="10"/>
        <v>0</v>
      </c>
      <c r="N20" s="126">
        <f t="shared" si="11"/>
        <v>0</v>
      </c>
      <c r="O20" t="str">
        <f t="shared" si="12"/>
        <v xml:space="preserve"> </v>
      </c>
      <c r="P20" s="70" t="str">
        <f t="shared" si="13"/>
        <v xml:space="preserve"> </v>
      </c>
      <c r="Q20" s="70" t="str">
        <f t="shared" si="14"/>
        <v xml:space="preserve"> </v>
      </c>
      <c r="R20" s="70" t="str">
        <f t="shared" si="15"/>
        <v xml:space="preserve"> </v>
      </c>
      <c r="S20" s="481" t="str">
        <f t="shared" si="16"/>
        <v xml:space="preserve"> </v>
      </c>
      <c r="T20" s="481" t="str">
        <f t="shared" si="17"/>
        <v xml:space="preserve"> </v>
      </c>
      <c r="U20" s="481" t="str">
        <f t="shared" si="18"/>
        <v xml:space="preserve"> </v>
      </c>
      <c r="V20" s="28"/>
      <c r="AB20" s="167"/>
    </row>
    <row r="21" spans="1:28" ht="30.75" customHeight="1">
      <c r="A21" s="64" t="s">
        <v>3</v>
      </c>
      <c r="B21" s="64" t="s">
        <v>189</v>
      </c>
      <c r="C21" s="64" t="s">
        <v>163</v>
      </c>
      <c r="D21" s="64" t="s">
        <v>34</v>
      </c>
      <c r="E21" s="64" t="s">
        <v>253</v>
      </c>
      <c r="F21" s="64" t="s">
        <v>195</v>
      </c>
      <c r="G21" s="64" t="s">
        <v>1916</v>
      </c>
      <c r="H21" s="64" t="s">
        <v>1917</v>
      </c>
      <c r="I21" s="64" t="s">
        <v>261</v>
      </c>
      <c r="J21" s="64" t="s">
        <v>3625</v>
      </c>
      <c r="K21" s="64" t="s">
        <v>263</v>
      </c>
      <c r="L21" s="126">
        <f t="shared" si="9"/>
        <v>1</v>
      </c>
      <c r="M21" s="126" t="str">
        <f t="shared" si="10"/>
        <v>ОПТ 2</v>
      </c>
      <c r="N21" s="126" t="str">
        <f t="shared" si="11"/>
        <v xml:space="preserve"> </v>
      </c>
      <c r="O21" t="str">
        <f t="shared" si="12"/>
        <v xml:space="preserve"> </v>
      </c>
      <c r="P21" s="70" t="str">
        <f t="shared" si="13"/>
        <v xml:space="preserve"> </v>
      </c>
      <c r="Q21" s="70" t="str">
        <f t="shared" si="14"/>
        <v xml:space="preserve"> </v>
      </c>
      <c r="R21" s="70" t="str">
        <f t="shared" si="15"/>
        <v xml:space="preserve"> </v>
      </c>
      <c r="S21" s="481" t="str">
        <f t="shared" si="16"/>
        <v xml:space="preserve"> </v>
      </c>
      <c r="T21" s="481" t="str">
        <f t="shared" si="17"/>
        <v xml:space="preserve"> </v>
      </c>
      <c r="U21" s="481" t="str">
        <f t="shared" si="18"/>
        <v xml:space="preserve"> </v>
      </c>
      <c r="V21" s="5"/>
      <c r="AB21" s="167"/>
    </row>
    <row r="22" spans="1:28" ht="119.25" customHeight="1">
      <c r="A22" s="173" t="s">
        <v>4348</v>
      </c>
      <c r="B22" s="174" t="s">
        <v>4349</v>
      </c>
      <c r="C22" s="174"/>
      <c r="D22" s="168" t="s">
        <v>11</v>
      </c>
      <c r="E22" s="168" t="s">
        <v>255</v>
      </c>
      <c r="F22" s="168">
        <v>200</v>
      </c>
      <c r="G22" s="168" t="s">
        <v>13</v>
      </c>
      <c r="H22" s="168" t="s">
        <v>17</v>
      </c>
      <c r="I22" s="69">
        <f t="shared" ref="I22:I23" si="19">K22*1.35</f>
        <v>378</v>
      </c>
      <c r="J22" s="70">
        <f t="shared" ref="J22:J23" si="20">K22*1.1</f>
        <v>308</v>
      </c>
      <c r="K22" s="71">
        <v>280</v>
      </c>
      <c r="L22" s="126">
        <f t="shared" si="9"/>
        <v>1</v>
      </c>
      <c r="M22" s="126">
        <f t="shared" si="10"/>
        <v>280</v>
      </c>
      <c r="N22" s="126">
        <f t="shared" si="11"/>
        <v>280</v>
      </c>
      <c r="O22">
        <f t="shared" si="12"/>
        <v>280</v>
      </c>
      <c r="P22" s="70">
        <f t="shared" si="13"/>
        <v>288.40000000000003</v>
      </c>
      <c r="Q22" s="70">
        <f t="shared" si="14"/>
        <v>319.2</v>
      </c>
      <c r="R22" s="70">
        <f t="shared" si="15"/>
        <v>394.79999999999995</v>
      </c>
      <c r="S22" s="481">
        <f t="shared" si="16"/>
        <v>266</v>
      </c>
      <c r="T22" s="481">
        <f t="shared" si="17"/>
        <v>294</v>
      </c>
      <c r="U22" s="481">
        <f t="shared" si="18"/>
        <v>364</v>
      </c>
      <c r="V22" s="5"/>
      <c r="AB22" s="167" t="s">
        <v>4235</v>
      </c>
    </row>
    <row r="23" spans="1:28" ht="119.25" customHeight="1">
      <c r="A23" s="173" t="s">
        <v>4401</v>
      </c>
      <c r="B23" s="174" t="s">
        <v>4402</v>
      </c>
      <c r="C23" s="174"/>
      <c r="D23" s="168" t="s">
        <v>11</v>
      </c>
      <c r="E23" s="168" t="s">
        <v>255</v>
      </c>
      <c r="F23" s="168">
        <v>200</v>
      </c>
      <c r="G23" s="168" t="s">
        <v>14</v>
      </c>
      <c r="H23" s="168" t="s">
        <v>156</v>
      </c>
      <c r="I23" s="69">
        <f t="shared" si="19"/>
        <v>405</v>
      </c>
      <c r="J23" s="70">
        <f t="shared" si="20"/>
        <v>330</v>
      </c>
      <c r="K23" s="71">
        <v>300</v>
      </c>
      <c r="L23" s="126">
        <f t="shared" ref="L23" si="21">IF(K23&gt;1,1,0)</f>
        <v>1</v>
      </c>
      <c r="M23" s="126">
        <f t="shared" ref="M23" si="22">IF(L23=1,K23,0)</f>
        <v>300</v>
      </c>
      <c r="N23" s="126">
        <f t="shared" ref="N23" si="23">IFERROR(SUM(M23*1)," ")</f>
        <v>300</v>
      </c>
      <c r="O23">
        <f t="shared" ref="O23" si="24">IF(N23=0," ",N23)</f>
        <v>300</v>
      </c>
      <c r="P23" s="70">
        <f t="shared" si="13"/>
        <v>309</v>
      </c>
      <c r="Q23" s="70">
        <f t="shared" si="14"/>
        <v>341.99999999999994</v>
      </c>
      <c r="R23" s="70">
        <f t="shared" si="15"/>
        <v>423</v>
      </c>
      <c r="S23" s="481">
        <f t="shared" si="16"/>
        <v>285</v>
      </c>
      <c r="T23" s="481">
        <f t="shared" si="17"/>
        <v>315</v>
      </c>
      <c r="U23" s="481">
        <f t="shared" si="18"/>
        <v>390</v>
      </c>
      <c r="V23" s="5"/>
      <c r="AB23" s="167" t="s">
        <v>4235</v>
      </c>
    </row>
    <row r="24" spans="1:28" ht="119.25" customHeight="1">
      <c r="A24" s="173" t="s">
        <v>1989</v>
      </c>
      <c r="B24" s="174" t="s">
        <v>4226</v>
      </c>
      <c r="C24" s="174"/>
      <c r="D24" s="168" t="s">
        <v>11</v>
      </c>
      <c r="E24" s="168" t="s">
        <v>255</v>
      </c>
      <c r="F24" s="168">
        <v>200</v>
      </c>
      <c r="G24" s="168" t="s">
        <v>19</v>
      </c>
      <c r="H24" s="168" t="s">
        <v>20</v>
      </c>
      <c r="I24" s="69">
        <f t="shared" ref="I24:I45" si="25">K24*1.35</f>
        <v>429.3</v>
      </c>
      <c r="J24" s="70">
        <f t="shared" ref="J24:J45" si="26">K24*1.1</f>
        <v>349.8</v>
      </c>
      <c r="K24" s="71">
        <v>318</v>
      </c>
      <c r="L24" s="126">
        <f t="shared" si="9"/>
        <v>1</v>
      </c>
      <c r="M24" s="126">
        <f t="shared" si="10"/>
        <v>318</v>
      </c>
      <c r="N24" s="126">
        <f t="shared" si="11"/>
        <v>318</v>
      </c>
      <c r="O24">
        <f t="shared" si="12"/>
        <v>318</v>
      </c>
      <c r="P24" s="70">
        <f t="shared" si="13"/>
        <v>327.54000000000002</v>
      </c>
      <c r="Q24" s="70">
        <f t="shared" si="14"/>
        <v>362.52</v>
      </c>
      <c r="R24" s="70">
        <f t="shared" si="15"/>
        <v>448.38</v>
      </c>
      <c r="S24" s="481">
        <f t="shared" si="16"/>
        <v>302.10000000000002</v>
      </c>
      <c r="T24" s="481">
        <f t="shared" si="17"/>
        <v>333.90000000000003</v>
      </c>
      <c r="U24" s="481">
        <f t="shared" si="18"/>
        <v>413.40000000000003</v>
      </c>
      <c r="V24" s="5"/>
      <c r="AB24" s="167" t="s">
        <v>4235</v>
      </c>
    </row>
    <row r="25" spans="1:28" ht="65.25" customHeight="1">
      <c r="A25" s="173" t="s">
        <v>1975</v>
      </c>
      <c r="B25" s="174" t="s">
        <v>4229</v>
      </c>
      <c r="C25" s="751"/>
      <c r="D25" s="168" t="s">
        <v>11</v>
      </c>
      <c r="E25" s="168" t="s">
        <v>18</v>
      </c>
      <c r="F25" s="168">
        <v>500</v>
      </c>
      <c r="G25" s="168" t="s">
        <v>41</v>
      </c>
      <c r="H25" s="168" t="s">
        <v>193</v>
      </c>
      <c r="I25" s="69">
        <f t="shared" si="25"/>
        <v>688.5</v>
      </c>
      <c r="J25" s="70">
        <f t="shared" si="26"/>
        <v>561</v>
      </c>
      <c r="K25" s="71">
        <v>510</v>
      </c>
      <c r="L25" s="126">
        <f t="shared" si="9"/>
        <v>1</v>
      </c>
      <c r="M25" s="126">
        <f t="shared" si="10"/>
        <v>510</v>
      </c>
      <c r="N25" s="126">
        <f t="shared" si="11"/>
        <v>510</v>
      </c>
      <c r="O25">
        <f t="shared" si="12"/>
        <v>510</v>
      </c>
      <c r="P25" s="70">
        <f t="shared" si="13"/>
        <v>525.30000000000007</v>
      </c>
      <c r="Q25" s="70">
        <f t="shared" si="14"/>
        <v>581.4</v>
      </c>
      <c r="R25" s="70">
        <f t="shared" si="15"/>
        <v>719.09999999999991</v>
      </c>
      <c r="S25" s="481">
        <f t="shared" si="16"/>
        <v>484.5</v>
      </c>
      <c r="T25" s="481">
        <f t="shared" si="17"/>
        <v>535.5</v>
      </c>
      <c r="U25" s="481">
        <f t="shared" si="18"/>
        <v>663</v>
      </c>
      <c r="V25" s="5"/>
      <c r="AB25" s="167" t="s">
        <v>4235</v>
      </c>
    </row>
    <row r="26" spans="1:28" ht="63.75" customHeight="1">
      <c r="A26" s="173" t="s">
        <v>1976</v>
      </c>
      <c r="B26" s="174" t="s">
        <v>4230</v>
      </c>
      <c r="C26" s="752"/>
      <c r="D26" s="168" t="s">
        <v>11</v>
      </c>
      <c r="E26" s="168" t="s">
        <v>21</v>
      </c>
      <c r="F26" s="168">
        <v>550</v>
      </c>
      <c r="G26" s="168" t="s">
        <v>23</v>
      </c>
      <c r="H26" s="168" t="s">
        <v>122</v>
      </c>
      <c r="I26" s="69">
        <f t="shared" si="25"/>
        <v>785.7</v>
      </c>
      <c r="J26" s="70">
        <f t="shared" si="26"/>
        <v>640.20000000000005</v>
      </c>
      <c r="K26" s="71">
        <v>582</v>
      </c>
      <c r="L26" s="126">
        <f t="shared" si="9"/>
        <v>1</v>
      </c>
      <c r="M26" s="126">
        <f t="shared" si="10"/>
        <v>582</v>
      </c>
      <c r="N26" s="126">
        <f t="shared" si="11"/>
        <v>582</v>
      </c>
      <c r="O26">
        <f t="shared" si="12"/>
        <v>582</v>
      </c>
      <c r="P26" s="70">
        <f t="shared" si="13"/>
        <v>599.46</v>
      </c>
      <c r="Q26" s="70">
        <f t="shared" si="14"/>
        <v>663.4799999999999</v>
      </c>
      <c r="R26" s="70">
        <f t="shared" si="15"/>
        <v>820.62</v>
      </c>
      <c r="S26" s="481">
        <f t="shared" si="16"/>
        <v>552.9</v>
      </c>
      <c r="T26" s="481">
        <f t="shared" si="17"/>
        <v>611.1</v>
      </c>
      <c r="U26" s="481">
        <f t="shared" si="18"/>
        <v>756.6</v>
      </c>
      <c r="V26" s="5"/>
      <c r="AB26" s="167" t="s">
        <v>4235</v>
      </c>
    </row>
    <row r="27" spans="1:28" ht="63" customHeight="1">
      <c r="A27" s="173" t="s">
        <v>1977</v>
      </c>
      <c r="B27" s="174" t="s">
        <v>4231</v>
      </c>
      <c r="C27" s="752"/>
      <c r="D27" s="168" t="s">
        <v>11</v>
      </c>
      <c r="E27" s="168" t="s">
        <v>21</v>
      </c>
      <c r="F27" s="168">
        <v>550</v>
      </c>
      <c r="G27" s="168" t="s">
        <v>24</v>
      </c>
      <c r="H27" s="168" t="s">
        <v>25</v>
      </c>
      <c r="I27" s="69">
        <f t="shared" ref="I27" si="27">K27*1.35</f>
        <v>837.54000000000008</v>
      </c>
      <c r="J27" s="70">
        <f t="shared" ref="J27" si="28">K27*1.1</f>
        <v>682.44</v>
      </c>
      <c r="K27" s="71">
        <v>620.4</v>
      </c>
      <c r="L27" s="126">
        <f t="shared" ref="L27" si="29">IF(K27&gt;1,1,0)</f>
        <v>1</v>
      </c>
      <c r="M27" s="126">
        <f t="shared" ref="M27" si="30">IF(L27=1,K27,0)</f>
        <v>620.4</v>
      </c>
      <c r="N27" s="126">
        <f t="shared" ref="N27" si="31">IFERROR(SUM(M27*1)," ")</f>
        <v>620.4</v>
      </c>
      <c r="O27">
        <f t="shared" ref="O27" si="32">IF(N27=0," ",N27)</f>
        <v>620.4</v>
      </c>
      <c r="P27" s="70">
        <f t="shared" si="13"/>
        <v>639.01199999999994</v>
      </c>
      <c r="Q27" s="70">
        <f t="shared" si="14"/>
        <v>707.25599999999986</v>
      </c>
      <c r="R27" s="70">
        <f t="shared" si="15"/>
        <v>874.7639999999999</v>
      </c>
      <c r="S27" s="481">
        <f t="shared" si="16"/>
        <v>589.38</v>
      </c>
      <c r="T27" s="481">
        <f t="shared" si="17"/>
        <v>651.41999999999996</v>
      </c>
      <c r="U27" s="481">
        <f t="shared" si="18"/>
        <v>806.52</v>
      </c>
      <c r="V27" s="5"/>
      <c r="AB27" s="167" t="s">
        <v>4235</v>
      </c>
    </row>
    <row r="28" spans="1:28" ht="75" customHeight="1">
      <c r="A28" s="173" t="s">
        <v>1981</v>
      </c>
      <c r="B28" s="174" t="s">
        <v>4232</v>
      </c>
      <c r="C28" s="753"/>
      <c r="D28" s="168" t="s">
        <v>11</v>
      </c>
      <c r="E28" s="168" t="s">
        <v>537</v>
      </c>
      <c r="F28" s="168">
        <v>820</v>
      </c>
      <c r="G28" s="168" t="s">
        <v>125</v>
      </c>
      <c r="H28" s="168" t="s">
        <v>536</v>
      </c>
      <c r="I28" s="69">
        <f t="shared" si="25"/>
        <v>1067.1750000000002</v>
      </c>
      <c r="J28" s="70">
        <f t="shared" si="26"/>
        <v>869.55000000000007</v>
      </c>
      <c r="K28" s="71">
        <v>790.5</v>
      </c>
      <c r="L28" s="126">
        <f t="shared" si="9"/>
        <v>1</v>
      </c>
      <c r="M28" s="126">
        <f t="shared" si="10"/>
        <v>790.5</v>
      </c>
      <c r="N28" s="126">
        <f t="shared" si="11"/>
        <v>790.5</v>
      </c>
      <c r="O28">
        <f t="shared" si="12"/>
        <v>790.5</v>
      </c>
      <c r="P28" s="70">
        <f t="shared" si="13"/>
        <v>814.21500000000003</v>
      </c>
      <c r="Q28" s="70">
        <f t="shared" si="14"/>
        <v>901.17</v>
      </c>
      <c r="R28" s="70">
        <f t="shared" si="15"/>
        <v>1114.605</v>
      </c>
      <c r="S28" s="481">
        <f t="shared" si="16"/>
        <v>750.97500000000002</v>
      </c>
      <c r="T28" s="481">
        <f t="shared" si="17"/>
        <v>830.02500000000009</v>
      </c>
      <c r="U28" s="481">
        <f t="shared" si="18"/>
        <v>1027.6500000000001</v>
      </c>
      <c r="V28" s="5"/>
      <c r="AB28" s="167" t="s">
        <v>4235</v>
      </c>
    </row>
    <row r="29" spans="1:28" ht="76.5" customHeight="1">
      <c r="A29" s="173" t="s">
        <v>1990</v>
      </c>
      <c r="B29" s="174" t="s">
        <v>4233</v>
      </c>
      <c r="C29" s="175"/>
      <c r="D29" s="168" t="s">
        <v>11</v>
      </c>
      <c r="E29" s="168" t="s">
        <v>1991</v>
      </c>
      <c r="F29" s="168">
        <v>900</v>
      </c>
      <c r="G29" s="168" t="s">
        <v>234</v>
      </c>
      <c r="H29" s="168" t="s">
        <v>3948</v>
      </c>
      <c r="I29" s="69">
        <f>K29*1.35</f>
        <v>1336.5</v>
      </c>
      <c r="J29" s="70">
        <f>K29*1.1</f>
        <v>1089</v>
      </c>
      <c r="K29" s="71">
        <v>990</v>
      </c>
      <c r="L29" s="126">
        <f>IF(K29&gt;1,1,0)</f>
        <v>1</v>
      </c>
      <c r="M29" s="126">
        <f>IF(L29=1,K29,0)</f>
        <v>990</v>
      </c>
      <c r="N29" s="126">
        <f>IFERROR(SUM(M29*1)," ")</f>
        <v>990</v>
      </c>
      <c r="O29">
        <f>IF(N29=0," ",N29)</f>
        <v>990</v>
      </c>
      <c r="P29" s="70">
        <f>IFERROR(SUM($O29*$V$10)," ")</f>
        <v>1019.7</v>
      </c>
      <c r="Q29" s="70">
        <f t="shared" si="14"/>
        <v>1128.5999999999999</v>
      </c>
      <c r="R29" s="70">
        <f t="shared" si="15"/>
        <v>1395.8999999999999</v>
      </c>
      <c r="S29" s="481">
        <f>IFERROR(SUM($O29-$O29/100*$Y$10)," ")</f>
        <v>940.5</v>
      </c>
      <c r="T29" s="481">
        <f>IFERROR(SUM($O29*$Z$10)," ")</f>
        <v>1039.5</v>
      </c>
      <c r="U29" s="481">
        <f>IFERROR(SUM($O29*$AA$10)," ")</f>
        <v>1287</v>
      </c>
      <c r="V29" s="5"/>
      <c r="AB29" s="167" t="s">
        <v>4235</v>
      </c>
    </row>
    <row r="30" spans="1:28" ht="78.75" customHeight="1">
      <c r="A30" s="173" t="s">
        <v>1996</v>
      </c>
      <c r="B30" s="174" t="s">
        <v>4234</v>
      </c>
      <c r="C30" s="174"/>
      <c r="D30" s="168" t="s">
        <v>11</v>
      </c>
      <c r="E30" s="168" t="s">
        <v>540</v>
      </c>
      <c r="F30" s="168"/>
      <c r="G30" s="168" t="s">
        <v>29</v>
      </c>
      <c r="H30" s="168" t="s">
        <v>94</v>
      </c>
      <c r="I30" s="69">
        <f>K30*1.35</f>
        <v>1461.2400000000002</v>
      </c>
      <c r="J30" s="70">
        <f>K30*1.1</f>
        <v>1190.6400000000001</v>
      </c>
      <c r="K30" s="71">
        <v>1082.4000000000001</v>
      </c>
      <c r="L30" s="126">
        <f>IF(K30&gt;1,1,0)</f>
        <v>1</v>
      </c>
      <c r="M30" s="126">
        <f>IF(L30=1,K30,0)</f>
        <v>1082.4000000000001</v>
      </c>
      <c r="N30" s="126">
        <f>IFERROR(SUM(M30*1)," ")</f>
        <v>1082.4000000000001</v>
      </c>
      <c r="O30">
        <f>IF(N30=0," ",N30)</f>
        <v>1082.4000000000001</v>
      </c>
      <c r="P30" s="70">
        <f>IFERROR(SUM($O30*$V$10)," ")</f>
        <v>1114.8720000000001</v>
      </c>
      <c r="Q30" s="70">
        <f t="shared" si="14"/>
        <v>1233.9359999999999</v>
      </c>
      <c r="R30" s="70">
        <f t="shared" si="15"/>
        <v>1526.184</v>
      </c>
      <c r="S30" s="481">
        <f>IFERROR(SUM($O30-$O30/100*$Y$10)," ")</f>
        <v>1028.2800000000002</v>
      </c>
      <c r="T30" s="481">
        <f>IFERROR(SUM($O30*$Z$10)," ")</f>
        <v>1136.5200000000002</v>
      </c>
      <c r="U30" s="481">
        <f>IFERROR(SUM($O30*$AA$10)," ")</f>
        <v>1407.1200000000001</v>
      </c>
      <c r="V30" s="5"/>
      <c r="AB30" s="167" t="s">
        <v>4235</v>
      </c>
    </row>
    <row r="31" spans="1:28" ht="50.25" customHeight="1">
      <c r="A31" s="173" t="s">
        <v>1978</v>
      </c>
      <c r="B31" s="174" t="s">
        <v>1980</v>
      </c>
      <c r="C31" s="487"/>
      <c r="D31" s="168" t="s">
        <v>11</v>
      </c>
      <c r="E31" s="168" t="s">
        <v>158</v>
      </c>
      <c r="F31" s="168">
        <v>750</v>
      </c>
      <c r="G31" s="168" t="s">
        <v>26</v>
      </c>
      <c r="H31" s="168" t="s">
        <v>159</v>
      </c>
      <c r="I31" s="69">
        <f t="shared" si="25"/>
        <v>966.6</v>
      </c>
      <c r="J31" s="70">
        <f t="shared" si="26"/>
        <v>787.6</v>
      </c>
      <c r="K31" s="71">
        <v>716</v>
      </c>
      <c r="L31" s="126">
        <f t="shared" si="9"/>
        <v>1</v>
      </c>
      <c r="M31" s="126">
        <f t="shared" si="10"/>
        <v>716</v>
      </c>
      <c r="N31" s="126">
        <f t="shared" si="11"/>
        <v>716</v>
      </c>
      <c r="O31">
        <f t="shared" si="12"/>
        <v>716</v>
      </c>
      <c r="P31" s="70">
        <f t="shared" si="13"/>
        <v>737.48</v>
      </c>
      <c r="Q31" s="70">
        <f t="shared" si="14"/>
        <v>816.2399999999999</v>
      </c>
      <c r="R31" s="70">
        <f t="shared" si="15"/>
        <v>1009.56</v>
      </c>
      <c r="S31" s="481">
        <f t="shared" si="16"/>
        <v>680.2</v>
      </c>
      <c r="T31" s="481">
        <f t="shared" si="17"/>
        <v>751.80000000000007</v>
      </c>
      <c r="U31" s="481">
        <f t="shared" si="18"/>
        <v>930.80000000000007</v>
      </c>
      <c r="V31" s="5"/>
      <c r="AB31" s="167" t="s">
        <v>978</v>
      </c>
    </row>
    <row r="32" spans="1:28" ht="49.5" customHeight="1">
      <c r="A32" s="173" t="s">
        <v>1979</v>
      </c>
      <c r="B32" s="174" t="s">
        <v>1984</v>
      </c>
      <c r="C32" s="488"/>
      <c r="D32" s="168" t="s">
        <v>11</v>
      </c>
      <c r="E32" s="168" t="s">
        <v>27</v>
      </c>
      <c r="F32" s="168">
        <v>900</v>
      </c>
      <c r="G32" s="168" t="s">
        <v>234</v>
      </c>
      <c r="H32" s="168" t="s">
        <v>235</v>
      </c>
      <c r="I32" s="69">
        <f t="shared" si="25"/>
        <v>1258.2</v>
      </c>
      <c r="J32" s="70">
        <f t="shared" si="26"/>
        <v>1025.2</v>
      </c>
      <c r="K32" s="71">
        <v>932</v>
      </c>
      <c r="L32" s="126">
        <f t="shared" si="9"/>
        <v>1</v>
      </c>
      <c r="M32" s="126">
        <f t="shared" si="10"/>
        <v>932</v>
      </c>
      <c r="N32" s="126">
        <f t="shared" si="11"/>
        <v>932</v>
      </c>
      <c r="O32">
        <f t="shared" si="12"/>
        <v>932</v>
      </c>
      <c r="P32" s="70">
        <f t="shared" si="13"/>
        <v>959.96</v>
      </c>
      <c r="Q32" s="70">
        <f t="shared" si="14"/>
        <v>1062.48</v>
      </c>
      <c r="R32" s="70">
        <f t="shared" si="15"/>
        <v>1314.12</v>
      </c>
      <c r="S32" s="481">
        <f t="shared" si="16"/>
        <v>885.4</v>
      </c>
      <c r="T32" s="481">
        <f t="shared" si="17"/>
        <v>978.6</v>
      </c>
      <c r="U32" s="481">
        <f t="shared" si="18"/>
        <v>1211.6000000000001</v>
      </c>
      <c r="V32" s="5"/>
      <c r="AB32" s="167"/>
    </row>
    <row r="33" spans="1:28" ht="48" customHeight="1">
      <c r="A33" s="173" t="s">
        <v>1986</v>
      </c>
      <c r="B33" s="174" t="s">
        <v>1985</v>
      </c>
      <c r="C33" s="489"/>
      <c r="D33" s="168" t="s">
        <v>11</v>
      </c>
      <c r="E33" s="168" t="s">
        <v>27</v>
      </c>
      <c r="F33" s="168">
        <v>900</v>
      </c>
      <c r="G33" s="168" t="s">
        <v>28</v>
      </c>
      <c r="H33" s="168" t="s">
        <v>94</v>
      </c>
      <c r="I33" s="69">
        <f t="shared" si="25"/>
        <v>1417.5</v>
      </c>
      <c r="J33" s="70">
        <f t="shared" si="26"/>
        <v>1155</v>
      </c>
      <c r="K33" s="71">
        <v>1050</v>
      </c>
      <c r="L33" s="126">
        <f t="shared" si="9"/>
        <v>1</v>
      </c>
      <c r="M33" s="126">
        <f t="shared" si="10"/>
        <v>1050</v>
      </c>
      <c r="N33" s="126">
        <f t="shared" si="11"/>
        <v>1050</v>
      </c>
      <c r="O33">
        <f t="shared" si="12"/>
        <v>1050</v>
      </c>
      <c r="P33" s="70">
        <f t="shared" si="13"/>
        <v>1081.5</v>
      </c>
      <c r="Q33" s="70">
        <f t="shared" si="14"/>
        <v>1197</v>
      </c>
      <c r="R33" s="70">
        <f t="shared" si="15"/>
        <v>1480.5</v>
      </c>
      <c r="S33" s="481">
        <f t="shared" si="16"/>
        <v>997.5</v>
      </c>
      <c r="T33" s="481">
        <f t="shared" si="17"/>
        <v>1102.5</v>
      </c>
      <c r="U33" s="481">
        <f t="shared" si="18"/>
        <v>1365</v>
      </c>
      <c r="V33" s="5"/>
      <c r="AB33" s="167"/>
    </row>
    <row r="34" spans="1:28" ht="33.75" customHeight="1">
      <c r="A34" s="171" t="s">
        <v>1983</v>
      </c>
      <c r="B34" s="172" t="s">
        <v>1982</v>
      </c>
      <c r="C34" s="749"/>
      <c r="D34" s="170" t="s">
        <v>11</v>
      </c>
      <c r="E34" s="170" t="s">
        <v>154</v>
      </c>
      <c r="F34" s="170">
        <v>150</v>
      </c>
      <c r="G34" s="170" t="s">
        <v>13</v>
      </c>
      <c r="H34" s="170" t="s">
        <v>17</v>
      </c>
      <c r="I34" s="69">
        <f t="shared" ref="I34:I35" si="33">K34*1.35</f>
        <v>276.75</v>
      </c>
      <c r="J34" s="70">
        <f t="shared" ref="J34:J35" si="34">K34*1.1</f>
        <v>225.50000000000003</v>
      </c>
      <c r="K34" s="71">
        <v>205</v>
      </c>
      <c r="L34" s="126">
        <f t="shared" ref="L34:L35" si="35">IF(K34&gt;1,1,0)</f>
        <v>1</v>
      </c>
      <c r="M34" s="126">
        <f t="shared" ref="M34:M35" si="36">IF(L34=1,K34,0)</f>
        <v>205</v>
      </c>
      <c r="N34" s="126">
        <f t="shared" ref="N34:N35" si="37">IFERROR(SUM(M34*1)," ")</f>
        <v>205</v>
      </c>
      <c r="O34">
        <f t="shared" ref="O34:O35" si="38">IF(N34=0," ",N34)</f>
        <v>205</v>
      </c>
      <c r="P34" s="70">
        <f t="shared" si="13"/>
        <v>211.15</v>
      </c>
      <c r="Q34" s="70">
        <f t="shared" si="14"/>
        <v>233.7</v>
      </c>
      <c r="R34" s="70">
        <f t="shared" si="15"/>
        <v>289.05</v>
      </c>
      <c r="S34" s="481">
        <f t="shared" si="16"/>
        <v>194.75</v>
      </c>
      <c r="T34" s="481">
        <f t="shared" si="17"/>
        <v>215.25</v>
      </c>
      <c r="U34" s="481">
        <f t="shared" si="18"/>
        <v>266.5</v>
      </c>
      <c r="V34" s="5"/>
      <c r="AB34" s="167"/>
    </row>
    <row r="35" spans="1:28" ht="37.5" customHeight="1">
      <c r="A35" s="171" t="s">
        <v>1988</v>
      </c>
      <c r="B35" s="172" t="s">
        <v>1987</v>
      </c>
      <c r="C35" s="750"/>
      <c r="D35" s="170" t="s">
        <v>11</v>
      </c>
      <c r="E35" s="170" t="s">
        <v>155</v>
      </c>
      <c r="F35" s="170">
        <v>200</v>
      </c>
      <c r="G35" s="170" t="s">
        <v>14</v>
      </c>
      <c r="H35" s="170" t="s">
        <v>156</v>
      </c>
      <c r="I35" s="69">
        <f t="shared" si="33"/>
        <v>357.75</v>
      </c>
      <c r="J35" s="70">
        <f t="shared" si="34"/>
        <v>291.5</v>
      </c>
      <c r="K35" s="71">
        <v>265</v>
      </c>
      <c r="L35" s="126">
        <f t="shared" si="35"/>
        <v>1</v>
      </c>
      <c r="M35" s="126">
        <f t="shared" si="36"/>
        <v>265</v>
      </c>
      <c r="N35" s="126">
        <f t="shared" si="37"/>
        <v>265</v>
      </c>
      <c r="O35">
        <f t="shared" si="38"/>
        <v>265</v>
      </c>
      <c r="P35" s="70">
        <f t="shared" si="13"/>
        <v>272.95</v>
      </c>
      <c r="Q35" s="70">
        <f t="shared" si="14"/>
        <v>302.09999999999997</v>
      </c>
      <c r="R35" s="70">
        <f t="shared" si="15"/>
        <v>373.65</v>
      </c>
      <c r="S35" s="481">
        <f t="shared" si="16"/>
        <v>251.75</v>
      </c>
      <c r="T35" s="481">
        <f t="shared" si="17"/>
        <v>278.25</v>
      </c>
      <c r="U35" s="481">
        <f t="shared" si="18"/>
        <v>344.5</v>
      </c>
      <c r="V35" s="5"/>
      <c r="AB35" s="167" t="s">
        <v>978</v>
      </c>
    </row>
    <row r="36" spans="1:28" ht="78.75" customHeight="1">
      <c r="A36" s="173" t="s">
        <v>1993</v>
      </c>
      <c r="B36" s="174" t="s">
        <v>1992</v>
      </c>
      <c r="C36" s="174"/>
      <c r="D36" s="168" t="s">
        <v>11</v>
      </c>
      <c r="E36" s="168"/>
      <c r="F36" s="168"/>
      <c r="G36" s="168" t="s">
        <v>41</v>
      </c>
      <c r="H36" s="168" t="s">
        <v>193</v>
      </c>
      <c r="I36" s="69">
        <f t="shared" si="25"/>
        <v>731.83500000000004</v>
      </c>
      <c r="J36" s="70">
        <f t="shared" si="26"/>
        <v>596.31000000000006</v>
      </c>
      <c r="K36" s="71">
        <v>542.1</v>
      </c>
      <c r="L36" s="126">
        <f t="shared" si="9"/>
        <v>1</v>
      </c>
      <c r="M36" s="126">
        <f t="shared" si="10"/>
        <v>542.1</v>
      </c>
      <c r="N36" s="126">
        <f t="shared" si="11"/>
        <v>542.1</v>
      </c>
      <c r="O36">
        <f t="shared" si="12"/>
        <v>542.1</v>
      </c>
      <c r="P36" s="70">
        <f t="shared" si="13"/>
        <v>558.36300000000006</v>
      </c>
      <c r="Q36" s="70">
        <f t="shared" si="14"/>
        <v>617.99400000000003</v>
      </c>
      <c r="R36" s="70">
        <f t="shared" si="15"/>
        <v>764.36099999999999</v>
      </c>
      <c r="S36" s="481">
        <f t="shared" si="16"/>
        <v>514.995</v>
      </c>
      <c r="T36" s="481">
        <f t="shared" si="17"/>
        <v>569.20500000000004</v>
      </c>
      <c r="U36" s="481">
        <f t="shared" si="18"/>
        <v>704.73</v>
      </c>
      <c r="V36" s="5"/>
      <c r="AB36" s="167" t="s">
        <v>978</v>
      </c>
    </row>
    <row r="37" spans="1:28" ht="78.75" customHeight="1">
      <c r="A37" s="173" t="s">
        <v>1995</v>
      </c>
      <c r="B37" s="174" t="s">
        <v>1994</v>
      </c>
      <c r="C37" s="174"/>
      <c r="D37" s="168" t="s">
        <v>11</v>
      </c>
      <c r="E37" s="168" t="s">
        <v>539</v>
      </c>
      <c r="F37" s="168"/>
      <c r="G37" s="168" t="s">
        <v>41</v>
      </c>
      <c r="H37" s="168" t="s">
        <v>538</v>
      </c>
      <c r="I37" s="69">
        <f t="shared" si="25"/>
        <v>838.89</v>
      </c>
      <c r="J37" s="70">
        <f t="shared" si="26"/>
        <v>683.54000000000008</v>
      </c>
      <c r="K37" s="71">
        <v>621.4</v>
      </c>
      <c r="L37" s="126">
        <f t="shared" si="9"/>
        <v>1</v>
      </c>
      <c r="M37" s="126">
        <f t="shared" si="10"/>
        <v>621.4</v>
      </c>
      <c r="N37" s="126">
        <f t="shared" si="11"/>
        <v>621.4</v>
      </c>
      <c r="O37">
        <f t="shared" si="12"/>
        <v>621.4</v>
      </c>
      <c r="P37" s="70">
        <f t="shared" si="13"/>
        <v>640.04200000000003</v>
      </c>
      <c r="Q37" s="70">
        <f t="shared" si="14"/>
        <v>708.39599999999996</v>
      </c>
      <c r="R37" s="70">
        <f t="shared" si="15"/>
        <v>876.17399999999986</v>
      </c>
      <c r="S37" s="481">
        <f t="shared" si="16"/>
        <v>590.32999999999993</v>
      </c>
      <c r="T37" s="481">
        <f t="shared" si="17"/>
        <v>652.47</v>
      </c>
      <c r="U37" s="481">
        <f t="shared" si="18"/>
        <v>807.82</v>
      </c>
      <c r="V37" s="5"/>
      <c r="AB37" s="167"/>
    </row>
    <row r="38" spans="1:28" ht="46.5" customHeight="1">
      <c r="A38" s="173" t="s">
        <v>1998</v>
      </c>
      <c r="B38" s="174" t="s">
        <v>1997</v>
      </c>
      <c r="C38" s="751"/>
      <c r="D38" s="168" t="s">
        <v>11</v>
      </c>
      <c r="E38" s="168"/>
      <c r="F38" s="168"/>
      <c r="G38" s="168" t="s">
        <v>41</v>
      </c>
      <c r="H38" s="168" t="s">
        <v>193</v>
      </c>
      <c r="I38" s="69">
        <f t="shared" si="25"/>
        <v>877.50000000000011</v>
      </c>
      <c r="J38" s="70">
        <f t="shared" si="26"/>
        <v>715.00000000000011</v>
      </c>
      <c r="K38" s="71">
        <v>650</v>
      </c>
      <c r="L38" s="126">
        <f t="shared" si="9"/>
        <v>1</v>
      </c>
      <c r="M38" s="126">
        <f t="shared" si="10"/>
        <v>650</v>
      </c>
      <c r="N38" s="126">
        <f t="shared" si="11"/>
        <v>650</v>
      </c>
      <c r="O38">
        <f t="shared" si="12"/>
        <v>650</v>
      </c>
      <c r="P38" s="70">
        <f t="shared" si="13"/>
        <v>669.5</v>
      </c>
      <c r="Q38" s="70">
        <f t="shared" si="14"/>
        <v>740.99999999999989</v>
      </c>
      <c r="R38" s="70">
        <f t="shared" si="15"/>
        <v>916.5</v>
      </c>
      <c r="S38" s="481">
        <f t="shared" si="16"/>
        <v>617.5</v>
      </c>
      <c r="T38" s="481">
        <f t="shared" si="17"/>
        <v>682.5</v>
      </c>
      <c r="U38" s="481">
        <f t="shared" si="18"/>
        <v>845</v>
      </c>
      <c r="V38" s="5"/>
      <c r="AB38" s="167"/>
    </row>
    <row r="39" spans="1:28" ht="49.5" customHeight="1">
      <c r="A39" s="173" t="s">
        <v>2000</v>
      </c>
      <c r="B39" s="174" t="s">
        <v>1999</v>
      </c>
      <c r="C39" s="752"/>
      <c r="D39" s="168" t="s">
        <v>11</v>
      </c>
      <c r="E39" s="168"/>
      <c r="F39" s="168"/>
      <c r="G39" s="168" t="s">
        <v>23</v>
      </c>
      <c r="H39" s="168" t="s">
        <v>190</v>
      </c>
      <c r="I39" s="69">
        <f t="shared" si="25"/>
        <v>1012.5000000000001</v>
      </c>
      <c r="J39" s="70">
        <f t="shared" si="26"/>
        <v>825.00000000000011</v>
      </c>
      <c r="K39" s="71">
        <v>750</v>
      </c>
      <c r="L39" s="126">
        <f t="shared" si="9"/>
        <v>1</v>
      </c>
      <c r="M39" s="126">
        <f t="shared" si="10"/>
        <v>750</v>
      </c>
      <c r="N39" s="126">
        <f t="shared" si="11"/>
        <v>750</v>
      </c>
      <c r="O39">
        <f t="shared" si="12"/>
        <v>750</v>
      </c>
      <c r="P39" s="70">
        <f t="shared" si="13"/>
        <v>772.5</v>
      </c>
      <c r="Q39" s="70">
        <f t="shared" si="14"/>
        <v>854.99999999999989</v>
      </c>
      <c r="R39" s="70">
        <f t="shared" si="15"/>
        <v>1057.5</v>
      </c>
      <c r="S39" s="481">
        <f t="shared" si="16"/>
        <v>712.5</v>
      </c>
      <c r="T39" s="481">
        <f t="shared" si="17"/>
        <v>787.5</v>
      </c>
      <c r="U39" s="481">
        <f t="shared" si="18"/>
        <v>975</v>
      </c>
      <c r="V39" s="5"/>
      <c r="AB39" s="167"/>
    </row>
    <row r="40" spans="1:28" ht="53.25" customHeight="1">
      <c r="A40" s="173" t="s">
        <v>2002</v>
      </c>
      <c r="B40" s="174" t="s">
        <v>2001</v>
      </c>
      <c r="C40" s="753"/>
      <c r="D40" s="168" t="s">
        <v>11</v>
      </c>
      <c r="E40" s="168"/>
      <c r="F40" s="168"/>
      <c r="G40" s="168" t="s">
        <v>33</v>
      </c>
      <c r="H40" s="168" t="s">
        <v>541</v>
      </c>
      <c r="I40" s="69">
        <f t="shared" si="25"/>
        <v>1201.5</v>
      </c>
      <c r="J40" s="70">
        <f t="shared" si="26"/>
        <v>979.00000000000011</v>
      </c>
      <c r="K40" s="71">
        <v>890</v>
      </c>
      <c r="L40" s="126">
        <f t="shared" si="9"/>
        <v>1</v>
      </c>
      <c r="M40" s="126">
        <f t="shared" si="10"/>
        <v>890</v>
      </c>
      <c r="N40" s="126">
        <f t="shared" si="11"/>
        <v>890</v>
      </c>
      <c r="O40">
        <f t="shared" si="12"/>
        <v>890</v>
      </c>
      <c r="P40" s="70">
        <f t="shared" si="13"/>
        <v>916.7</v>
      </c>
      <c r="Q40" s="70">
        <f t="shared" si="14"/>
        <v>1014.5999999999999</v>
      </c>
      <c r="R40" s="70">
        <f t="shared" si="15"/>
        <v>1254.8999999999999</v>
      </c>
      <c r="S40" s="481">
        <f t="shared" si="16"/>
        <v>845.5</v>
      </c>
      <c r="T40" s="481">
        <f t="shared" si="17"/>
        <v>934.5</v>
      </c>
      <c r="U40" s="481">
        <f t="shared" si="18"/>
        <v>1157</v>
      </c>
      <c r="V40" s="5"/>
      <c r="AB40" s="167" t="s">
        <v>978</v>
      </c>
    </row>
    <row r="41" spans="1:28" ht="33.75" customHeight="1">
      <c r="A41" s="173" t="s">
        <v>2004</v>
      </c>
      <c r="B41" s="172" t="s">
        <v>2003</v>
      </c>
      <c r="C41" s="749"/>
      <c r="D41" s="170" t="s">
        <v>11</v>
      </c>
      <c r="E41" s="168" t="s">
        <v>149</v>
      </c>
      <c r="F41" s="170">
        <v>350</v>
      </c>
      <c r="G41" s="170" t="s">
        <v>197</v>
      </c>
      <c r="H41" s="170" t="s">
        <v>12</v>
      </c>
      <c r="I41" s="69">
        <f t="shared" si="25"/>
        <v>282.15000000000003</v>
      </c>
      <c r="J41" s="70">
        <f t="shared" si="26"/>
        <v>229.9</v>
      </c>
      <c r="K41" s="71">
        <v>209</v>
      </c>
      <c r="L41" s="126">
        <f t="shared" si="9"/>
        <v>1</v>
      </c>
      <c r="M41" s="126">
        <f t="shared" si="10"/>
        <v>209</v>
      </c>
      <c r="N41" s="126">
        <f t="shared" si="11"/>
        <v>209</v>
      </c>
      <c r="O41">
        <f t="shared" si="12"/>
        <v>209</v>
      </c>
      <c r="P41" s="70">
        <f t="shared" si="13"/>
        <v>215.27</v>
      </c>
      <c r="Q41" s="70">
        <f t="shared" si="14"/>
        <v>238.26</v>
      </c>
      <c r="R41" s="70">
        <f t="shared" si="15"/>
        <v>294.69</v>
      </c>
      <c r="S41" s="481">
        <f t="shared" si="16"/>
        <v>198.55</v>
      </c>
      <c r="T41" s="481">
        <f t="shared" si="17"/>
        <v>219.45000000000002</v>
      </c>
      <c r="U41" s="481">
        <f t="shared" si="18"/>
        <v>271.7</v>
      </c>
      <c r="V41" s="5"/>
      <c r="AB41" s="167"/>
    </row>
    <row r="42" spans="1:28" ht="34.5" customHeight="1">
      <c r="A42" s="173" t="s">
        <v>2006</v>
      </c>
      <c r="B42" s="172" t="s">
        <v>2005</v>
      </c>
      <c r="C42" s="756"/>
      <c r="D42" s="170" t="s">
        <v>11</v>
      </c>
      <c r="E42" s="168" t="s">
        <v>150</v>
      </c>
      <c r="F42" s="170">
        <v>350</v>
      </c>
      <c r="G42" s="170" t="s">
        <v>198</v>
      </c>
      <c r="H42" s="170" t="s">
        <v>17</v>
      </c>
      <c r="I42" s="69">
        <f t="shared" si="25"/>
        <v>353.70000000000005</v>
      </c>
      <c r="J42" s="70">
        <f t="shared" si="26"/>
        <v>288.20000000000005</v>
      </c>
      <c r="K42" s="71">
        <v>262</v>
      </c>
      <c r="L42" s="126">
        <f t="shared" si="9"/>
        <v>1</v>
      </c>
      <c r="M42" s="126">
        <f t="shared" si="10"/>
        <v>262</v>
      </c>
      <c r="N42" s="126">
        <f t="shared" si="11"/>
        <v>262</v>
      </c>
      <c r="O42">
        <f t="shared" si="12"/>
        <v>262</v>
      </c>
      <c r="P42" s="70">
        <f t="shared" si="13"/>
        <v>269.86</v>
      </c>
      <c r="Q42" s="70">
        <f t="shared" si="14"/>
        <v>298.67999999999995</v>
      </c>
      <c r="R42" s="70">
        <f t="shared" si="15"/>
        <v>369.41999999999996</v>
      </c>
      <c r="S42" s="481">
        <f t="shared" si="16"/>
        <v>248.9</v>
      </c>
      <c r="T42" s="481">
        <f t="shared" si="17"/>
        <v>275.10000000000002</v>
      </c>
      <c r="U42" s="481">
        <f t="shared" si="18"/>
        <v>340.6</v>
      </c>
      <c r="V42" s="5"/>
      <c r="AB42" s="167"/>
    </row>
    <row r="43" spans="1:28" ht="30.75" customHeight="1">
      <c r="A43" s="173" t="s">
        <v>2008</v>
      </c>
      <c r="B43" s="174" t="s">
        <v>2007</v>
      </c>
      <c r="C43" s="756"/>
      <c r="D43" s="168" t="s">
        <v>11</v>
      </c>
      <c r="E43" s="168" t="s">
        <v>150</v>
      </c>
      <c r="F43" s="168">
        <v>350</v>
      </c>
      <c r="G43" s="168" t="s">
        <v>199</v>
      </c>
      <c r="H43" s="168" t="s">
        <v>151</v>
      </c>
      <c r="I43" s="69">
        <f t="shared" si="25"/>
        <v>414.45000000000005</v>
      </c>
      <c r="J43" s="70">
        <f t="shared" si="26"/>
        <v>337.70000000000005</v>
      </c>
      <c r="K43" s="71">
        <v>307</v>
      </c>
      <c r="L43" s="126">
        <f t="shared" si="9"/>
        <v>1</v>
      </c>
      <c r="M43" s="126">
        <f t="shared" si="10"/>
        <v>307</v>
      </c>
      <c r="N43" s="126">
        <f t="shared" si="11"/>
        <v>307</v>
      </c>
      <c r="O43">
        <f t="shared" si="12"/>
        <v>307</v>
      </c>
      <c r="P43" s="70">
        <f t="shared" si="13"/>
        <v>316.21000000000004</v>
      </c>
      <c r="Q43" s="70">
        <f t="shared" si="14"/>
        <v>349.97999999999996</v>
      </c>
      <c r="R43" s="70">
        <f t="shared" si="15"/>
        <v>432.86999999999995</v>
      </c>
      <c r="S43" s="481">
        <f t="shared" si="16"/>
        <v>291.64999999999998</v>
      </c>
      <c r="T43" s="481">
        <f t="shared" si="17"/>
        <v>322.35000000000002</v>
      </c>
      <c r="U43" s="481">
        <f t="shared" si="18"/>
        <v>399.1</v>
      </c>
      <c r="V43" s="5"/>
      <c r="AB43" s="167"/>
    </row>
    <row r="44" spans="1:28" ht="36.75" customHeight="1">
      <c r="A44" s="173" t="s">
        <v>2010</v>
      </c>
      <c r="B44" s="172" t="s">
        <v>2009</v>
      </c>
      <c r="C44" s="756"/>
      <c r="D44" s="170" t="s">
        <v>11</v>
      </c>
      <c r="E44" s="170" t="s">
        <v>152</v>
      </c>
      <c r="F44" s="170">
        <v>450</v>
      </c>
      <c r="G44" s="170" t="s">
        <v>200</v>
      </c>
      <c r="H44" s="170" t="s">
        <v>20</v>
      </c>
      <c r="I44" s="69">
        <f t="shared" si="25"/>
        <v>523.80000000000007</v>
      </c>
      <c r="J44" s="70">
        <f t="shared" si="26"/>
        <v>426.8</v>
      </c>
      <c r="K44" s="71">
        <v>388</v>
      </c>
      <c r="L44" s="126">
        <f t="shared" si="9"/>
        <v>1</v>
      </c>
      <c r="M44" s="126">
        <f t="shared" si="10"/>
        <v>388</v>
      </c>
      <c r="N44" s="126">
        <f t="shared" si="11"/>
        <v>388</v>
      </c>
      <c r="O44">
        <f t="shared" si="12"/>
        <v>388</v>
      </c>
      <c r="P44" s="70">
        <f t="shared" si="13"/>
        <v>399.64</v>
      </c>
      <c r="Q44" s="70">
        <f t="shared" si="14"/>
        <v>442.31999999999994</v>
      </c>
      <c r="R44" s="70">
        <f t="shared" si="15"/>
        <v>547.07999999999993</v>
      </c>
      <c r="S44" s="481">
        <f t="shared" si="16"/>
        <v>368.6</v>
      </c>
      <c r="T44" s="481">
        <f t="shared" si="17"/>
        <v>407.40000000000003</v>
      </c>
      <c r="U44" s="481">
        <f t="shared" si="18"/>
        <v>504.40000000000003</v>
      </c>
      <c r="V44" s="5"/>
      <c r="AB44" s="167"/>
    </row>
    <row r="45" spans="1:28" ht="32.25" customHeight="1">
      <c r="A45" s="173" t="s">
        <v>2011</v>
      </c>
      <c r="B45" s="172" t="s">
        <v>2012</v>
      </c>
      <c r="C45" s="750"/>
      <c r="D45" s="170" t="s">
        <v>11</v>
      </c>
      <c r="E45" s="170" t="s">
        <v>152</v>
      </c>
      <c r="F45" s="170">
        <v>450</v>
      </c>
      <c r="G45" s="170" t="s">
        <v>201</v>
      </c>
      <c r="H45" s="170" t="s">
        <v>153</v>
      </c>
      <c r="I45" s="69">
        <f t="shared" si="25"/>
        <v>684.45</v>
      </c>
      <c r="J45" s="70">
        <f t="shared" si="26"/>
        <v>557.70000000000005</v>
      </c>
      <c r="K45" s="71">
        <v>507</v>
      </c>
      <c r="L45" s="126">
        <f t="shared" si="9"/>
        <v>1</v>
      </c>
      <c r="M45" s="126">
        <f t="shared" si="10"/>
        <v>507</v>
      </c>
      <c r="N45" s="126">
        <f t="shared" si="11"/>
        <v>507</v>
      </c>
      <c r="O45">
        <f t="shared" si="12"/>
        <v>507</v>
      </c>
      <c r="P45" s="70">
        <f t="shared" si="13"/>
        <v>522.21</v>
      </c>
      <c r="Q45" s="70">
        <f t="shared" si="14"/>
        <v>577.9799999999999</v>
      </c>
      <c r="R45" s="70">
        <f t="shared" si="15"/>
        <v>714.87</v>
      </c>
      <c r="S45" s="481">
        <f t="shared" si="16"/>
        <v>481.65</v>
      </c>
      <c r="T45" s="481">
        <f t="shared" si="17"/>
        <v>532.35</v>
      </c>
      <c r="U45" s="481">
        <f t="shared" si="18"/>
        <v>659.1</v>
      </c>
      <c r="V45" s="5"/>
      <c r="AB45" s="167"/>
    </row>
    <row r="46" spans="1:28" ht="28.5" customHeight="1">
      <c r="A46" s="634" t="s">
        <v>15</v>
      </c>
      <c r="B46" s="634"/>
      <c r="C46" s="634"/>
      <c r="D46" s="634"/>
      <c r="E46" s="634"/>
      <c r="F46" s="634"/>
      <c r="G46" s="634"/>
      <c r="H46" s="634"/>
      <c r="I46" s="634"/>
      <c r="J46" s="634"/>
      <c r="K46" s="634"/>
      <c r="L46" s="126">
        <f t="shared" si="9"/>
        <v>0</v>
      </c>
      <c r="M46" s="126">
        <f t="shared" si="10"/>
        <v>0</v>
      </c>
      <c r="N46" s="126">
        <f t="shared" si="11"/>
        <v>0</v>
      </c>
      <c r="O46" t="str">
        <f t="shared" si="12"/>
        <v xml:space="preserve"> </v>
      </c>
      <c r="P46" s="70" t="str">
        <f t="shared" si="13"/>
        <v xml:space="preserve"> </v>
      </c>
      <c r="Q46" s="70" t="str">
        <f t="shared" si="14"/>
        <v xml:space="preserve"> </v>
      </c>
      <c r="R46" s="70" t="str">
        <f t="shared" si="15"/>
        <v xml:space="preserve"> </v>
      </c>
      <c r="S46" s="481" t="str">
        <f t="shared" si="16"/>
        <v xml:space="preserve"> </v>
      </c>
      <c r="T46" s="481" t="str">
        <f t="shared" si="17"/>
        <v xml:space="preserve"> </v>
      </c>
      <c r="U46" s="481" t="str">
        <f t="shared" si="18"/>
        <v xml:space="preserve"> </v>
      </c>
      <c r="V46" s="28"/>
      <c r="AB46" s="167"/>
    </row>
    <row r="47" spans="1:28" ht="30.75" customHeight="1">
      <c r="A47" s="64" t="s">
        <v>3</v>
      </c>
      <c r="B47" s="64" t="s">
        <v>189</v>
      </c>
      <c r="C47" s="64" t="s">
        <v>163</v>
      </c>
      <c r="D47" s="64" t="s">
        <v>34</v>
      </c>
      <c r="E47" s="64" t="s">
        <v>253</v>
      </c>
      <c r="F47" s="64" t="s">
        <v>195</v>
      </c>
      <c r="G47" s="64" t="s">
        <v>1916</v>
      </c>
      <c r="H47" s="64" t="s">
        <v>1917</v>
      </c>
      <c r="I47" s="64" t="s">
        <v>261</v>
      </c>
      <c r="J47" s="64" t="s">
        <v>3625</v>
      </c>
      <c r="K47" s="64" t="s">
        <v>263</v>
      </c>
      <c r="L47" s="126">
        <f t="shared" si="9"/>
        <v>1</v>
      </c>
      <c r="M47" s="126" t="str">
        <f t="shared" si="10"/>
        <v>ОПТ 2</v>
      </c>
      <c r="N47" s="126" t="str">
        <f t="shared" si="11"/>
        <v xml:space="preserve"> </v>
      </c>
      <c r="O47" t="str">
        <f t="shared" si="12"/>
        <v xml:space="preserve"> </v>
      </c>
      <c r="P47" s="70" t="str">
        <f t="shared" si="13"/>
        <v xml:space="preserve"> </v>
      </c>
      <c r="Q47" s="70" t="str">
        <f t="shared" si="14"/>
        <v xml:space="preserve"> </v>
      </c>
      <c r="R47" s="70" t="str">
        <f t="shared" si="15"/>
        <v xml:space="preserve"> </v>
      </c>
      <c r="S47" s="481" t="str">
        <f t="shared" si="16"/>
        <v xml:space="preserve"> </v>
      </c>
      <c r="T47" s="481" t="str">
        <f t="shared" si="17"/>
        <v xml:space="preserve"> </v>
      </c>
      <c r="U47" s="481" t="str">
        <f t="shared" si="18"/>
        <v xml:space="preserve"> </v>
      </c>
      <c r="V47" s="5"/>
      <c r="AB47" s="167"/>
    </row>
    <row r="48" spans="1:28" ht="65.25" customHeight="1">
      <c r="A48" s="173" t="s">
        <v>4315</v>
      </c>
      <c r="B48" s="174" t="s">
        <v>4316</v>
      </c>
      <c r="C48" s="751"/>
      <c r="D48" s="168" t="s">
        <v>15</v>
      </c>
      <c r="E48" s="168" t="s">
        <v>4317</v>
      </c>
      <c r="F48" s="168">
        <v>500</v>
      </c>
      <c r="G48" s="168" t="s">
        <v>41</v>
      </c>
      <c r="H48" s="168" t="s">
        <v>4318</v>
      </c>
      <c r="I48" s="69">
        <f t="shared" ref="I48:I50" si="39">K48*1.35</f>
        <v>715.5</v>
      </c>
      <c r="J48" s="70">
        <f t="shared" ref="J48:J50" si="40">K48*1.1</f>
        <v>583</v>
      </c>
      <c r="K48" s="71">
        <v>530</v>
      </c>
      <c r="L48" s="126">
        <f t="shared" si="9"/>
        <v>1</v>
      </c>
      <c r="M48" s="126">
        <f t="shared" si="10"/>
        <v>530</v>
      </c>
      <c r="N48" s="126">
        <f t="shared" si="11"/>
        <v>530</v>
      </c>
      <c r="O48">
        <f t="shared" si="12"/>
        <v>530</v>
      </c>
      <c r="P48" s="70">
        <f t="shared" si="13"/>
        <v>545.9</v>
      </c>
      <c r="Q48" s="70">
        <f t="shared" si="14"/>
        <v>604.19999999999993</v>
      </c>
      <c r="R48" s="70">
        <f t="shared" si="15"/>
        <v>747.3</v>
      </c>
      <c r="S48" s="481">
        <f t="shared" si="16"/>
        <v>503.5</v>
      </c>
      <c r="T48" s="481">
        <f t="shared" si="17"/>
        <v>556.5</v>
      </c>
      <c r="U48" s="481">
        <f t="shared" si="18"/>
        <v>689</v>
      </c>
      <c r="V48" s="5"/>
      <c r="AB48" s="167" t="s">
        <v>4235</v>
      </c>
    </row>
    <row r="49" spans="1:28" ht="63" customHeight="1">
      <c r="A49" s="173" t="s">
        <v>4319</v>
      </c>
      <c r="B49" s="174" t="s">
        <v>4320</v>
      </c>
      <c r="C49" s="752"/>
      <c r="D49" s="168" t="s">
        <v>15</v>
      </c>
      <c r="E49" s="168" t="s">
        <v>4321</v>
      </c>
      <c r="F49" s="168">
        <v>550</v>
      </c>
      <c r="G49" s="168" t="s">
        <v>125</v>
      </c>
      <c r="H49" s="168" t="s">
        <v>194</v>
      </c>
      <c r="I49" s="69">
        <f t="shared" si="39"/>
        <v>1345.95</v>
      </c>
      <c r="J49" s="70">
        <f t="shared" si="40"/>
        <v>1096.7</v>
      </c>
      <c r="K49" s="71">
        <v>997</v>
      </c>
      <c r="L49" s="126">
        <f t="shared" si="9"/>
        <v>1</v>
      </c>
      <c r="M49" s="126">
        <f t="shared" si="10"/>
        <v>997</v>
      </c>
      <c r="N49" s="126">
        <f t="shared" si="11"/>
        <v>997</v>
      </c>
      <c r="O49">
        <f t="shared" si="12"/>
        <v>997</v>
      </c>
      <c r="P49" s="70">
        <f t="shared" si="13"/>
        <v>1026.9100000000001</v>
      </c>
      <c r="Q49" s="70">
        <f t="shared" si="14"/>
        <v>1136.58</v>
      </c>
      <c r="R49" s="70">
        <f t="shared" si="15"/>
        <v>1405.77</v>
      </c>
      <c r="S49" s="481">
        <f t="shared" si="16"/>
        <v>947.15</v>
      </c>
      <c r="T49" s="481">
        <f t="shared" si="17"/>
        <v>1046.8500000000001</v>
      </c>
      <c r="U49" s="481">
        <f t="shared" si="18"/>
        <v>1296.1000000000001</v>
      </c>
      <c r="V49" s="5"/>
      <c r="AB49" s="167" t="s">
        <v>4235</v>
      </c>
    </row>
    <row r="50" spans="1:28" ht="75" customHeight="1">
      <c r="A50" s="173" t="s">
        <v>4322</v>
      </c>
      <c r="B50" s="174" t="s">
        <v>4323</v>
      </c>
      <c r="C50" s="753"/>
      <c r="D50" s="168" t="s">
        <v>15</v>
      </c>
      <c r="E50" s="168" t="s">
        <v>4324</v>
      </c>
      <c r="F50" s="168">
        <v>820</v>
      </c>
      <c r="G50" s="168" t="s">
        <v>28</v>
      </c>
      <c r="H50" s="168" t="s">
        <v>25</v>
      </c>
      <c r="I50" s="69">
        <f t="shared" si="39"/>
        <v>1552.5</v>
      </c>
      <c r="J50" s="70">
        <f t="shared" si="40"/>
        <v>1265</v>
      </c>
      <c r="K50" s="71">
        <v>1150</v>
      </c>
      <c r="L50" s="126">
        <f t="shared" si="9"/>
        <v>1</v>
      </c>
      <c r="M50" s="126">
        <f t="shared" si="10"/>
        <v>1150</v>
      </c>
      <c r="N50" s="126">
        <f t="shared" si="11"/>
        <v>1150</v>
      </c>
      <c r="O50">
        <f t="shared" si="12"/>
        <v>1150</v>
      </c>
      <c r="P50" s="70">
        <f t="shared" si="13"/>
        <v>1184.5</v>
      </c>
      <c r="Q50" s="70">
        <f t="shared" si="14"/>
        <v>1311</v>
      </c>
      <c r="R50" s="70">
        <f t="shared" si="15"/>
        <v>1621.5</v>
      </c>
      <c r="S50" s="481">
        <f t="shared" si="16"/>
        <v>1092.5</v>
      </c>
      <c r="T50" s="481">
        <f t="shared" si="17"/>
        <v>1207.5</v>
      </c>
      <c r="U50" s="481">
        <f t="shared" si="18"/>
        <v>1495</v>
      </c>
      <c r="V50" s="5"/>
      <c r="AB50" s="167" t="s">
        <v>4235</v>
      </c>
    </row>
    <row r="51" spans="1:28" ht="81.75" customHeight="1">
      <c r="A51" s="173" t="s">
        <v>2014</v>
      </c>
      <c r="B51" s="174" t="s">
        <v>2013</v>
      </c>
      <c r="C51" s="174"/>
      <c r="D51" s="168" t="s">
        <v>15</v>
      </c>
      <c r="E51" s="168" t="s">
        <v>21</v>
      </c>
      <c r="F51" s="168">
        <v>500</v>
      </c>
      <c r="G51" s="168" t="s">
        <v>22</v>
      </c>
      <c r="H51" s="168" t="s">
        <v>20</v>
      </c>
      <c r="I51" s="69">
        <f>K51*1.35</f>
        <v>741.15000000000009</v>
      </c>
      <c r="J51" s="70">
        <f>K51*1.1</f>
        <v>603.90000000000009</v>
      </c>
      <c r="K51" s="71">
        <v>549</v>
      </c>
      <c r="L51" s="126">
        <f t="shared" si="9"/>
        <v>1</v>
      </c>
      <c r="M51" s="126">
        <f t="shared" si="10"/>
        <v>549</v>
      </c>
      <c r="N51" s="126">
        <f t="shared" si="11"/>
        <v>549</v>
      </c>
      <c r="O51">
        <f t="shared" si="12"/>
        <v>549</v>
      </c>
      <c r="P51" s="70">
        <f t="shared" si="13"/>
        <v>565.47</v>
      </c>
      <c r="Q51" s="70">
        <f t="shared" si="14"/>
        <v>625.8599999999999</v>
      </c>
      <c r="R51" s="70">
        <f t="shared" si="15"/>
        <v>774.08999999999992</v>
      </c>
      <c r="S51" s="481">
        <f t="shared" si="16"/>
        <v>521.54999999999995</v>
      </c>
      <c r="T51" s="481">
        <f t="shared" si="17"/>
        <v>576.45000000000005</v>
      </c>
      <c r="U51" s="481">
        <f t="shared" si="18"/>
        <v>713.7</v>
      </c>
      <c r="V51" s="5"/>
      <c r="AB51" s="167"/>
    </row>
    <row r="52" spans="1:28" ht="46.5" customHeight="1">
      <c r="A52" s="173" t="s">
        <v>2016</v>
      </c>
      <c r="B52" s="174" t="s">
        <v>2015</v>
      </c>
      <c r="C52" s="751"/>
      <c r="D52" s="168" t="s">
        <v>15</v>
      </c>
      <c r="E52" s="168" t="s">
        <v>180</v>
      </c>
      <c r="F52" s="168">
        <v>750</v>
      </c>
      <c r="G52" s="168" t="s">
        <v>26</v>
      </c>
      <c r="H52" s="168" t="s">
        <v>157</v>
      </c>
      <c r="I52" s="69">
        <f>K52*1.35</f>
        <v>1078.6500000000001</v>
      </c>
      <c r="J52" s="70">
        <f>K52*1.1</f>
        <v>878.90000000000009</v>
      </c>
      <c r="K52" s="71">
        <v>799</v>
      </c>
      <c r="L52" s="126">
        <f t="shared" si="9"/>
        <v>1</v>
      </c>
      <c r="M52" s="126">
        <f t="shared" si="10"/>
        <v>799</v>
      </c>
      <c r="N52" s="126">
        <f t="shared" si="11"/>
        <v>799</v>
      </c>
      <c r="O52">
        <f t="shared" si="12"/>
        <v>799</v>
      </c>
      <c r="P52" s="70">
        <f t="shared" si="13"/>
        <v>822.97</v>
      </c>
      <c r="Q52" s="70">
        <f t="shared" si="14"/>
        <v>910.8599999999999</v>
      </c>
      <c r="R52" s="70">
        <f t="shared" si="15"/>
        <v>1126.5899999999999</v>
      </c>
      <c r="S52" s="481">
        <f t="shared" si="16"/>
        <v>759.05</v>
      </c>
      <c r="T52" s="481">
        <f t="shared" si="17"/>
        <v>838.95</v>
      </c>
      <c r="U52" s="481">
        <f t="shared" si="18"/>
        <v>1038.7</v>
      </c>
      <c r="V52" s="5"/>
      <c r="AB52" s="167"/>
    </row>
    <row r="53" spans="1:28" ht="51" customHeight="1">
      <c r="A53" s="173" t="s">
        <v>2020</v>
      </c>
      <c r="B53" s="174" t="s">
        <v>2019</v>
      </c>
      <c r="C53" s="752"/>
      <c r="D53" s="168" t="s">
        <v>15</v>
      </c>
      <c r="E53" s="168" t="s">
        <v>542</v>
      </c>
      <c r="F53" s="168">
        <v>850</v>
      </c>
      <c r="G53" s="168" t="s">
        <v>125</v>
      </c>
      <c r="H53" s="168" t="s">
        <v>157</v>
      </c>
      <c r="I53" s="69">
        <f>K53*1.35</f>
        <v>1078.6500000000001</v>
      </c>
      <c r="J53" s="70">
        <f>K53*1.1</f>
        <v>878.90000000000009</v>
      </c>
      <c r="K53" s="71">
        <v>799</v>
      </c>
      <c r="L53" s="126">
        <f t="shared" si="9"/>
        <v>1</v>
      </c>
      <c r="M53" s="126">
        <f t="shared" si="10"/>
        <v>799</v>
      </c>
      <c r="N53" s="126">
        <f t="shared" si="11"/>
        <v>799</v>
      </c>
      <c r="O53">
        <f t="shared" si="12"/>
        <v>799</v>
      </c>
      <c r="P53" s="70">
        <f t="shared" si="13"/>
        <v>822.97</v>
      </c>
      <c r="Q53" s="70">
        <f t="shared" si="14"/>
        <v>910.8599999999999</v>
      </c>
      <c r="R53" s="70">
        <f t="shared" si="15"/>
        <v>1126.5899999999999</v>
      </c>
      <c r="S53" s="481">
        <f t="shared" si="16"/>
        <v>759.05</v>
      </c>
      <c r="T53" s="481">
        <f t="shared" si="17"/>
        <v>838.95</v>
      </c>
      <c r="U53" s="481">
        <f t="shared" si="18"/>
        <v>1038.7</v>
      </c>
      <c r="V53" s="5"/>
      <c r="AB53" s="167" t="s">
        <v>978</v>
      </c>
    </row>
    <row r="54" spans="1:28" ht="48.75" customHeight="1">
      <c r="A54" s="173" t="s">
        <v>2017</v>
      </c>
      <c r="B54" s="174" t="s">
        <v>2021</v>
      </c>
      <c r="C54" s="752"/>
      <c r="D54" s="168" t="s">
        <v>15</v>
      </c>
      <c r="E54" s="168" t="s">
        <v>27</v>
      </c>
      <c r="F54" s="168">
        <v>800</v>
      </c>
      <c r="G54" s="168" t="s">
        <v>28</v>
      </c>
      <c r="H54" s="168" t="s">
        <v>600</v>
      </c>
      <c r="I54" s="69">
        <f>K54*1.35</f>
        <v>1617.3000000000002</v>
      </c>
      <c r="J54" s="70">
        <f>K54*1.1</f>
        <v>1317.8000000000002</v>
      </c>
      <c r="K54" s="71">
        <v>1198</v>
      </c>
      <c r="L54" s="126">
        <f t="shared" si="9"/>
        <v>1</v>
      </c>
      <c r="M54" s="126">
        <f t="shared" si="10"/>
        <v>1198</v>
      </c>
      <c r="N54" s="126">
        <f t="shared" si="11"/>
        <v>1198</v>
      </c>
      <c r="O54">
        <f t="shared" si="12"/>
        <v>1198</v>
      </c>
      <c r="P54" s="70">
        <f t="shared" si="13"/>
        <v>1233.94</v>
      </c>
      <c r="Q54" s="70">
        <f t="shared" si="14"/>
        <v>1365.7199999999998</v>
      </c>
      <c r="R54" s="70">
        <f t="shared" si="15"/>
        <v>1689.1799999999998</v>
      </c>
      <c r="S54" s="481">
        <f t="shared" si="16"/>
        <v>1138.0999999999999</v>
      </c>
      <c r="T54" s="481">
        <f t="shared" si="17"/>
        <v>1257.9000000000001</v>
      </c>
      <c r="U54" s="481">
        <f t="shared" si="18"/>
        <v>1557.4</v>
      </c>
      <c r="V54" s="5"/>
      <c r="AB54" s="167" t="s">
        <v>978</v>
      </c>
    </row>
    <row r="55" spans="1:28" ht="49.5" customHeight="1">
      <c r="A55" s="173" t="s">
        <v>2018</v>
      </c>
      <c r="B55" s="169" t="s">
        <v>2024</v>
      </c>
      <c r="C55" s="753"/>
      <c r="D55" s="168" t="s">
        <v>15</v>
      </c>
      <c r="E55" s="77" t="s">
        <v>2023</v>
      </c>
      <c r="F55" s="168">
        <v>800</v>
      </c>
      <c r="G55" s="168" t="s">
        <v>29</v>
      </c>
      <c r="H55" s="168" t="s">
        <v>2022</v>
      </c>
      <c r="I55" s="69">
        <f>K55*1.35</f>
        <v>1741.5000000000002</v>
      </c>
      <c r="J55" s="70">
        <f>K55*1.1</f>
        <v>1419.0000000000002</v>
      </c>
      <c r="K55" s="71">
        <v>1290</v>
      </c>
      <c r="L55" s="126">
        <f t="shared" si="9"/>
        <v>1</v>
      </c>
      <c r="M55" s="126">
        <f t="shared" si="10"/>
        <v>1290</v>
      </c>
      <c r="N55" s="126">
        <f t="shared" si="11"/>
        <v>1290</v>
      </c>
      <c r="O55">
        <f t="shared" si="12"/>
        <v>1290</v>
      </c>
      <c r="P55" s="70">
        <f t="shared" si="13"/>
        <v>1328.7</v>
      </c>
      <c r="Q55" s="70">
        <f t="shared" si="14"/>
        <v>1470.6</v>
      </c>
      <c r="R55" s="70">
        <f t="shared" si="15"/>
        <v>1818.8999999999999</v>
      </c>
      <c r="S55" s="481">
        <f t="shared" si="16"/>
        <v>1225.5</v>
      </c>
      <c r="T55" s="481">
        <f t="shared" si="17"/>
        <v>1354.5</v>
      </c>
      <c r="U55" s="481">
        <f t="shared" si="18"/>
        <v>1677</v>
      </c>
      <c r="V55" s="5"/>
      <c r="AB55" s="167"/>
    </row>
    <row r="56" spans="1:28" ht="29.25" customHeight="1">
      <c r="A56" s="634" t="s">
        <v>4227</v>
      </c>
      <c r="B56" s="634"/>
      <c r="C56" s="634"/>
      <c r="D56" s="634"/>
      <c r="E56" s="634"/>
      <c r="F56" s="634"/>
      <c r="G56" s="634"/>
      <c r="H56" s="634"/>
      <c r="I56" s="634"/>
      <c r="J56" s="634"/>
      <c r="K56" s="634"/>
      <c r="L56" s="126">
        <f t="shared" si="9"/>
        <v>0</v>
      </c>
      <c r="M56" s="126">
        <f t="shared" si="10"/>
        <v>0</v>
      </c>
      <c r="N56" s="126">
        <f t="shared" si="11"/>
        <v>0</v>
      </c>
      <c r="O56" t="str">
        <f t="shared" si="12"/>
        <v xml:space="preserve"> </v>
      </c>
      <c r="P56" s="70" t="str">
        <f t="shared" si="13"/>
        <v xml:space="preserve"> </v>
      </c>
      <c r="Q56" s="70" t="str">
        <f t="shared" si="14"/>
        <v xml:space="preserve"> </v>
      </c>
      <c r="R56" s="70" t="str">
        <f t="shared" si="15"/>
        <v xml:space="preserve"> </v>
      </c>
      <c r="S56" s="481" t="str">
        <f t="shared" si="16"/>
        <v xml:space="preserve"> </v>
      </c>
      <c r="T56" s="481" t="str">
        <f t="shared" si="17"/>
        <v xml:space="preserve"> </v>
      </c>
      <c r="U56" s="481" t="str">
        <f t="shared" si="18"/>
        <v xml:space="preserve"> </v>
      </c>
      <c r="V56" s="28"/>
      <c r="AB56" s="167"/>
    </row>
    <row r="57" spans="1:28" ht="30.75" customHeight="1">
      <c r="A57" s="64" t="s">
        <v>3</v>
      </c>
      <c r="B57" s="64" t="s">
        <v>189</v>
      </c>
      <c r="C57" s="64" t="s">
        <v>163</v>
      </c>
      <c r="D57" s="64" t="s">
        <v>34</v>
      </c>
      <c r="E57" s="64" t="s">
        <v>253</v>
      </c>
      <c r="F57" s="64" t="s">
        <v>195</v>
      </c>
      <c r="G57" s="64" t="s">
        <v>1916</v>
      </c>
      <c r="H57" s="64" t="s">
        <v>1917</v>
      </c>
      <c r="I57" s="64" t="s">
        <v>261</v>
      </c>
      <c r="J57" s="64" t="s">
        <v>3625</v>
      </c>
      <c r="K57" s="64" t="s">
        <v>263</v>
      </c>
      <c r="L57" s="126">
        <f t="shared" si="9"/>
        <v>1</v>
      </c>
      <c r="M57" s="126" t="str">
        <f t="shared" si="10"/>
        <v>ОПТ 2</v>
      </c>
      <c r="N57" s="126" t="str">
        <f t="shared" si="11"/>
        <v xml:space="preserve"> </v>
      </c>
      <c r="O57" t="str">
        <f t="shared" si="12"/>
        <v xml:space="preserve"> </v>
      </c>
      <c r="P57" s="70" t="str">
        <f t="shared" si="13"/>
        <v xml:space="preserve"> </v>
      </c>
      <c r="Q57" s="70" t="str">
        <f t="shared" si="14"/>
        <v xml:space="preserve"> </v>
      </c>
      <c r="R57" s="70" t="str">
        <f t="shared" si="15"/>
        <v xml:space="preserve"> </v>
      </c>
      <c r="S57" s="481" t="str">
        <f t="shared" si="16"/>
        <v xml:space="preserve"> </v>
      </c>
      <c r="T57" s="481" t="str">
        <f t="shared" si="17"/>
        <v xml:space="preserve"> </v>
      </c>
      <c r="U57" s="481" t="str">
        <f t="shared" si="18"/>
        <v xml:space="preserve"> </v>
      </c>
      <c r="V57" s="5"/>
      <c r="AB57" s="167"/>
    </row>
    <row r="58" spans="1:28" ht="71.25" customHeight="1">
      <c r="A58" s="176" t="s">
        <v>2026</v>
      </c>
      <c r="B58" s="177" t="s">
        <v>2025</v>
      </c>
      <c r="C58" s="177"/>
      <c r="D58" s="176" t="s">
        <v>30</v>
      </c>
      <c r="E58" s="176" t="s">
        <v>543</v>
      </c>
      <c r="F58" s="178"/>
      <c r="G58" s="176" t="s">
        <v>234</v>
      </c>
      <c r="H58" s="176" t="s">
        <v>238</v>
      </c>
      <c r="I58" s="69">
        <f t="shared" ref="I58:I79" si="41">K58*1.35</f>
        <v>2227.5</v>
      </c>
      <c r="J58" s="70">
        <f t="shared" ref="J58:J79" si="42">K58*1.1</f>
        <v>1815.0000000000002</v>
      </c>
      <c r="K58" s="71">
        <v>1650</v>
      </c>
      <c r="L58" s="126">
        <f t="shared" si="9"/>
        <v>1</v>
      </c>
      <c r="M58" s="126">
        <f t="shared" si="10"/>
        <v>1650</v>
      </c>
      <c r="N58" s="126">
        <f t="shared" si="11"/>
        <v>1650</v>
      </c>
      <c r="O58">
        <f t="shared" si="12"/>
        <v>1650</v>
      </c>
      <c r="P58" s="70">
        <f t="shared" si="13"/>
        <v>1699.5</v>
      </c>
      <c r="Q58" s="70">
        <f t="shared" si="14"/>
        <v>1880.9999999999998</v>
      </c>
      <c r="R58" s="70">
        <f t="shared" si="15"/>
        <v>2326.5</v>
      </c>
      <c r="S58" s="481">
        <f t="shared" si="16"/>
        <v>1567.5</v>
      </c>
      <c r="T58" s="481">
        <f t="shared" si="17"/>
        <v>1732.5</v>
      </c>
      <c r="U58" s="481">
        <f t="shared" si="18"/>
        <v>2145</v>
      </c>
      <c r="V58" s="5"/>
      <c r="AB58" s="167"/>
    </row>
    <row r="59" spans="1:28" ht="84" customHeight="1">
      <c r="A59" s="176" t="s">
        <v>2027</v>
      </c>
      <c r="B59" s="177" t="s">
        <v>3674</v>
      </c>
      <c r="C59" s="177"/>
      <c r="D59" s="176" t="s">
        <v>30</v>
      </c>
      <c r="E59" s="176" t="s">
        <v>544</v>
      </c>
      <c r="F59" s="179"/>
      <c r="G59" s="176" t="s">
        <v>33</v>
      </c>
      <c r="H59" s="176" t="s">
        <v>166</v>
      </c>
      <c r="I59" s="69">
        <f t="shared" si="41"/>
        <v>1215</v>
      </c>
      <c r="J59" s="70">
        <f t="shared" si="42"/>
        <v>990.00000000000011</v>
      </c>
      <c r="K59" s="71">
        <v>900</v>
      </c>
      <c r="L59" s="126">
        <f t="shared" si="9"/>
        <v>1</v>
      </c>
      <c r="M59" s="126">
        <f t="shared" si="10"/>
        <v>900</v>
      </c>
      <c r="N59" s="126">
        <f t="shared" si="11"/>
        <v>900</v>
      </c>
      <c r="O59">
        <f t="shared" si="12"/>
        <v>900</v>
      </c>
      <c r="P59" s="70">
        <f t="shared" si="13"/>
        <v>927</v>
      </c>
      <c r="Q59" s="70">
        <f t="shared" si="14"/>
        <v>1026</v>
      </c>
      <c r="R59" s="70">
        <f t="shared" si="15"/>
        <v>1269</v>
      </c>
      <c r="S59" s="481">
        <f t="shared" si="16"/>
        <v>855</v>
      </c>
      <c r="T59" s="481">
        <f t="shared" si="17"/>
        <v>945</v>
      </c>
      <c r="U59" s="481">
        <f t="shared" si="18"/>
        <v>1170</v>
      </c>
      <c r="V59" s="5"/>
      <c r="AB59" s="167"/>
    </row>
    <row r="60" spans="1:28" ht="84" customHeight="1">
      <c r="A60" s="176" t="s">
        <v>3673</v>
      </c>
      <c r="B60" s="177" t="s">
        <v>3675</v>
      </c>
      <c r="C60" s="177"/>
      <c r="D60" s="176" t="s">
        <v>30</v>
      </c>
      <c r="E60" s="176" t="s">
        <v>544</v>
      </c>
      <c r="F60" s="179"/>
      <c r="G60" s="176" t="s">
        <v>29</v>
      </c>
      <c r="H60" s="176" t="s">
        <v>3676</v>
      </c>
      <c r="I60" s="69">
        <f t="shared" si="41"/>
        <v>3172.5</v>
      </c>
      <c r="J60" s="70">
        <f t="shared" si="42"/>
        <v>2585</v>
      </c>
      <c r="K60" s="71">
        <v>2350</v>
      </c>
      <c r="L60" s="126">
        <f t="shared" si="9"/>
        <v>1</v>
      </c>
      <c r="M60" s="126">
        <f t="shared" si="10"/>
        <v>2350</v>
      </c>
      <c r="N60" s="126">
        <f t="shared" si="11"/>
        <v>2350</v>
      </c>
      <c r="O60">
        <f t="shared" si="12"/>
        <v>2350</v>
      </c>
      <c r="P60" s="70">
        <f t="shared" si="13"/>
        <v>2420.5</v>
      </c>
      <c r="Q60" s="70">
        <f t="shared" si="14"/>
        <v>2678.9999999999995</v>
      </c>
      <c r="R60" s="70">
        <f t="shared" si="15"/>
        <v>3313.5</v>
      </c>
      <c r="S60" s="481">
        <f t="shared" si="16"/>
        <v>2232.5</v>
      </c>
      <c r="T60" s="481">
        <f t="shared" si="17"/>
        <v>2467.5</v>
      </c>
      <c r="U60" s="481">
        <f t="shared" si="18"/>
        <v>3055</v>
      </c>
      <c r="V60" s="5"/>
      <c r="AB60" s="167"/>
    </row>
    <row r="61" spans="1:28" ht="77.25" customHeight="1">
      <c r="A61" s="176" t="s">
        <v>2029</v>
      </c>
      <c r="B61" s="177" t="s">
        <v>2028</v>
      </c>
      <c r="C61" s="177"/>
      <c r="D61" s="176" t="s">
        <v>30</v>
      </c>
      <c r="E61" s="176" t="s">
        <v>224</v>
      </c>
      <c r="F61" s="179">
        <v>800</v>
      </c>
      <c r="G61" s="176" t="s">
        <v>202</v>
      </c>
      <c r="H61" s="176" t="s">
        <v>203</v>
      </c>
      <c r="I61" s="69">
        <f t="shared" si="41"/>
        <v>2673</v>
      </c>
      <c r="J61" s="70">
        <f t="shared" si="42"/>
        <v>2178</v>
      </c>
      <c r="K61" s="71">
        <v>1980</v>
      </c>
      <c r="L61" s="126">
        <f t="shared" si="9"/>
        <v>1</v>
      </c>
      <c r="M61" s="126">
        <f t="shared" si="10"/>
        <v>1980</v>
      </c>
      <c r="N61" s="126">
        <f t="shared" si="11"/>
        <v>1980</v>
      </c>
      <c r="O61">
        <f t="shared" si="12"/>
        <v>1980</v>
      </c>
      <c r="P61" s="70">
        <f t="shared" si="13"/>
        <v>2039.4</v>
      </c>
      <c r="Q61" s="70">
        <f t="shared" si="14"/>
        <v>2257.1999999999998</v>
      </c>
      <c r="R61" s="70">
        <f t="shared" si="15"/>
        <v>2791.7999999999997</v>
      </c>
      <c r="S61" s="481">
        <f t="shared" si="16"/>
        <v>1881</v>
      </c>
      <c r="T61" s="481">
        <f t="shared" si="17"/>
        <v>2079</v>
      </c>
      <c r="U61" s="481">
        <f t="shared" si="18"/>
        <v>2574</v>
      </c>
      <c r="V61" s="5"/>
      <c r="AB61" s="167"/>
    </row>
    <row r="62" spans="1:28" ht="77.25" customHeight="1">
      <c r="A62" s="176" t="s">
        <v>2042</v>
      </c>
      <c r="B62" s="177" t="s">
        <v>2039</v>
      </c>
      <c r="C62" s="177"/>
      <c r="D62" s="176" t="s">
        <v>11</v>
      </c>
      <c r="E62" s="176" t="s">
        <v>2040</v>
      </c>
      <c r="F62" s="179"/>
      <c r="G62" s="176" t="s">
        <v>13</v>
      </c>
      <c r="H62" s="176" t="s">
        <v>2041</v>
      </c>
      <c r="I62" s="69">
        <f t="shared" si="41"/>
        <v>282.15000000000003</v>
      </c>
      <c r="J62" s="70">
        <f t="shared" si="42"/>
        <v>229.9</v>
      </c>
      <c r="K62" s="71">
        <v>209</v>
      </c>
      <c r="L62" s="126">
        <f t="shared" si="9"/>
        <v>1</v>
      </c>
      <c r="M62" s="126">
        <f t="shared" si="10"/>
        <v>209</v>
      </c>
      <c r="N62" s="126">
        <f t="shared" si="11"/>
        <v>209</v>
      </c>
      <c r="O62">
        <f t="shared" si="12"/>
        <v>209</v>
      </c>
      <c r="P62" s="70">
        <f t="shared" si="13"/>
        <v>215.27</v>
      </c>
      <c r="Q62" s="70">
        <f t="shared" si="14"/>
        <v>238.26</v>
      </c>
      <c r="R62" s="70">
        <f t="shared" si="15"/>
        <v>294.69</v>
      </c>
      <c r="S62" s="481">
        <f t="shared" si="16"/>
        <v>198.55</v>
      </c>
      <c r="T62" s="481">
        <f t="shared" si="17"/>
        <v>219.45000000000002</v>
      </c>
      <c r="U62" s="481">
        <f t="shared" si="18"/>
        <v>271.7</v>
      </c>
      <c r="V62" s="5"/>
      <c r="AB62" s="167" t="s">
        <v>978</v>
      </c>
    </row>
    <row r="63" spans="1:28" ht="77.25" customHeight="1">
      <c r="A63" s="176" t="s">
        <v>3664</v>
      </c>
      <c r="B63" s="177" t="s">
        <v>3658</v>
      </c>
      <c r="C63" s="180"/>
      <c r="D63" s="176" t="s">
        <v>11</v>
      </c>
      <c r="E63" s="176" t="s">
        <v>3659</v>
      </c>
      <c r="F63" s="179"/>
      <c r="G63" s="176" t="s">
        <v>14</v>
      </c>
      <c r="H63" s="176" t="s">
        <v>3660</v>
      </c>
      <c r="I63" s="69">
        <f t="shared" si="41"/>
        <v>511.65000000000003</v>
      </c>
      <c r="J63" s="70">
        <f t="shared" si="42"/>
        <v>416.90000000000003</v>
      </c>
      <c r="K63" s="71">
        <v>379</v>
      </c>
      <c r="L63" s="126">
        <f t="shared" si="9"/>
        <v>1</v>
      </c>
      <c r="M63" s="126">
        <f t="shared" si="10"/>
        <v>379</v>
      </c>
      <c r="N63" s="126">
        <f t="shared" si="11"/>
        <v>379</v>
      </c>
      <c r="O63">
        <f t="shared" si="12"/>
        <v>379</v>
      </c>
      <c r="P63" s="70">
        <f t="shared" si="13"/>
        <v>390.37</v>
      </c>
      <c r="Q63" s="70">
        <f t="shared" si="14"/>
        <v>432.05999999999995</v>
      </c>
      <c r="R63" s="70">
        <f t="shared" si="15"/>
        <v>534.39</v>
      </c>
      <c r="S63" s="481">
        <f t="shared" si="16"/>
        <v>360.05</v>
      </c>
      <c r="T63" s="481">
        <f t="shared" si="17"/>
        <v>397.95</v>
      </c>
      <c r="U63" s="481">
        <f t="shared" si="18"/>
        <v>492.7</v>
      </c>
      <c r="V63" s="5"/>
      <c r="AB63" s="167"/>
    </row>
    <row r="64" spans="1:28" ht="77.25" customHeight="1">
      <c r="A64" s="176" t="s">
        <v>3678</v>
      </c>
      <c r="B64" s="177" t="s">
        <v>3677</v>
      </c>
      <c r="C64" s="754"/>
      <c r="D64" s="176" t="s">
        <v>11</v>
      </c>
      <c r="E64" s="176" t="s">
        <v>3659</v>
      </c>
      <c r="F64" s="179"/>
      <c r="G64" s="176" t="s">
        <v>13</v>
      </c>
      <c r="H64" s="176" t="s">
        <v>3679</v>
      </c>
      <c r="I64" s="69">
        <f t="shared" si="41"/>
        <v>472.50000000000006</v>
      </c>
      <c r="J64" s="70">
        <f t="shared" si="42"/>
        <v>385.00000000000006</v>
      </c>
      <c r="K64" s="71">
        <v>350</v>
      </c>
      <c r="L64" s="126">
        <f t="shared" si="9"/>
        <v>1</v>
      </c>
      <c r="M64" s="126">
        <f t="shared" si="10"/>
        <v>350</v>
      </c>
      <c r="N64" s="126">
        <f t="shared" si="11"/>
        <v>350</v>
      </c>
      <c r="O64">
        <f t="shared" si="12"/>
        <v>350</v>
      </c>
      <c r="P64" s="70">
        <f t="shared" si="13"/>
        <v>360.5</v>
      </c>
      <c r="Q64" s="70">
        <f t="shared" si="14"/>
        <v>398.99999999999994</v>
      </c>
      <c r="R64" s="70">
        <f t="shared" si="15"/>
        <v>493.5</v>
      </c>
      <c r="S64" s="481">
        <f t="shared" si="16"/>
        <v>332.5</v>
      </c>
      <c r="T64" s="481">
        <f t="shared" si="17"/>
        <v>367.5</v>
      </c>
      <c r="U64" s="481">
        <f t="shared" si="18"/>
        <v>455</v>
      </c>
      <c r="V64" s="5"/>
      <c r="AB64" s="167"/>
    </row>
    <row r="65" spans="1:28" ht="64.5" customHeight="1">
      <c r="A65" s="176" t="s">
        <v>2052</v>
      </c>
      <c r="B65" s="177" t="s">
        <v>2046</v>
      </c>
      <c r="C65" s="748"/>
      <c r="D65" s="176" t="s">
        <v>11</v>
      </c>
      <c r="E65" s="176" t="s">
        <v>2047</v>
      </c>
      <c r="F65" s="181"/>
      <c r="G65" s="176" t="s">
        <v>759</v>
      </c>
      <c r="H65" s="176" t="s">
        <v>2048</v>
      </c>
      <c r="I65" s="69">
        <f t="shared" si="41"/>
        <v>511.65000000000003</v>
      </c>
      <c r="J65" s="70">
        <f t="shared" si="42"/>
        <v>416.90000000000003</v>
      </c>
      <c r="K65" s="71">
        <v>379</v>
      </c>
      <c r="L65" s="126">
        <f t="shared" si="9"/>
        <v>1</v>
      </c>
      <c r="M65" s="126">
        <f t="shared" si="10"/>
        <v>379</v>
      </c>
      <c r="N65" s="126">
        <f t="shared" si="11"/>
        <v>379</v>
      </c>
      <c r="O65">
        <f t="shared" si="12"/>
        <v>379</v>
      </c>
      <c r="P65" s="70">
        <f t="shared" si="13"/>
        <v>390.37</v>
      </c>
      <c r="Q65" s="70">
        <f t="shared" si="14"/>
        <v>432.05999999999995</v>
      </c>
      <c r="R65" s="70">
        <f t="shared" si="15"/>
        <v>534.39</v>
      </c>
      <c r="S65" s="481">
        <f t="shared" si="16"/>
        <v>360.05</v>
      </c>
      <c r="T65" s="481">
        <f t="shared" si="17"/>
        <v>397.95</v>
      </c>
      <c r="U65" s="481">
        <f t="shared" si="18"/>
        <v>492.7</v>
      </c>
      <c r="V65" s="5"/>
      <c r="AB65" s="167"/>
    </row>
    <row r="66" spans="1:28" ht="64.5" customHeight="1">
      <c r="A66" s="176" t="s">
        <v>2050</v>
      </c>
      <c r="B66" s="177" t="s">
        <v>2051</v>
      </c>
      <c r="C66" s="748"/>
      <c r="D66" s="176" t="s">
        <v>11</v>
      </c>
      <c r="E66" s="176" t="s">
        <v>2047</v>
      </c>
      <c r="F66" s="181"/>
      <c r="G66" s="176" t="s">
        <v>19</v>
      </c>
      <c r="H66" s="176" t="s">
        <v>2049</v>
      </c>
      <c r="I66" s="69">
        <f t="shared" si="41"/>
        <v>546.75</v>
      </c>
      <c r="J66" s="70">
        <f t="shared" si="42"/>
        <v>445.50000000000006</v>
      </c>
      <c r="K66" s="71">
        <v>405</v>
      </c>
      <c r="L66" s="126">
        <f t="shared" si="9"/>
        <v>1</v>
      </c>
      <c r="M66" s="126">
        <f t="shared" si="10"/>
        <v>405</v>
      </c>
      <c r="N66" s="126">
        <f t="shared" si="11"/>
        <v>405</v>
      </c>
      <c r="O66">
        <f t="shared" si="12"/>
        <v>405</v>
      </c>
      <c r="P66" s="70">
        <f t="shared" si="13"/>
        <v>417.15000000000003</v>
      </c>
      <c r="Q66" s="70">
        <f t="shared" si="14"/>
        <v>461.7</v>
      </c>
      <c r="R66" s="70">
        <f t="shared" si="15"/>
        <v>571.04999999999995</v>
      </c>
      <c r="S66" s="481">
        <f t="shared" si="16"/>
        <v>384.75</v>
      </c>
      <c r="T66" s="481">
        <f t="shared" si="17"/>
        <v>425.25</v>
      </c>
      <c r="U66" s="481">
        <f t="shared" si="18"/>
        <v>526.5</v>
      </c>
      <c r="V66" s="5"/>
      <c r="AB66" s="167"/>
    </row>
    <row r="67" spans="1:28" ht="54" customHeight="1">
      <c r="A67" s="176" t="s">
        <v>2031</v>
      </c>
      <c r="B67" s="177" t="s">
        <v>2030</v>
      </c>
      <c r="C67" s="748"/>
      <c r="D67" s="176" t="s">
        <v>11</v>
      </c>
      <c r="E67" s="176" t="s">
        <v>545</v>
      </c>
      <c r="F67" s="179">
        <v>462</v>
      </c>
      <c r="G67" s="176" t="s">
        <v>41</v>
      </c>
      <c r="H67" s="176" t="s">
        <v>1147</v>
      </c>
      <c r="I67" s="69">
        <f t="shared" si="41"/>
        <v>714.15000000000009</v>
      </c>
      <c r="J67" s="70">
        <f t="shared" si="42"/>
        <v>581.90000000000009</v>
      </c>
      <c r="K67" s="71">
        <v>529</v>
      </c>
      <c r="L67" s="126">
        <f t="shared" si="9"/>
        <v>1</v>
      </c>
      <c r="M67" s="126">
        <f t="shared" si="10"/>
        <v>529</v>
      </c>
      <c r="N67" s="126">
        <f t="shared" si="11"/>
        <v>529</v>
      </c>
      <c r="O67">
        <f t="shared" si="12"/>
        <v>529</v>
      </c>
      <c r="P67" s="70">
        <f t="shared" si="13"/>
        <v>544.87</v>
      </c>
      <c r="Q67" s="70">
        <f t="shared" si="14"/>
        <v>603.05999999999995</v>
      </c>
      <c r="R67" s="70">
        <f t="shared" si="15"/>
        <v>745.89</v>
      </c>
      <c r="S67" s="481">
        <f t="shared" si="16"/>
        <v>502.55</v>
      </c>
      <c r="T67" s="481">
        <f t="shared" si="17"/>
        <v>555.45000000000005</v>
      </c>
      <c r="U67" s="481">
        <f t="shared" si="18"/>
        <v>687.7</v>
      </c>
      <c r="V67" s="5"/>
      <c r="AB67" s="167"/>
    </row>
    <row r="68" spans="1:28" ht="56.25" customHeight="1">
      <c r="A68" s="176" t="s">
        <v>2033</v>
      </c>
      <c r="B68" s="177" t="s">
        <v>2032</v>
      </c>
      <c r="C68" s="748"/>
      <c r="D68" s="176" t="s">
        <v>11</v>
      </c>
      <c r="E68" s="176" t="s">
        <v>545</v>
      </c>
      <c r="F68" s="179">
        <v>462</v>
      </c>
      <c r="G68" s="176" t="s">
        <v>23</v>
      </c>
      <c r="H68" s="176" t="s">
        <v>190</v>
      </c>
      <c r="I68" s="69">
        <f t="shared" si="41"/>
        <v>881.55000000000007</v>
      </c>
      <c r="J68" s="70">
        <f t="shared" si="42"/>
        <v>718.30000000000007</v>
      </c>
      <c r="K68" s="71">
        <v>653</v>
      </c>
      <c r="L68" s="126">
        <f t="shared" si="9"/>
        <v>1</v>
      </c>
      <c r="M68" s="126">
        <f t="shared" si="10"/>
        <v>653</v>
      </c>
      <c r="N68" s="126">
        <f t="shared" si="11"/>
        <v>653</v>
      </c>
      <c r="O68">
        <f t="shared" si="12"/>
        <v>653</v>
      </c>
      <c r="P68" s="70">
        <f t="shared" si="13"/>
        <v>672.59</v>
      </c>
      <c r="Q68" s="70">
        <f t="shared" si="14"/>
        <v>744.42</v>
      </c>
      <c r="R68" s="70">
        <f t="shared" si="15"/>
        <v>920.7299999999999</v>
      </c>
      <c r="S68" s="481">
        <f t="shared" si="16"/>
        <v>620.35</v>
      </c>
      <c r="T68" s="481">
        <f t="shared" si="17"/>
        <v>685.65</v>
      </c>
      <c r="U68" s="481">
        <f t="shared" si="18"/>
        <v>848.9</v>
      </c>
      <c r="V68" s="5"/>
      <c r="AB68" s="167"/>
    </row>
    <row r="69" spans="1:28" ht="61.5" customHeight="1">
      <c r="A69" s="176" t="s">
        <v>2035</v>
      </c>
      <c r="B69" s="177" t="s">
        <v>2034</v>
      </c>
      <c r="C69" s="748"/>
      <c r="D69" s="176" t="s">
        <v>11</v>
      </c>
      <c r="E69" s="176" t="s">
        <v>545</v>
      </c>
      <c r="F69" s="179">
        <v>462</v>
      </c>
      <c r="G69" s="176" t="s">
        <v>24</v>
      </c>
      <c r="H69" s="176" t="s">
        <v>25</v>
      </c>
      <c r="I69" s="69">
        <f t="shared" si="41"/>
        <v>951.75000000000011</v>
      </c>
      <c r="J69" s="70">
        <f t="shared" si="42"/>
        <v>775.50000000000011</v>
      </c>
      <c r="K69" s="71">
        <v>705</v>
      </c>
      <c r="L69" s="126">
        <f t="shared" si="9"/>
        <v>1</v>
      </c>
      <c r="M69" s="126">
        <f t="shared" si="10"/>
        <v>705</v>
      </c>
      <c r="N69" s="126">
        <f t="shared" si="11"/>
        <v>705</v>
      </c>
      <c r="O69">
        <f t="shared" si="12"/>
        <v>705</v>
      </c>
      <c r="P69" s="70">
        <f t="shared" si="13"/>
        <v>726.15</v>
      </c>
      <c r="Q69" s="70">
        <f t="shared" si="14"/>
        <v>803.69999999999993</v>
      </c>
      <c r="R69" s="70">
        <f t="shared" si="15"/>
        <v>994.05</v>
      </c>
      <c r="S69" s="481">
        <f t="shared" si="16"/>
        <v>669.75</v>
      </c>
      <c r="T69" s="481">
        <f t="shared" si="17"/>
        <v>740.25</v>
      </c>
      <c r="U69" s="481">
        <f t="shared" si="18"/>
        <v>916.5</v>
      </c>
      <c r="V69" s="5"/>
      <c r="AB69" s="167"/>
    </row>
    <row r="70" spans="1:28" ht="61.5" customHeight="1">
      <c r="A70" s="176" t="s">
        <v>3772</v>
      </c>
      <c r="B70" s="177" t="s">
        <v>3773</v>
      </c>
      <c r="C70" s="755"/>
      <c r="D70" s="176" t="s">
        <v>11</v>
      </c>
      <c r="E70" s="176" t="s">
        <v>2044</v>
      </c>
      <c r="F70" s="326">
        <v>570</v>
      </c>
      <c r="G70" s="176" t="s">
        <v>3662</v>
      </c>
      <c r="H70" s="176" t="s">
        <v>235</v>
      </c>
      <c r="I70" s="69">
        <f t="shared" si="41"/>
        <v>1667.25</v>
      </c>
      <c r="J70" s="70">
        <f t="shared" si="42"/>
        <v>1358.5</v>
      </c>
      <c r="K70" s="71">
        <v>1235</v>
      </c>
      <c r="L70" s="126">
        <f t="shared" si="9"/>
        <v>1</v>
      </c>
      <c r="M70" s="126">
        <f t="shared" si="10"/>
        <v>1235</v>
      </c>
      <c r="N70" s="126">
        <f t="shared" si="11"/>
        <v>1235</v>
      </c>
      <c r="O70">
        <f t="shared" si="12"/>
        <v>1235</v>
      </c>
      <c r="P70" s="70">
        <f t="shared" si="13"/>
        <v>1272.05</v>
      </c>
      <c r="Q70" s="70">
        <f t="shared" si="14"/>
        <v>1407.8999999999999</v>
      </c>
      <c r="R70" s="70">
        <f t="shared" si="15"/>
        <v>1741.35</v>
      </c>
      <c r="S70" s="481">
        <f t="shared" si="16"/>
        <v>1173.25</v>
      </c>
      <c r="T70" s="481">
        <f t="shared" si="17"/>
        <v>1296.75</v>
      </c>
      <c r="U70" s="481">
        <f t="shared" si="18"/>
        <v>1605.5</v>
      </c>
      <c r="V70" s="5"/>
      <c r="AB70" s="167"/>
    </row>
    <row r="71" spans="1:28" ht="66" customHeight="1">
      <c r="A71" s="176" t="s">
        <v>2038</v>
      </c>
      <c r="B71" s="177" t="s">
        <v>2036</v>
      </c>
      <c r="C71" s="754"/>
      <c r="D71" s="176" t="s">
        <v>11</v>
      </c>
      <c r="E71" s="176" t="s">
        <v>2037</v>
      </c>
      <c r="F71" s="90">
        <v>570</v>
      </c>
      <c r="G71" s="176" t="s">
        <v>125</v>
      </c>
      <c r="H71" s="176" t="s">
        <v>191</v>
      </c>
      <c r="I71" s="69">
        <f t="shared" si="41"/>
        <v>1283.8500000000001</v>
      </c>
      <c r="J71" s="70">
        <f t="shared" si="42"/>
        <v>1046.1000000000001</v>
      </c>
      <c r="K71" s="71">
        <v>951</v>
      </c>
      <c r="L71" s="126">
        <f t="shared" si="9"/>
        <v>1</v>
      </c>
      <c r="M71" s="126">
        <f t="shared" si="10"/>
        <v>951</v>
      </c>
      <c r="N71" s="126">
        <f t="shared" si="11"/>
        <v>951</v>
      </c>
      <c r="O71">
        <f t="shared" si="12"/>
        <v>951</v>
      </c>
      <c r="P71" s="70">
        <f t="shared" si="13"/>
        <v>979.53</v>
      </c>
      <c r="Q71" s="70">
        <f t="shared" si="14"/>
        <v>1084.1399999999999</v>
      </c>
      <c r="R71" s="70">
        <f t="shared" si="15"/>
        <v>1340.9099999999999</v>
      </c>
      <c r="S71" s="481">
        <f t="shared" si="16"/>
        <v>903.45</v>
      </c>
      <c r="T71" s="481">
        <f t="shared" si="17"/>
        <v>998.55000000000007</v>
      </c>
      <c r="U71" s="481">
        <f t="shared" si="18"/>
        <v>1236.3</v>
      </c>
      <c r="V71" s="5"/>
      <c r="AB71" s="167"/>
    </row>
    <row r="72" spans="1:28" ht="66" customHeight="1">
      <c r="A72" s="176" t="s">
        <v>3665</v>
      </c>
      <c r="B72" s="177" t="s">
        <v>3663</v>
      </c>
      <c r="C72" s="748"/>
      <c r="D72" s="176" t="s">
        <v>11</v>
      </c>
      <c r="E72" s="176" t="s">
        <v>3661</v>
      </c>
      <c r="F72" s="90"/>
      <c r="G72" s="176" t="s">
        <v>3662</v>
      </c>
      <c r="H72" s="176" t="s">
        <v>235</v>
      </c>
      <c r="I72" s="69">
        <f t="shared" si="41"/>
        <v>1518.75</v>
      </c>
      <c r="J72" s="70">
        <f t="shared" si="42"/>
        <v>1237.5</v>
      </c>
      <c r="K72" s="71">
        <v>1125</v>
      </c>
      <c r="L72" s="126">
        <f t="shared" si="9"/>
        <v>1</v>
      </c>
      <c r="M72" s="126">
        <f t="shared" si="10"/>
        <v>1125</v>
      </c>
      <c r="N72" s="126">
        <f t="shared" si="11"/>
        <v>1125</v>
      </c>
      <c r="O72">
        <f t="shared" si="12"/>
        <v>1125</v>
      </c>
      <c r="P72" s="70">
        <f t="shared" si="13"/>
        <v>1158.75</v>
      </c>
      <c r="Q72" s="70">
        <f t="shared" si="14"/>
        <v>1282.5</v>
      </c>
      <c r="R72" s="70">
        <f t="shared" si="15"/>
        <v>1586.25</v>
      </c>
      <c r="S72" s="481">
        <f t="shared" si="16"/>
        <v>1068.75</v>
      </c>
      <c r="T72" s="481">
        <f t="shared" si="17"/>
        <v>1181.25</v>
      </c>
      <c r="U72" s="481">
        <f t="shared" si="18"/>
        <v>1462.5</v>
      </c>
      <c r="V72" s="5"/>
      <c r="AB72" s="167"/>
    </row>
    <row r="73" spans="1:28" ht="60.75" customHeight="1">
      <c r="A73" s="176" t="s">
        <v>2045</v>
      </c>
      <c r="B73" s="177" t="s">
        <v>2043</v>
      </c>
      <c r="C73" s="755"/>
      <c r="D73" s="176" t="s">
        <v>11</v>
      </c>
      <c r="E73" s="176" t="s">
        <v>2044</v>
      </c>
      <c r="F73" s="90"/>
      <c r="G73" s="176" t="s">
        <v>28</v>
      </c>
      <c r="H73" s="176" t="s">
        <v>94</v>
      </c>
      <c r="I73" s="69">
        <f t="shared" si="41"/>
        <v>1660.5</v>
      </c>
      <c r="J73" s="70">
        <f t="shared" si="42"/>
        <v>1353</v>
      </c>
      <c r="K73" s="71">
        <v>1230</v>
      </c>
      <c r="L73" s="126">
        <f t="shared" si="9"/>
        <v>1</v>
      </c>
      <c r="M73" s="126">
        <f t="shared" si="10"/>
        <v>1230</v>
      </c>
      <c r="N73" s="126">
        <f t="shared" si="11"/>
        <v>1230</v>
      </c>
      <c r="O73">
        <f t="shared" si="12"/>
        <v>1230</v>
      </c>
      <c r="P73" s="70">
        <f t="shared" si="13"/>
        <v>1266.9000000000001</v>
      </c>
      <c r="Q73" s="70">
        <f t="shared" si="14"/>
        <v>1402.1999999999998</v>
      </c>
      <c r="R73" s="70">
        <f t="shared" si="15"/>
        <v>1734.3</v>
      </c>
      <c r="S73" s="481">
        <f t="shared" si="16"/>
        <v>1168.5</v>
      </c>
      <c r="T73" s="481">
        <f t="shared" si="17"/>
        <v>1291.5</v>
      </c>
      <c r="U73" s="481">
        <f t="shared" si="18"/>
        <v>1599</v>
      </c>
      <c r="V73" s="5"/>
      <c r="AB73" s="167"/>
    </row>
    <row r="74" spans="1:28" ht="113.25" customHeight="1">
      <c r="A74" s="176" t="s">
        <v>3928</v>
      </c>
      <c r="B74" s="177" t="s">
        <v>3929</v>
      </c>
      <c r="C74" s="422"/>
      <c r="D74" s="176" t="s">
        <v>11</v>
      </c>
      <c r="E74" s="176" t="s">
        <v>2044</v>
      </c>
      <c r="F74" s="421"/>
      <c r="G74" s="176" t="s">
        <v>28</v>
      </c>
      <c r="H74" s="176" t="s">
        <v>94</v>
      </c>
      <c r="I74" s="69">
        <f t="shared" si="41"/>
        <v>1806.3000000000002</v>
      </c>
      <c r="J74" s="70">
        <f t="shared" si="42"/>
        <v>1471.8000000000002</v>
      </c>
      <c r="K74" s="71">
        <v>1338</v>
      </c>
      <c r="L74" s="126">
        <f t="shared" si="9"/>
        <v>1</v>
      </c>
      <c r="M74" s="126">
        <f t="shared" si="10"/>
        <v>1338</v>
      </c>
      <c r="N74" s="126">
        <f t="shared" si="11"/>
        <v>1338</v>
      </c>
      <c r="O74">
        <f t="shared" si="12"/>
        <v>1338</v>
      </c>
      <c r="P74" s="70">
        <f t="shared" si="13"/>
        <v>1378.14</v>
      </c>
      <c r="Q74" s="70">
        <f t="shared" si="14"/>
        <v>1525.32</v>
      </c>
      <c r="R74" s="70">
        <f t="shared" si="15"/>
        <v>1886.58</v>
      </c>
      <c r="S74" s="481">
        <f t="shared" si="16"/>
        <v>1271.0999999999999</v>
      </c>
      <c r="T74" s="481">
        <f t="shared" si="17"/>
        <v>1404.9</v>
      </c>
      <c r="U74" s="481">
        <f t="shared" si="18"/>
        <v>1739.4</v>
      </c>
      <c r="V74" s="5"/>
      <c r="AB74" s="167"/>
    </row>
    <row r="75" spans="1:28" ht="60.75" customHeight="1">
      <c r="A75" s="176" t="s">
        <v>2054</v>
      </c>
      <c r="B75" s="177" t="s">
        <v>2053</v>
      </c>
      <c r="C75" s="182"/>
      <c r="D75" s="176" t="s">
        <v>15</v>
      </c>
      <c r="E75" s="176" t="s">
        <v>21</v>
      </c>
      <c r="F75" s="90">
        <v>460</v>
      </c>
      <c r="G75" s="176" t="s">
        <v>22</v>
      </c>
      <c r="H75" s="176" t="s">
        <v>2049</v>
      </c>
      <c r="I75" s="69">
        <f t="shared" si="41"/>
        <v>1026</v>
      </c>
      <c r="J75" s="70">
        <f t="shared" si="42"/>
        <v>836.00000000000011</v>
      </c>
      <c r="K75" s="71">
        <v>760</v>
      </c>
      <c r="L75" s="126">
        <f t="shared" si="9"/>
        <v>1</v>
      </c>
      <c r="M75" s="126">
        <f t="shared" si="10"/>
        <v>760</v>
      </c>
      <c r="N75" s="126">
        <f t="shared" si="11"/>
        <v>760</v>
      </c>
      <c r="O75">
        <f t="shared" si="12"/>
        <v>760</v>
      </c>
      <c r="P75" s="70">
        <f t="shared" si="13"/>
        <v>782.80000000000007</v>
      </c>
      <c r="Q75" s="70">
        <f t="shared" si="14"/>
        <v>866.4</v>
      </c>
      <c r="R75" s="70">
        <f t="shared" si="15"/>
        <v>1071.5999999999999</v>
      </c>
      <c r="S75" s="481">
        <f t="shared" si="16"/>
        <v>722</v>
      </c>
      <c r="T75" s="481">
        <f t="shared" si="17"/>
        <v>798</v>
      </c>
      <c r="U75" s="481">
        <f t="shared" si="18"/>
        <v>988</v>
      </c>
      <c r="V75" s="5"/>
      <c r="AB75" s="167" t="s">
        <v>978</v>
      </c>
    </row>
    <row r="76" spans="1:28" ht="60">
      <c r="A76" s="176" t="s">
        <v>3956</v>
      </c>
      <c r="B76" s="177" t="s">
        <v>3957</v>
      </c>
      <c r="C76" s="754"/>
      <c r="D76" s="176" t="s">
        <v>15</v>
      </c>
      <c r="E76" s="176" t="s">
        <v>3955</v>
      </c>
      <c r="F76" s="425"/>
      <c r="G76" s="176" t="s">
        <v>19</v>
      </c>
      <c r="H76" s="176" t="s">
        <v>3958</v>
      </c>
      <c r="I76" s="69">
        <f t="shared" si="41"/>
        <v>594</v>
      </c>
      <c r="J76" s="70">
        <f t="shared" si="42"/>
        <v>484.00000000000006</v>
      </c>
      <c r="K76" s="71">
        <v>440</v>
      </c>
      <c r="L76" s="126">
        <f t="shared" si="9"/>
        <v>1</v>
      </c>
      <c r="M76" s="126">
        <f t="shared" si="10"/>
        <v>440</v>
      </c>
      <c r="N76" s="126">
        <f t="shared" si="11"/>
        <v>440</v>
      </c>
      <c r="O76">
        <f t="shared" si="12"/>
        <v>440</v>
      </c>
      <c r="P76" s="70">
        <f t="shared" si="13"/>
        <v>453.2</v>
      </c>
      <c r="Q76" s="70">
        <f t="shared" si="14"/>
        <v>501.59999999999997</v>
      </c>
      <c r="R76" s="70">
        <f t="shared" si="15"/>
        <v>620.4</v>
      </c>
      <c r="S76" s="481">
        <f t="shared" si="16"/>
        <v>418</v>
      </c>
      <c r="T76" s="481">
        <f t="shared" si="17"/>
        <v>462</v>
      </c>
      <c r="U76" s="481">
        <f t="shared" si="18"/>
        <v>572</v>
      </c>
      <c r="V76" s="5"/>
      <c r="AB76" s="167"/>
    </row>
    <row r="77" spans="1:28" ht="60">
      <c r="A77" s="176" t="s">
        <v>3951</v>
      </c>
      <c r="B77" s="177" t="s">
        <v>3953</v>
      </c>
      <c r="C77" s="748"/>
      <c r="D77" s="176" t="s">
        <v>15</v>
      </c>
      <c r="E77" s="176" t="s">
        <v>3955</v>
      </c>
      <c r="F77" s="425"/>
      <c r="G77" s="176" t="s">
        <v>22</v>
      </c>
      <c r="H77" s="176" t="s">
        <v>2049</v>
      </c>
      <c r="I77" s="69">
        <f t="shared" si="41"/>
        <v>783</v>
      </c>
      <c r="J77" s="70">
        <f t="shared" si="42"/>
        <v>638</v>
      </c>
      <c r="K77" s="71">
        <v>580</v>
      </c>
      <c r="L77" s="126">
        <f t="shared" si="9"/>
        <v>1</v>
      </c>
      <c r="M77" s="126">
        <f t="shared" si="10"/>
        <v>580</v>
      </c>
      <c r="N77" s="126">
        <f t="shared" si="11"/>
        <v>580</v>
      </c>
      <c r="O77">
        <f t="shared" si="12"/>
        <v>580</v>
      </c>
      <c r="P77" s="70">
        <f t="shared" si="13"/>
        <v>597.4</v>
      </c>
      <c r="Q77" s="70">
        <f t="shared" si="14"/>
        <v>661.19999999999993</v>
      </c>
      <c r="R77" s="70">
        <f t="shared" si="15"/>
        <v>817.8</v>
      </c>
      <c r="S77" s="481">
        <f t="shared" si="16"/>
        <v>551</v>
      </c>
      <c r="T77" s="481">
        <f t="shared" si="17"/>
        <v>609</v>
      </c>
      <c r="U77" s="481">
        <f t="shared" si="18"/>
        <v>754</v>
      </c>
      <c r="V77" s="5"/>
      <c r="AB77" s="167"/>
    </row>
    <row r="78" spans="1:28" ht="60">
      <c r="A78" s="176" t="s">
        <v>3692</v>
      </c>
      <c r="B78" s="177" t="s">
        <v>3693</v>
      </c>
      <c r="C78" s="748"/>
      <c r="D78" s="176" t="s">
        <v>15</v>
      </c>
      <c r="E78" s="176" t="s">
        <v>2037</v>
      </c>
      <c r="F78" s="425">
        <v>570</v>
      </c>
      <c r="G78" s="176" t="s">
        <v>125</v>
      </c>
      <c r="H78" s="176" t="s">
        <v>194</v>
      </c>
      <c r="I78" s="69">
        <f t="shared" si="41"/>
        <v>1350</v>
      </c>
      <c r="J78" s="70">
        <f t="shared" si="42"/>
        <v>1100</v>
      </c>
      <c r="K78" s="71">
        <v>1000</v>
      </c>
      <c r="L78" s="126">
        <f t="shared" si="9"/>
        <v>1</v>
      </c>
      <c r="M78" s="126">
        <f t="shared" si="10"/>
        <v>1000</v>
      </c>
      <c r="N78" s="126">
        <f t="shared" si="11"/>
        <v>1000</v>
      </c>
      <c r="O78">
        <f t="shared" si="12"/>
        <v>1000</v>
      </c>
      <c r="P78" s="70">
        <f t="shared" si="13"/>
        <v>1030</v>
      </c>
      <c r="Q78" s="70">
        <f t="shared" si="14"/>
        <v>1140</v>
      </c>
      <c r="R78" s="70">
        <f t="shared" si="15"/>
        <v>1410</v>
      </c>
      <c r="S78" s="481">
        <f t="shared" si="16"/>
        <v>950</v>
      </c>
      <c r="T78" s="481">
        <f t="shared" si="17"/>
        <v>1050</v>
      </c>
      <c r="U78" s="481">
        <f t="shared" si="18"/>
        <v>1300</v>
      </c>
      <c r="V78" s="5"/>
      <c r="AB78" s="167"/>
    </row>
    <row r="79" spans="1:28" ht="60">
      <c r="A79" s="176" t="s">
        <v>3952</v>
      </c>
      <c r="B79" s="177" t="s">
        <v>3954</v>
      </c>
      <c r="C79" s="755"/>
      <c r="D79" s="176" t="s">
        <v>15</v>
      </c>
      <c r="E79" s="176" t="s">
        <v>2037</v>
      </c>
      <c r="F79" s="425">
        <v>570</v>
      </c>
      <c r="G79" s="176" t="s">
        <v>28</v>
      </c>
      <c r="H79" s="176" t="s">
        <v>600</v>
      </c>
      <c r="I79" s="69">
        <f t="shared" si="41"/>
        <v>1588.95</v>
      </c>
      <c r="J79" s="70">
        <f t="shared" si="42"/>
        <v>1294.7</v>
      </c>
      <c r="K79" s="71">
        <v>1177</v>
      </c>
      <c r="L79" s="126">
        <f t="shared" si="9"/>
        <v>1</v>
      </c>
      <c r="M79" s="126">
        <f t="shared" si="10"/>
        <v>1177</v>
      </c>
      <c r="N79" s="126">
        <f t="shared" si="11"/>
        <v>1177</v>
      </c>
      <c r="O79">
        <f t="shared" si="12"/>
        <v>1177</v>
      </c>
      <c r="P79" s="70">
        <f t="shared" si="13"/>
        <v>1212.31</v>
      </c>
      <c r="Q79" s="70">
        <f t="shared" ref="Q79:Q146" si="43">IFERROR(SUM($O79*$W$10)," ")</f>
        <v>1341.78</v>
      </c>
      <c r="R79" s="70">
        <f t="shared" ref="R79:R146" si="44">IFERROR(SUM($O79*$X$10)," ")</f>
        <v>1659.57</v>
      </c>
      <c r="S79" s="481">
        <f t="shared" si="16"/>
        <v>1118.1500000000001</v>
      </c>
      <c r="T79" s="481">
        <f t="shared" si="17"/>
        <v>1235.8500000000001</v>
      </c>
      <c r="U79" s="481">
        <f t="shared" si="18"/>
        <v>1530.1000000000001</v>
      </c>
      <c r="V79" s="5"/>
      <c r="AB79" s="167"/>
    </row>
    <row r="80" spans="1:28" ht="77.25" customHeight="1">
      <c r="A80" s="176" t="s">
        <v>3873</v>
      </c>
      <c r="B80" s="177" t="s">
        <v>3879</v>
      </c>
      <c r="C80" s="754"/>
      <c r="D80" s="176" t="s">
        <v>11</v>
      </c>
      <c r="E80" s="176" t="s">
        <v>3885</v>
      </c>
      <c r="F80" s="179"/>
      <c r="G80" s="176" t="s">
        <v>212</v>
      </c>
      <c r="H80" s="176" t="s">
        <v>3890</v>
      </c>
      <c r="I80" s="69">
        <f t="shared" ref="I80:I103" si="45">K80*1.35</f>
        <v>222.75000000000003</v>
      </c>
      <c r="J80" s="70">
        <f t="shared" ref="J80:J103" si="46">K80*1.1</f>
        <v>181.50000000000003</v>
      </c>
      <c r="K80" s="71">
        <v>165</v>
      </c>
      <c r="L80" s="126">
        <f t="shared" si="9"/>
        <v>1</v>
      </c>
      <c r="M80" s="126">
        <f t="shared" si="10"/>
        <v>165</v>
      </c>
      <c r="N80" s="126">
        <f t="shared" si="11"/>
        <v>165</v>
      </c>
      <c r="O80">
        <f t="shared" si="12"/>
        <v>165</v>
      </c>
      <c r="P80" s="70">
        <f t="shared" si="13"/>
        <v>169.95000000000002</v>
      </c>
      <c r="Q80" s="70">
        <f t="shared" si="43"/>
        <v>188.1</v>
      </c>
      <c r="R80" s="70">
        <f t="shared" si="44"/>
        <v>232.64999999999998</v>
      </c>
      <c r="S80" s="481">
        <f t="shared" si="16"/>
        <v>156.75</v>
      </c>
      <c r="T80" s="481">
        <f t="shared" si="17"/>
        <v>173.25</v>
      </c>
      <c r="U80" s="481">
        <f t="shared" si="18"/>
        <v>214.5</v>
      </c>
      <c r="V80" s="5"/>
      <c r="AB80" s="167"/>
    </row>
    <row r="81" spans="1:28" ht="64.5" customHeight="1">
      <c r="A81" s="176" t="s">
        <v>3874</v>
      </c>
      <c r="B81" s="177" t="s">
        <v>3880</v>
      </c>
      <c r="C81" s="748"/>
      <c r="D81" s="176" t="s">
        <v>11</v>
      </c>
      <c r="E81" s="176" t="s">
        <v>3885</v>
      </c>
      <c r="F81" s="181"/>
      <c r="G81" s="176" t="s">
        <v>668</v>
      </c>
      <c r="H81" s="176" t="s">
        <v>3891</v>
      </c>
      <c r="I81" s="69">
        <f t="shared" si="45"/>
        <v>247.05</v>
      </c>
      <c r="J81" s="70">
        <f t="shared" si="46"/>
        <v>201.3</v>
      </c>
      <c r="K81" s="71">
        <v>183</v>
      </c>
      <c r="L81" s="126">
        <f t="shared" si="9"/>
        <v>1</v>
      </c>
      <c r="M81" s="126">
        <f t="shared" si="10"/>
        <v>183</v>
      </c>
      <c r="N81" s="126">
        <f t="shared" si="11"/>
        <v>183</v>
      </c>
      <c r="O81">
        <f t="shared" si="12"/>
        <v>183</v>
      </c>
      <c r="P81" s="70">
        <f t="shared" si="13"/>
        <v>188.49</v>
      </c>
      <c r="Q81" s="70">
        <f t="shared" si="43"/>
        <v>208.61999999999998</v>
      </c>
      <c r="R81" s="70">
        <f t="shared" si="44"/>
        <v>258.02999999999997</v>
      </c>
      <c r="S81" s="481">
        <f t="shared" si="16"/>
        <v>173.85</v>
      </c>
      <c r="T81" s="481">
        <f t="shared" si="17"/>
        <v>192.15</v>
      </c>
      <c r="U81" s="481">
        <f t="shared" si="18"/>
        <v>237.9</v>
      </c>
      <c r="V81" s="5"/>
      <c r="AB81" s="167"/>
    </row>
    <row r="82" spans="1:28" ht="64.5" customHeight="1">
      <c r="A82" s="176" t="s">
        <v>3875</v>
      </c>
      <c r="B82" s="177" t="s">
        <v>3881</v>
      </c>
      <c r="C82" s="748"/>
      <c r="D82" s="176" t="s">
        <v>11</v>
      </c>
      <c r="E82" s="176" t="s">
        <v>3886</v>
      </c>
      <c r="F82" s="181"/>
      <c r="G82" s="176" t="s">
        <v>742</v>
      </c>
      <c r="H82" s="176" t="s">
        <v>3892</v>
      </c>
      <c r="I82" s="69">
        <f t="shared" si="45"/>
        <v>324</v>
      </c>
      <c r="J82" s="70">
        <f t="shared" si="46"/>
        <v>264</v>
      </c>
      <c r="K82" s="71">
        <v>240</v>
      </c>
      <c r="L82" s="126">
        <f t="shared" ref="L82:L160" si="47">IF(K82&gt;1,1,0)</f>
        <v>1</v>
      </c>
      <c r="M82" s="126">
        <f t="shared" ref="M82:M160" si="48">IF(L82=1,K82,0)</f>
        <v>240</v>
      </c>
      <c r="N82" s="126">
        <f t="shared" ref="N82:N160" si="49">IFERROR(SUM(M82*1)," ")</f>
        <v>240</v>
      </c>
      <c r="O82">
        <f t="shared" ref="O82:O160" si="50">IF(N82=0," ",N82)</f>
        <v>240</v>
      </c>
      <c r="P82" s="70">
        <f t="shared" si="13"/>
        <v>247.20000000000002</v>
      </c>
      <c r="Q82" s="70">
        <f t="shared" si="43"/>
        <v>273.59999999999997</v>
      </c>
      <c r="R82" s="70">
        <f t="shared" si="44"/>
        <v>338.4</v>
      </c>
      <c r="S82" s="481">
        <f t="shared" si="16"/>
        <v>228</v>
      </c>
      <c r="T82" s="481">
        <f t="shared" si="17"/>
        <v>252</v>
      </c>
      <c r="U82" s="481">
        <f t="shared" si="18"/>
        <v>312</v>
      </c>
      <c r="V82" s="5"/>
      <c r="AB82" s="167"/>
    </row>
    <row r="83" spans="1:28" ht="54" customHeight="1">
      <c r="A83" s="176" t="s">
        <v>3876</v>
      </c>
      <c r="B83" s="177" t="s">
        <v>3882</v>
      </c>
      <c r="C83" s="748"/>
      <c r="D83" s="176" t="s">
        <v>11</v>
      </c>
      <c r="E83" s="176" t="s">
        <v>3887</v>
      </c>
      <c r="F83" s="179"/>
      <c r="G83" s="176" t="s">
        <v>3889</v>
      </c>
      <c r="H83" s="176" t="s">
        <v>3893</v>
      </c>
      <c r="I83" s="69">
        <f t="shared" si="45"/>
        <v>351</v>
      </c>
      <c r="J83" s="70">
        <f t="shared" si="46"/>
        <v>286</v>
      </c>
      <c r="K83" s="71">
        <v>260</v>
      </c>
      <c r="L83" s="126">
        <f t="shared" si="47"/>
        <v>1</v>
      </c>
      <c r="M83" s="126">
        <f t="shared" si="48"/>
        <v>260</v>
      </c>
      <c r="N83" s="126">
        <f t="shared" si="49"/>
        <v>260</v>
      </c>
      <c r="O83">
        <f t="shared" si="50"/>
        <v>260</v>
      </c>
      <c r="P83" s="70">
        <f t="shared" ref="P83:P164" si="51">IFERROR(SUM($O83*$V$10)," ")</f>
        <v>267.8</v>
      </c>
      <c r="Q83" s="70">
        <f t="shared" si="43"/>
        <v>296.39999999999998</v>
      </c>
      <c r="R83" s="70">
        <f t="shared" si="44"/>
        <v>366.59999999999997</v>
      </c>
      <c r="S83" s="481">
        <f t="shared" ref="S83:S164" si="52">IFERROR(SUM($O83-$O83/100*$Y$10)," ")</f>
        <v>247</v>
      </c>
      <c r="T83" s="481">
        <f t="shared" ref="T83:T164" si="53">IFERROR(SUM($O83*$Z$10)," ")</f>
        <v>273</v>
      </c>
      <c r="U83" s="481">
        <f t="shared" ref="U83:U164" si="54">IFERROR(SUM($O83*$AA$10)," ")</f>
        <v>338</v>
      </c>
      <c r="V83" s="5"/>
      <c r="AB83" s="167"/>
    </row>
    <row r="84" spans="1:28" ht="56.25" customHeight="1">
      <c r="A84" s="176" t="s">
        <v>3877</v>
      </c>
      <c r="B84" s="177" t="s">
        <v>3883</v>
      </c>
      <c r="C84" s="748"/>
      <c r="D84" s="176" t="s">
        <v>11</v>
      </c>
      <c r="E84" s="176" t="s">
        <v>3887</v>
      </c>
      <c r="F84" s="179"/>
      <c r="G84" s="176" t="s">
        <v>19</v>
      </c>
      <c r="H84" s="176" t="s">
        <v>20</v>
      </c>
      <c r="I84" s="69">
        <f t="shared" si="45"/>
        <v>398.25</v>
      </c>
      <c r="J84" s="70">
        <f t="shared" si="46"/>
        <v>324.5</v>
      </c>
      <c r="K84" s="71">
        <v>295</v>
      </c>
      <c r="L84" s="126">
        <f t="shared" si="47"/>
        <v>1</v>
      </c>
      <c r="M84" s="126">
        <f t="shared" si="48"/>
        <v>295</v>
      </c>
      <c r="N84" s="126">
        <f t="shared" si="49"/>
        <v>295</v>
      </c>
      <c r="O84">
        <f t="shared" si="50"/>
        <v>295</v>
      </c>
      <c r="P84" s="70">
        <f t="shared" si="51"/>
        <v>303.85000000000002</v>
      </c>
      <c r="Q84" s="70">
        <f t="shared" si="43"/>
        <v>336.29999999999995</v>
      </c>
      <c r="R84" s="70">
        <f t="shared" si="44"/>
        <v>415.95</v>
      </c>
      <c r="S84" s="481">
        <f t="shared" si="52"/>
        <v>280.25</v>
      </c>
      <c r="T84" s="481">
        <f t="shared" si="53"/>
        <v>309.75</v>
      </c>
      <c r="U84" s="481">
        <f t="shared" si="54"/>
        <v>383.5</v>
      </c>
      <c r="V84" s="5"/>
      <c r="AB84" s="167"/>
    </row>
    <row r="85" spans="1:28" ht="61.5" customHeight="1">
      <c r="A85" s="176" t="s">
        <v>3878</v>
      </c>
      <c r="B85" s="177" t="s">
        <v>3884</v>
      </c>
      <c r="C85" s="748"/>
      <c r="D85" s="176" t="s">
        <v>11</v>
      </c>
      <c r="E85" s="176" t="s">
        <v>3888</v>
      </c>
      <c r="F85" s="179"/>
      <c r="G85" s="176" t="s">
        <v>761</v>
      </c>
      <c r="H85" s="176" t="s">
        <v>3894</v>
      </c>
      <c r="I85" s="69">
        <f t="shared" si="45"/>
        <v>432</v>
      </c>
      <c r="J85" s="70">
        <f t="shared" si="46"/>
        <v>352</v>
      </c>
      <c r="K85" s="71">
        <v>320</v>
      </c>
      <c r="L85" s="126">
        <f t="shared" si="47"/>
        <v>1</v>
      </c>
      <c r="M85" s="126">
        <f t="shared" si="48"/>
        <v>320</v>
      </c>
      <c r="N85" s="126">
        <f t="shared" si="49"/>
        <v>320</v>
      </c>
      <c r="O85">
        <f t="shared" si="50"/>
        <v>320</v>
      </c>
      <c r="P85" s="70">
        <f t="shared" si="51"/>
        <v>329.6</v>
      </c>
      <c r="Q85" s="70">
        <f t="shared" si="43"/>
        <v>364.79999999999995</v>
      </c>
      <c r="R85" s="70">
        <f t="shared" si="44"/>
        <v>451.2</v>
      </c>
      <c r="S85" s="481">
        <f t="shared" si="52"/>
        <v>304</v>
      </c>
      <c r="T85" s="481">
        <f t="shared" si="53"/>
        <v>336</v>
      </c>
      <c r="U85" s="481">
        <f t="shared" si="54"/>
        <v>416</v>
      </c>
      <c r="V85" s="5"/>
      <c r="AB85" s="167"/>
    </row>
    <row r="86" spans="1:28" ht="67.5" customHeight="1">
      <c r="A86" s="176" t="s">
        <v>4278</v>
      </c>
      <c r="B86" s="177" t="s">
        <v>4279</v>
      </c>
      <c r="C86" s="754"/>
      <c r="D86" s="176" t="s">
        <v>15</v>
      </c>
      <c r="E86" s="176" t="s">
        <v>3885</v>
      </c>
      <c r="F86" s="521"/>
      <c r="G86" s="176" t="s">
        <v>668</v>
      </c>
      <c r="H86" s="176" t="s">
        <v>583</v>
      </c>
      <c r="I86" s="69">
        <f t="shared" si="45"/>
        <v>263.25</v>
      </c>
      <c r="J86" s="70">
        <f t="shared" si="46"/>
        <v>214.50000000000003</v>
      </c>
      <c r="K86" s="71">
        <v>195</v>
      </c>
      <c r="L86" s="126">
        <f t="shared" si="47"/>
        <v>1</v>
      </c>
      <c r="M86" s="126">
        <f t="shared" si="48"/>
        <v>195</v>
      </c>
      <c r="N86" s="126">
        <f t="shared" si="49"/>
        <v>195</v>
      </c>
      <c r="O86">
        <f t="shared" si="50"/>
        <v>195</v>
      </c>
      <c r="P86" s="70">
        <f>IFERROR(SUM($O86*$V$10)," ")</f>
        <v>200.85</v>
      </c>
      <c r="Q86" s="70">
        <f t="shared" si="43"/>
        <v>222.29999999999998</v>
      </c>
      <c r="R86" s="70">
        <f t="shared" si="44"/>
        <v>274.95</v>
      </c>
      <c r="S86" s="481">
        <f>IFERROR(SUM($O86-$O86/100*$Y$10)," ")</f>
        <v>185.25</v>
      </c>
      <c r="T86" s="481">
        <f>IFERROR(SUM($O86*$Z$10)," ")</f>
        <v>204.75</v>
      </c>
      <c r="U86" s="481">
        <f>IFERROR(SUM($O86*$AA$10)," ")</f>
        <v>253.5</v>
      </c>
      <c r="V86" s="5"/>
      <c r="AB86" s="167"/>
    </row>
    <row r="87" spans="1:28" ht="60.75" customHeight="1">
      <c r="A87" s="176" t="s">
        <v>4280</v>
      </c>
      <c r="B87" s="177" t="s">
        <v>4281</v>
      </c>
      <c r="C87" s="748"/>
      <c r="D87" s="176" t="s">
        <v>15</v>
      </c>
      <c r="E87" s="176" t="s">
        <v>3886</v>
      </c>
      <c r="F87" s="521"/>
      <c r="G87" s="176" t="s">
        <v>742</v>
      </c>
      <c r="H87" s="176" t="s">
        <v>4282</v>
      </c>
      <c r="I87" s="69">
        <f t="shared" si="45"/>
        <v>324</v>
      </c>
      <c r="J87" s="70">
        <f t="shared" si="46"/>
        <v>264</v>
      </c>
      <c r="K87" s="71">
        <v>240</v>
      </c>
      <c r="L87" s="126">
        <f t="shared" si="47"/>
        <v>1</v>
      </c>
      <c r="M87" s="126">
        <f t="shared" si="48"/>
        <v>240</v>
      </c>
      <c r="N87" s="126">
        <f t="shared" si="49"/>
        <v>240</v>
      </c>
      <c r="O87">
        <f t="shared" si="50"/>
        <v>240</v>
      </c>
      <c r="P87" s="70">
        <f>IFERROR(SUM($O87*$V$10)," ")</f>
        <v>247.20000000000002</v>
      </c>
      <c r="Q87" s="70">
        <f t="shared" si="43"/>
        <v>273.59999999999997</v>
      </c>
      <c r="R87" s="70">
        <f t="shared" si="44"/>
        <v>338.4</v>
      </c>
      <c r="S87" s="481">
        <f>IFERROR(SUM($O87-$O87/100*$Y$10)," ")</f>
        <v>228</v>
      </c>
      <c r="T87" s="481">
        <f>IFERROR(SUM($O87*$Z$10)," ")</f>
        <v>252</v>
      </c>
      <c r="U87" s="481">
        <f>IFERROR(SUM($O87*$AA$10)," ")</f>
        <v>312</v>
      </c>
      <c r="V87" s="5"/>
      <c r="AB87" s="167"/>
    </row>
    <row r="88" spans="1:28" ht="64.5" customHeight="1">
      <c r="A88" s="176" t="s">
        <v>4283</v>
      </c>
      <c r="B88" s="177" t="s">
        <v>4284</v>
      </c>
      <c r="C88" s="748"/>
      <c r="D88" s="176" t="s">
        <v>15</v>
      </c>
      <c r="E88" s="176" t="s">
        <v>3887</v>
      </c>
      <c r="F88" s="521"/>
      <c r="G88" s="176" t="s">
        <v>3889</v>
      </c>
      <c r="H88" s="176" t="s">
        <v>17</v>
      </c>
      <c r="I88" s="69">
        <f t="shared" si="45"/>
        <v>351</v>
      </c>
      <c r="J88" s="70">
        <f t="shared" si="46"/>
        <v>286</v>
      </c>
      <c r="K88" s="71">
        <v>260</v>
      </c>
      <c r="L88" s="126">
        <f t="shared" si="47"/>
        <v>1</v>
      </c>
      <c r="M88" s="126">
        <f t="shared" si="48"/>
        <v>260</v>
      </c>
      <c r="N88" s="126">
        <f t="shared" si="49"/>
        <v>260</v>
      </c>
      <c r="O88">
        <f t="shared" si="50"/>
        <v>260</v>
      </c>
      <c r="P88" s="70">
        <f>IFERROR(SUM($O88*$V$10)," ")</f>
        <v>267.8</v>
      </c>
      <c r="Q88" s="70">
        <f t="shared" si="43"/>
        <v>296.39999999999998</v>
      </c>
      <c r="R88" s="70">
        <f t="shared" si="44"/>
        <v>366.59999999999997</v>
      </c>
      <c r="S88" s="481">
        <f>IFERROR(SUM($O88-$O88/100*$Y$10)," ")</f>
        <v>247</v>
      </c>
      <c r="T88" s="481">
        <f>IFERROR(SUM($O88*$Z$10)," ")</f>
        <v>273</v>
      </c>
      <c r="U88" s="481">
        <f>IFERROR(SUM($O88*$AA$10)," ")</f>
        <v>338</v>
      </c>
      <c r="V88" s="5"/>
      <c r="AB88" s="167"/>
    </row>
    <row r="89" spans="1:28" ht="67.5" customHeight="1">
      <c r="A89" s="176" t="s">
        <v>4285</v>
      </c>
      <c r="B89" s="177" t="s">
        <v>4286</v>
      </c>
      <c r="C89" s="755"/>
      <c r="D89" s="176" t="s">
        <v>15</v>
      </c>
      <c r="E89" s="176" t="s">
        <v>3887</v>
      </c>
      <c r="F89" s="521"/>
      <c r="G89" s="176" t="s">
        <v>19</v>
      </c>
      <c r="H89" s="176" t="s">
        <v>3958</v>
      </c>
      <c r="I89" s="69">
        <f t="shared" si="45"/>
        <v>411.75</v>
      </c>
      <c r="J89" s="70">
        <f t="shared" si="46"/>
        <v>335.5</v>
      </c>
      <c r="K89" s="71">
        <v>305</v>
      </c>
      <c r="L89" s="126">
        <f t="shared" si="47"/>
        <v>1</v>
      </c>
      <c r="M89" s="126">
        <f t="shared" si="48"/>
        <v>305</v>
      </c>
      <c r="N89" s="126">
        <f t="shared" si="49"/>
        <v>305</v>
      </c>
      <c r="O89">
        <f t="shared" si="50"/>
        <v>305</v>
      </c>
      <c r="P89" s="70">
        <f>IFERROR(SUM($O89*$V$10)," ")</f>
        <v>314.15000000000003</v>
      </c>
      <c r="Q89" s="70">
        <f t="shared" si="43"/>
        <v>347.7</v>
      </c>
      <c r="R89" s="70">
        <f t="shared" si="44"/>
        <v>430.04999999999995</v>
      </c>
      <c r="S89" s="481">
        <f>IFERROR(SUM($O89-$O89/100*$Y$10)," ")</f>
        <v>289.75</v>
      </c>
      <c r="T89" s="481">
        <f>IFERROR(SUM($O89*$Z$10)," ")</f>
        <v>320.25</v>
      </c>
      <c r="U89" s="481">
        <f>IFERROR(SUM($O89*$AA$10)," ")</f>
        <v>396.5</v>
      </c>
      <c r="V89" s="5"/>
      <c r="AB89" s="167"/>
    </row>
    <row r="90" spans="1:28" ht="60.75" customHeight="1">
      <c r="A90" s="176" t="s">
        <v>4287</v>
      </c>
      <c r="B90" s="177" t="s">
        <v>4384</v>
      </c>
      <c r="C90" s="754"/>
      <c r="D90" s="176" t="s">
        <v>11</v>
      </c>
      <c r="E90" s="176" t="s">
        <v>3887</v>
      </c>
      <c r="F90" s="521"/>
      <c r="G90" s="176" t="s">
        <v>16</v>
      </c>
      <c r="H90" s="176" t="s">
        <v>4288</v>
      </c>
      <c r="I90" s="69">
        <f t="shared" si="45"/>
        <v>652.05000000000007</v>
      </c>
      <c r="J90" s="70">
        <f t="shared" si="46"/>
        <v>531.30000000000007</v>
      </c>
      <c r="K90" s="71">
        <v>483</v>
      </c>
      <c r="L90" s="126">
        <f t="shared" si="47"/>
        <v>1</v>
      </c>
      <c r="M90" s="126">
        <f t="shared" si="48"/>
        <v>483</v>
      </c>
      <c r="N90" s="126">
        <f t="shared" si="49"/>
        <v>483</v>
      </c>
      <c r="O90">
        <f t="shared" si="50"/>
        <v>483</v>
      </c>
      <c r="P90" s="70">
        <f t="shared" ref="P90:P95" si="55">IFERROR(SUM($O90*$V$10)," ")</f>
        <v>497.49</v>
      </c>
      <c r="Q90" s="70">
        <f t="shared" si="43"/>
        <v>550.62</v>
      </c>
      <c r="R90" s="70">
        <f t="shared" si="44"/>
        <v>681.03</v>
      </c>
      <c r="S90" s="481">
        <f t="shared" ref="S90:S95" si="56">IFERROR(SUM($O90-$O90/100*$Y$10)," ")</f>
        <v>458.85</v>
      </c>
      <c r="T90" s="481">
        <f t="shared" ref="T90:T95" si="57">IFERROR(SUM($O90*$Z$10)," ")</f>
        <v>507.15000000000003</v>
      </c>
      <c r="U90" s="481">
        <f t="shared" ref="U90:U95" si="58">IFERROR(SUM($O90*$AA$10)," ")</f>
        <v>627.9</v>
      </c>
      <c r="V90" s="5"/>
      <c r="AB90" s="167"/>
    </row>
    <row r="91" spans="1:28" ht="64.5" customHeight="1">
      <c r="A91" s="176" t="s">
        <v>4289</v>
      </c>
      <c r="B91" s="177" t="s">
        <v>4385</v>
      </c>
      <c r="C91" s="748"/>
      <c r="D91" s="176" t="s">
        <v>11</v>
      </c>
      <c r="E91" s="176" t="s">
        <v>3887</v>
      </c>
      <c r="F91" s="521"/>
      <c r="G91" s="176" t="s">
        <v>2796</v>
      </c>
      <c r="H91" s="176" t="s">
        <v>4290</v>
      </c>
      <c r="I91" s="69">
        <f t="shared" si="45"/>
        <v>702</v>
      </c>
      <c r="J91" s="70">
        <f t="shared" si="46"/>
        <v>572</v>
      </c>
      <c r="K91" s="71">
        <v>520</v>
      </c>
      <c r="L91" s="126">
        <f t="shared" si="47"/>
        <v>1</v>
      </c>
      <c r="M91" s="126">
        <f t="shared" si="48"/>
        <v>520</v>
      </c>
      <c r="N91" s="126">
        <f t="shared" si="49"/>
        <v>520</v>
      </c>
      <c r="O91">
        <f t="shared" si="50"/>
        <v>520</v>
      </c>
      <c r="P91" s="70">
        <f t="shared" si="55"/>
        <v>535.6</v>
      </c>
      <c r="Q91" s="70">
        <f t="shared" si="43"/>
        <v>592.79999999999995</v>
      </c>
      <c r="R91" s="70">
        <f t="shared" si="44"/>
        <v>733.19999999999993</v>
      </c>
      <c r="S91" s="481">
        <f t="shared" si="56"/>
        <v>494</v>
      </c>
      <c r="T91" s="481">
        <f t="shared" si="57"/>
        <v>546</v>
      </c>
      <c r="U91" s="481">
        <f t="shared" si="58"/>
        <v>676</v>
      </c>
      <c r="V91" s="5"/>
      <c r="AB91" s="167"/>
    </row>
    <row r="92" spans="1:28" ht="67.5" customHeight="1">
      <c r="A92" s="176" t="s">
        <v>4291</v>
      </c>
      <c r="B92" s="177" t="s">
        <v>4386</v>
      </c>
      <c r="C92" s="755"/>
      <c r="D92" s="176" t="s">
        <v>11</v>
      </c>
      <c r="E92" s="176" t="s">
        <v>3887</v>
      </c>
      <c r="F92" s="521"/>
      <c r="G92" s="176" t="s">
        <v>41</v>
      </c>
      <c r="H92" s="176" t="s">
        <v>4292</v>
      </c>
      <c r="I92" s="69">
        <f t="shared" si="45"/>
        <v>849.15000000000009</v>
      </c>
      <c r="J92" s="70">
        <f t="shared" si="46"/>
        <v>691.90000000000009</v>
      </c>
      <c r="K92" s="71">
        <v>629</v>
      </c>
      <c r="L92" s="126">
        <f t="shared" si="47"/>
        <v>1</v>
      </c>
      <c r="M92" s="126">
        <f t="shared" si="48"/>
        <v>629</v>
      </c>
      <c r="N92" s="126">
        <f t="shared" si="49"/>
        <v>629</v>
      </c>
      <c r="O92">
        <f t="shared" si="50"/>
        <v>629</v>
      </c>
      <c r="P92" s="70">
        <f t="shared" si="55"/>
        <v>647.87</v>
      </c>
      <c r="Q92" s="70">
        <f t="shared" si="43"/>
        <v>717.06</v>
      </c>
      <c r="R92" s="70">
        <f t="shared" si="44"/>
        <v>886.89</v>
      </c>
      <c r="S92" s="481">
        <f t="shared" si="56"/>
        <v>597.54999999999995</v>
      </c>
      <c r="T92" s="481">
        <f t="shared" si="57"/>
        <v>660.45</v>
      </c>
      <c r="U92" s="481">
        <f t="shared" si="58"/>
        <v>817.7</v>
      </c>
      <c r="V92" s="5"/>
      <c r="AB92" s="167"/>
    </row>
    <row r="93" spans="1:28" ht="60.75" customHeight="1">
      <c r="A93" s="176" t="s">
        <v>4293</v>
      </c>
      <c r="B93" s="177" t="s">
        <v>4383</v>
      </c>
      <c r="C93" s="754"/>
      <c r="D93" s="176" t="s">
        <v>15</v>
      </c>
      <c r="E93" s="176" t="s">
        <v>3887</v>
      </c>
      <c r="F93" s="521"/>
      <c r="G93" s="176" t="s">
        <v>16</v>
      </c>
      <c r="H93" s="176" t="s">
        <v>4294</v>
      </c>
      <c r="I93" s="69">
        <f t="shared" si="45"/>
        <v>652.05000000000007</v>
      </c>
      <c r="J93" s="70">
        <f t="shared" si="46"/>
        <v>531.30000000000007</v>
      </c>
      <c r="K93" s="71">
        <v>483</v>
      </c>
      <c r="L93" s="126">
        <f t="shared" si="47"/>
        <v>1</v>
      </c>
      <c r="M93" s="126">
        <f t="shared" si="48"/>
        <v>483</v>
      </c>
      <c r="N93" s="126">
        <f t="shared" si="49"/>
        <v>483</v>
      </c>
      <c r="O93">
        <f t="shared" si="50"/>
        <v>483</v>
      </c>
      <c r="P93" s="70">
        <f t="shared" si="55"/>
        <v>497.49</v>
      </c>
      <c r="Q93" s="70">
        <f t="shared" si="43"/>
        <v>550.62</v>
      </c>
      <c r="R93" s="70">
        <f t="shared" si="44"/>
        <v>681.03</v>
      </c>
      <c r="S93" s="481">
        <f t="shared" si="56"/>
        <v>458.85</v>
      </c>
      <c r="T93" s="481">
        <f t="shared" si="57"/>
        <v>507.15000000000003</v>
      </c>
      <c r="U93" s="481">
        <f t="shared" si="58"/>
        <v>627.9</v>
      </c>
      <c r="V93" s="5"/>
      <c r="AB93" s="167"/>
    </row>
    <row r="94" spans="1:28" ht="64.5" customHeight="1">
      <c r="A94" s="176" t="s">
        <v>4295</v>
      </c>
      <c r="B94" s="177" t="s">
        <v>4382</v>
      </c>
      <c r="C94" s="748"/>
      <c r="D94" s="176" t="s">
        <v>15</v>
      </c>
      <c r="E94" s="176" t="s">
        <v>3887</v>
      </c>
      <c r="F94" s="521"/>
      <c r="G94" s="176" t="s">
        <v>2796</v>
      </c>
      <c r="H94" s="176" t="s">
        <v>4296</v>
      </c>
      <c r="I94" s="69">
        <f t="shared" si="45"/>
        <v>727.65000000000009</v>
      </c>
      <c r="J94" s="70">
        <f t="shared" si="46"/>
        <v>592.90000000000009</v>
      </c>
      <c r="K94" s="71">
        <v>539</v>
      </c>
      <c r="L94" s="126">
        <f t="shared" si="47"/>
        <v>1</v>
      </c>
      <c r="M94" s="126">
        <f t="shared" si="48"/>
        <v>539</v>
      </c>
      <c r="N94" s="126">
        <f t="shared" si="49"/>
        <v>539</v>
      </c>
      <c r="O94">
        <f t="shared" si="50"/>
        <v>539</v>
      </c>
      <c r="P94" s="70">
        <f t="shared" si="55"/>
        <v>555.16999999999996</v>
      </c>
      <c r="Q94" s="70">
        <f t="shared" si="43"/>
        <v>614.45999999999992</v>
      </c>
      <c r="R94" s="70">
        <f t="shared" si="44"/>
        <v>759.99</v>
      </c>
      <c r="S94" s="481">
        <f t="shared" si="56"/>
        <v>512.04999999999995</v>
      </c>
      <c r="T94" s="481">
        <f t="shared" si="57"/>
        <v>565.95000000000005</v>
      </c>
      <c r="U94" s="481">
        <f t="shared" si="58"/>
        <v>700.7</v>
      </c>
      <c r="V94" s="5"/>
      <c r="AB94" s="167"/>
    </row>
    <row r="95" spans="1:28" ht="67.5" customHeight="1">
      <c r="A95" s="176" t="s">
        <v>4297</v>
      </c>
      <c r="B95" s="177" t="s">
        <v>4381</v>
      </c>
      <c r="C95" s="755"/>
      <c r="D95" s="176" t="s">
        <v>15</v>
      </c>
      <c r="E95" s="176" t="s">
        <v>3887</v>
      </c>
      <c r="F95" s="521"/>
      <c r="G95" s="176" t="s">
        <v>41</v>
      </c>
      <c r="H95" s="176" t="s">
        <v>4288</v>
      </c>
      <c r="I95" s="69">
        <f t="shared" si="45"/>
        <v>849.15000000000009</v>
      </c>
      <c r="J95" s="70">
        <f t="shared" si="46"/>
        <v>691.90000000000009</v>
      </c>
      <c r="K95" s="71">
        <v>629</v>
      </c>
      <c r="L95" s="126">
        <f t="shared" si="47"/>
        <v>1</v>
      </c>
      <c r="M95" s="126">
        <f t="shared" si="48"/>
        <v>629</v>
      </c>
      <c r="N95" s="126">
        <f t="shared" si="49"/>
        <v>629</v>
      </c>
      <c r="O95">
        <f t="shared" si="50"/>
        <v>629</v>
      </c>
      <c r="P95" s="70">
        <f t="shared" si="55"/>
        <v>647.87</v>
      </c>
      <c r="Q95" s="70">
        <f t="shared" si="43"/>
        <v>717.06</v>
      </c>
      <c r="R95" s="70">
        <f t="shared" si="44"/>
        <v>886.89</v>
      </c>
      <c r="S95" s="481">
        <f t="shared" si="56"/>
        <v>597.54999999999995</v>
      </c>
      <c r="T95" s="481">
        <f t="shared" si="57"/>
        <v>660.45</v>
      </c>
      <c r="U95" s="481">
        <f t="shared" si="58"/>
        <v>817.7</v>
      </c>
      <c r="V95" s="5"/>
      <c r="AB95" s="167"/>
    </row>
    <row r="96" spans="1:28" ht="67.5" customHeight="1">
      <c r="A96" s="176" t="s">
        <v>4369</v>
      </c>
      <c r="B96" s="177" t="s">
        <v>4370</v>
      </c>
      <c r="C96" s="754"/>
      <c r="D96" s="176" t="s">
        <v>11</v>
      </c>
      <c r="E96" s="176" t="s">
        <v>4371</v>
      </c>
      <c r="F96" s="554"/>
      <c r="G96" s="176" t="s">
        <v>668</v>
      </c>
      <c r="H96" s="176" t="s">
        <v>3891</v>
      </c>
      <c r="I96" s="69">
        <f t="shared" si="45"/>
        <v>445.50000000000006</v>
      </c>
      <c r="J96" s="70">
        <f t="shared" si="46"/>
        <v>363.00000000000006</v>
      </c>
      <c r="K96" s="71">
        <v>330</v>
      </c>
      <c r="L96" s="126">
        <f t="shared" si="47"/>
        <v>1</v>
      </c>
      <c r="M96" s="126">
        <f t="shared" si="48"/>
        <v>330</v>
      </c>
      <c r="N96" s="126">
        <f t="shared" si="49"/>
        <v>330</v>
      </c>
      <c r="O96">
        <f t="shared" si="50"/>
        <v>330</v>
      </c>
      <c r="P96" s="70">
        <f t="shared" ref="P96:P103" si="59">IFERROR(SUM($O96*$V$10)," ")</f>
        <v>339.90000000000003</v>
      </c>
      <c r="Q96" s="70">
        <f t="shared" si="43"/>
        <v>376.2</v>
      </c>
      <c r="R96" s="70">
        <f t="shared" si="44"/>
        <v>465.29999999999995</v>
      </c>
      <c r="S96" s="481">
        <f t="shared" ref="S96:S103" si="60">IFERROR(SUM($O96-$O96/100*$Y$10)," ")</f>
        <v>313.5</v>
      </c>
      <c r="T96" s="481">
        <f t="shared" ref="T96:T103" si="61">IFERROR(SUM($O96*$Z$10)," ")</f>
        <v>346.5</v>
      </c>
      <c r="U96" s="481">
        <f t="shared" ref="U96:U103" si="62">IFERROR(SUM($O96*$AA$10)," ")</f>
        <v>429</v>
      </c>
      <c r="V96" s="5"/>
      <c r="AB96" s="167"/>
    </row>
    <row r="97" spans="1:28" ht="60.75" customHeight="1">
      <c r="A97" s="176" t="s">
        <v>4372</v>
      </c>
      <c r="B97" s="177" t="s">
        <v>4373</v>
      </c>
      <c r="C97" s="748"/>
      <c r="D97" s="176" t="s">
        <v>11</v>
      </c>
      <c r="E97" s="176" t="s">
        <v>4371</v>
      </c>
      <c r="F97" s="554"/>
      <c r="G97" s="176" t="s">
        <v>742</v>
      </c>
      <c r="H97" s="176" t="s">
        <v>3892</v>
      </c>
      <c r="I97" s="69">
        <f t="shared" si="45"/>
        <v>594</v>
      </c>
      <c r="J97" s="70">
        <f t="shared" si="46"/>
        <v>484.00000000000006</v>
      </c>
      <c r="K97" s="71">
        <v>440</v>
      </c>
      <c r="L97" s="126">
        <f t="shared" si="47"/>
        <v>1</v>
      </c>
      <c r="M97" s="126">
        <f t="shared" si="48"/>
        <v>440</v>
      </c>
      <c r="N97" s="126">
        <f t="shared" si="49"/>
        <v>440</v>
      </c>
      <c r="O97">
        <f t="shared" si="50"/>
        <v>440</v>
      </c>
      <c r="P97" s="70">
        <f t="shared" si="59"/>
        <v>453.2</v>
      </c>
      <c r="Q97" s="70">
        <f t="shared" si="43"/>
        <v>501.59999999999997</v>
      </c>
      <c r="R97" s="70">
        <f t="shared" si="44"/>
        <v>620.4</v>
      </c>
      <c r="S97" s="481">
        <f t="shared" si="60"/>
        <v>418</v>
      </c>
      <c r="T97" s="481">
        <f t="shared" si="61"/>
        <v>462</v>
      </c>
      <c r="U97" s="481">
        <f t="shared" si="62"/>
        <v>572</v>
      </c>
      <c r="V97" s="5"/>
      <c r="AB97" s="167"/>
    </row>
    <row r="98" spans="1:28" ht="64.5" customHeight="1">
      <c r="A98" s="176" t="s">
        <v>4374</v>
      </c>
      <c r="B98" s="177" t="s">
        <v>4375</v>
      </c>
      <c r="C98" s="748"/>
      <c r="D98" s="176" t="s">
        <v>11</v>
      </c>
      <c r="E98" s="176" t="s">
        <v>4376</v>
      </c>
      <c r="F98" s="554"/>
      <c r="G98" s="176" t="s">
        <v>2796</v>
      </c>
      <c r="H98" s="176" t="s">
        <v>4377</v>
      </c>
      <c r="I98" s="69">
        <f t="shared" si="45"/>
        <v>758.7</v>
      </c>
      <c r="J98" s="70">
        <f t="shared" si="46"/>
        <v>618.20000000000005</v>
      </c>
      <c r="K98" s="71">
        <v>562</v>
      </c>
      <c r="L98" s="126">
        <f t="shared" si="47"/>
        <v>1</v>
      </c>
      <c r="M98" s="126">
        <f t="shared" si="48"/>
        <v>562</v>
      </c>
      <c r="N98" s="126">
        <f t="shared" si="49"/>
        <v>562</v>
      </c>
      <c r="O98">
        <f t="shared" si="50"/>
        <v>562</v>
      </c>
      <c r="P98" s="70">
        <f t="shared" si="59"/>
        <v>578.86</v>
      </c>
      <c r="Q98" s="70">
        <f t="shared" si="43"/>
        <v>640.67999999999995</v>
      </c>
      <c r="R98" s="70">
        <f t="shared" si="44"/>
        <v>792.42</v>
      </c>
      <c r="S98" s="481">
        <f t="shared" si="60"/>
        <v>533.9</v>
      </c>
      <c r="T98" s="481">
        <f t="shared" si="61"/>
        <v>590.1</v>
      </c>
      <c r="U98" s="481">
        <f t="shared" si="62"/>
        <v>730.6</v>
      </c>
      <c r="V98" s="5"/>
      <c r="AB98" s="167"/>
    </row>
    <row r="99" spans="1:28" ht="67.5" customHeight="1">
      <c r="A99" s="176" t="s">
        <v>4378</v>
      </c>
      <c r="B99" s="177" t="s">
        <v>4379</v>
      </c>
      <c r="C99" s="755"/>
      <c r="D99" s="176" t="s">
        <v>11</v>
      </c>
      <c r="E99" s="176" t="s">
        <v>4380</v>
      </c>
      <c r="F99" s="554"/>
      <c r="G99" s="176" t="s">
        <v>41</v>
      </c>
      <c r="H99" s="176" t="s">
        <v>2066</v>
      </c>
      <c r="I99" s="69">
        <f t="shared" si="45"/>
        <v>931.50000000000011</v>
      </c>
      <c r="J99" s="70">
        <f t="shared" si="46"/>
        <v>759.00000000000011</v>
      </c>
      <c r="K99" s="71">
        <v>690</v>
      </c>
      <c r="L99" s="126">
        <f t="shared" si="47"/>
        <v>1</v>
      </c>
      <c r="M99" s="126">
        <f t="shared" si="48"/>
        <v>690</v>
      </c>
      <c r="N99" s="126">
        <f t="shared" si="49"/>
        <v>690</v>
      </c>
      <c r="O99">
        <f t="shared" si="50"/>
        <v>690</v>
      </c>
      <c r="P99" s="70">
        <f t="shared" si="59"/>
        <v>710.7</v>
      </c>
      <c r="Q99" s="70">
        <f t="shared" si="43"/>
        <v>786.59999999999991</v>
      </c>
      <c r="R99" s="70">
        <f t="shared" si="44"/>
        <v>972.9</v>
      </c>
      <c r="S99" s="481">
        <f t="shared" si="60"/>
        <v>655.5</v>
      </c>
      <c r="T99" s="481">
        <f t="shared" si="61"/>
        <v>724.5</v>
      </c>
      <c r="U99" s="481">
        <f t="shared" si="62"/>
        <v>897</v>
      </c>
      <c r="V99" s="5"/>
      <c r="AB99" s="167"/>
    </row>
    <row r="100" spans="1:28" ht="67.5" customHeight="1">
      <c r="A100" s="176" t="s">
        <v>4511</v>
      </c>
      <c r="B100" s="177" t="s">
        <v>4512</v>
      </c>
      <c r="C100" s="754"/>
      <c r="D100" s="176" t="s">
        <v>11</v>
      </c>
      <c r="E100" s="176" t="s">
        <v>4371</v>
      </c>
      <c r="F100" s="607"/>
      <c r="G100" s="176" t="s">
        <v>668</v>
      </c>
      <c r="H100" s="176" t="s">
        <v>3891</v>
      </c>
      <c r="I100" s="69">
        <f t="shared" si="45"/>
        <v>837</v>
      </c>
      <c r="J100" s="70">
        <f t="shared" si="46"/>
        <v>682</v>
      </c>
      <c r="K100" s="71">
        <v>620</v>
      </c>
      <c r="L100" s="126">
        <f t="shared" si="47"/>
        <v>1</v>
      </c>
      <c r="M100" s="126">
        <f t="shared" si="48"/>
        <v>620</v>
      </c>
      <c r="N100" s="126">
        <f t="shared" si="49"/>
        <v>620</v>
      </c>
      <c r="O100">
        <f t="shared" si="50"/>
        <v>620</v>
      </c>
      <c r="P100" s="70">
        <f t="shared" si="59"/>
        <v>638.6</v>
      </c>
      <c r="Q100" s="70">
        <f t="shared" ref="Q100:Q103" si="63">IFERROR(SUM($O100*$W$10)," ")</f>
        <v>706.8</v>
      </c>
      <c r="R100" s="70">
        <f t="shared" si="44"/>
        <v>874.19999999999993</v>
      </c>
      <c r="S100" s="481">
        <f t="shared" si="60"/>
        <v>589</v>
      </c>
      <c r="T100" s="481">
        <f t="shared" si="61"/>
        <v>651</v>
      </c>
      <c r="U100" s="481">
        <f t="shared" si="62"/>
        <v>806</v>
      </c>
      <c r="V100" s="5"/>
      <c r="AB100" s="167"/>
    </row>
    <row r="101" spans="1:28" ht="60.75" customHeight="1">
      <c r="A101" s="176" t="s">
        <v>4513</v>
      </c>
      <c r="B101" s="177" t="s">
        <v>4514</v>
      </c>
      <c r="C101" s="748"/>
      <c r="D101" s="176" t="s">
        <v>11</v>
      </c>
      <c r="E101" s="176" t="s">
        <v>4371</v>
      </c>
      <c r="F101" s="607"/>
      <c r="G101" s="176" t="s">
        <v>742</v>
      </c>
      <c r="H101" s="176" t="s">
        <v>3892</v>
      </c>
      <c r="I101" s="69">
        <f t="shared" si="45"/>
        <v>1012.5000000000001</v>
      </c>
      <c r="J101" s="70">
        <f t="shared" si="46"/>
        <v>825.00000000000011</v>
      </c>
      <c r="K101" s="71">
        <v>750</v>
      </c>
      <c r="L101" s="126">
        <f t="shared" si="47"/>
        <v>1</v>
      </c>
      <c r="M101" s="126">
        <f t="shared" si="48"/>
        <v>750</v>
      </c>
      <c r="N101" s="126">
        <f t="shared" si="49"/>
        <v>750</v>
      </c>
      <c r="O101">
        <f t="shared" si="50"/>
        <v>750</v>
      </c>
      <c r="P101" s="70">
        <f t="shared" si="59"/>
        <v>772.5</v>
      </c>
      <c r="Q101" s="70">
        <f t="shared" si="63"/>
        <v>854.99999999999989</v>
      </c>
      <c r="R101" s="70">
        <f t="shared" si="44"/>
        <v>1057.5</v>
      </c>
      <c r="S101" s="481">
        <f t="shared" si="60"/>
        <v>712.5</v>
      </c>
      <c r="T101" s="481">
        <f t="shared" si="61"/>
        <v>787.5</v>
      </c>
      <c r="U101" s="481">
        <f t="shared" si="62"/>
        <v>975</v>
      </c>
      <c r="V101" s="5"/>
      <c r="AB101" s="167"/>
    </row>
    <row r="102" spans="1:28" ht="64.5" customHeight="1">
      <c r="A102" s="176" t="s">
        <v>4515</v>
      </c>
      <c r="B102" s="177" t="s">
        <v>4516</v>
      </c>
      <c r="C102" s="748"/>
      <c r="D102" s="176" t="s">
        <v>11</v>
      </c>
      <c r="E102" s="176" t="s">
        <v>4376</v>
      </c>
      <c r="F102" s="607"/>
      <c r="G102" s="176" t="s">
        <v>2796</v>
      </c>
      <c r="H102" s="176" t="s">
        <v>4377</v>
      </c>
      <c r="I102" s="69">
        <f t="shared" si="45"/>
        <v>796.5</v>
      </c>
      <c r="J102" s="70">
        <f t="shared" si="46"/>
        <v>649</v>
      </c>
      <c r="K102" s="71">
        <v>590</v>
      </c>
      <c r="L102" s="126">
        <f t="shared" si="47"/>
        <v>1</v>
      </c>
      <c r="M102" s="126">
        <f t="shared" si="48"/>
        <v>590</v>
      </c>
      <c r="N102" s="126">
        <f t="shared" si="49"/>
        <v>590</v>
      </c>
      <c r="O102">
        <f t="shared" si="50"/>
        <v>590</v>
      </c>
      <c r="P102" s="70">
        <f t="shared" si="59"/>
        <v>607.70000000000005</v>
      </c>
      <c r="Q102" s="70">
        <f t="shared" si="63"/>
        <v>672.59999999999991</v>
      </c>
      <c r="R102" s="70">
        <f t="shared" si="44"/>
        <v>831.9</v>
      </c>
      <c r="S102" s="481">
        <f t="shared" si="60"/>
        <v>560.5</v>
      </c>
      <c r="T102" s="481">
        <f t="shared" si="61"/>
        <v>619.5</v>
      </c>
      <c r="U102" s="481">
        <f t="shared" si="62"/>
        <v>767</v>
      </c>
      <c r="V102" s="5"/>
      <c r="AB102" s="167"/>
    </row>
    <row r="103" spans="1:28" ht="67.5" customHeight="1">
      <c r="A103" s="176" t="s">
        <v>4517</v>
      </c>
      <c r="B103" s="177" t="s">
        <v>4518</v>
      </c>
      <c r="C103" s="755"/>
      <c r="D103" s="176" t="s">
        <v>11</v>
      </c>
      <c r="E103" s="176" t="s">
        <v>4380</v>
      </c>
      <c r="F103" s="607"/>
      <c r="G103" s="176" t="s">
        <v>41</v>
      </c>
      <c r="H103" s="176" t="s">
        <v>2066</v>
      </c>
      <c r="I103" s="69">
        <f t="shared" si="45"/>
        <v>972.00000000000011</v>
      </c>
      <c r="J103" s="70">
        <f t="shared" si="46"/>
        <v>792.00000000000011</v>
      </c>
      <c r="K103" s="71">
        <v>720</v>
      </c>
      <c r="L103" s="126">
        <f t="shared" si="47"/>
        <v>1</v>
      </c>
      <c r="M103" s="126">
        <f t="shared" si="48"/>
        <v>720</v>
      </c>
      <c r="N103" s="126">
        <f t="shared" si="49"/>
        <v>720</v>
      </c>
      <c r="O103">
        <f t="shared" si="50"/>
        <v>720</v>
      </c>
      <c r="P103" s="70">
        <f t="shared" si="59"/>
        <v>741.6</v>
      </c>
      <c r="Q103" s="70">
        <f t="shared" si="63"/>
        <v>820.8</v>
      </c>
      <c r="R103" s="70">
        <f t="shared" si="44"/>
        <v>1015.1999999999999</v>
      </c>
      <c r="S103" s="481">
        <f t="shared" si="60"/>
        <v>684</v>
      </c>
      <c r="T103" s="481">
        <f t="shared" si="61"/>
        <v>756</v>
      </c>
      <c r="U103" s="481">
        <f t="shared" si="62"/>
        <v>936</v>
      </c>
      <c r="V103" s="5"/>
      <c r="AB103" s="167"/>
    </row>
    <row r="104" spans="1:28" ht="28.5" customHeight="1">
      <c r="A104" s="633" t="s">
        <v>2072</v>
      </c>
      <c r="B104" s="633"/>
      <c r="C104" s="633"/>
      <c r="D104" s="633"/>
      <c r="E104" s="633"/>
      <c r="F104" s="633"/>
      <c r="G104" s="633"/>
      <c r="H104" s="633"/>
      <c r="I104" s="633"/>
      <c r="J104" s="633"/>
      <c r="K104" s="633"/>
      <c r="L104" s="126">
        <f t="shared" si="47"/>
        <v>0</v>
      </c>
      <c r="M104" s="126">
        <f t="shared" si="48"/>
        <v>0</v>
      </c>
      <c r="N104" s="126">
        <f t="shared" si="49"/>
        <v>0</v>
      </c>
      <c r="O104" t="str">
        <f t="shared" si="50"/>
        <v xml:space="preserve"> </v>
      </c>
      <c r="P104" s="70" t="str">
        <f t="shared" si="51"/>
        <v xml:space="preserve"> </v>
      </c>
      <c r="Q104" s="70" t="str">
        <f t="shared" si="43"/>
        <v xml:space="preserve"> </v>
      </c>
      <c r="R104" s="70" t="str">
        <f t="shared" si="44"/>
        <v xml:space="preserve"> </v>
      </c>
      <c r="S104" s="481" t="str">
        <f t="shared" si="52"/>
        <v xml:space="preserve"> </v>
      </c>
      <c r="T104" s="481" t="str">
        <f t="shared" si="53"/>
        <v xml:space="preserve"> </v>
      </c>
      <c r="U104" s="481" t="str">
        <f t="shared" si="54"/>
        <v xml:space="preserve"> </v>
      </c>
      <c r="V104" s="28"/>
      <c r="AB104" s="167"/>
    </row>
    <row r="105" spans="1:28" ht="29.25" customHeight="1">
      <c r="A105" s="634" t="s">
        <v>11</v>
      </c>
      <c r="B105" s="634"/>
      <c r="C105" s="634"/>
      <c r="D105" s="634"/>
      <c r="E105" s="634"/>
      <c r="F105" s="634"/>
      <c r="G105" s="634"/>
      <c r="H105" s="634"/>
      <c r="I105" s="634"/>
      <c r="J105" s="634"/>
      <c r="K105" s="634"/>
      <c r="L105" s="126">
        <f t="shared" si="47"/>
        <v>0</v>
      </c>
      <c r="M105" s="126">
        <f t="shared" si="48"/>
        <v>0</v>
      </c>
      <c r="N105" s="126">
        <f t="shared" si="49"/>
        <v>0</v>
      </c>
      <c r="O105" t="str">
        <f t="shared" si="50"/>
        <v xml:space="preserve"> </v>
      </c>
      <c r="P105" s="70" t="str">
        <f t="shared" si="51"/>
        <v xml:space="preserve"> </v>
      </c>
      <c r="Q105" s="70" t="str">
        <f t="shared" si="43"/>
        <v xml:space="preserve"> </v>
      </c>
      <c r="R105" s="70" t="str">
        <f t="shared" si="44"/>
        <v xml:space="preserve"> </v>
      </c>
      <c r="S105" s="481" t="str">
        <f t="shared" si="52"/>
        <v xml:space="preserve"> </v>
      </c>
      <c r="T105" s="481" t="str">
        <f t="shared" si="53"/>
        <v xml:space="preserve"> </v>
      </c>
      <c r="U105" s="481" t="str">
        <f t="shared" si="54"/>
        <v xml:space="preserve"> </v>
      </c>
      <c r="V105" s="28"/>
      <c r="AB105" s="167"/>
    </row>
    <row r="106" spans="1:28" ht="30.75" customHeight="1">
      <c r="A106" s="64" t="s">
        <v>3</v>
      </c>
      <c r="B106" s="64" t="s">
        <v>189</v>
      </c>
      <c r="C106" s="64" t="s">
        <v>163</v>
      </c>
      <c r="D106" s="64" t="s">
        <v>34</v>
      </c>
      <c r="E106" s="64" t="s">
        <v>253</v>
      </c>
      <c r="F106" s="64" t="s">
        <v>195</v>
      </c>
      <c r="G106" s="64" t="s">
        <v>1916</v>
      </c>
      <c r="H106" s="64" t="s">
        <v>1917</v>
      </c>
      <c r="I106" s="64" t="s">
        <v>261</v>
      </c>
      <c r="J106" s="64" t="s">
        <v>3625</v>
      </c>
      <c r="K106" s="64" t="s">
        <v>263</v>
      </c>
      <c r="L106" s="126">
        <f t="shared" si="47"/>
        <v>1</v>
      </c>
      <c r="M106" s="126" t="str">
        <f t="shared" si="48"/>
        <v>ОПТ 2</v>
      </c>
      <c r="N106" s="126" t="str">
        <f t="shared" si="49"/>
        <v xml:space="preserve"> </v>
      </c>
      <c r="O106" t="str">
        <f t="shared" si="50"/>
        <v xml:space="preserve"> </v>
      </c>
      <c r="P106" s="70" t="str">
        <f t="shared" si="51"/>
        <v xml:space="preserve"> </v>
      </c>
      <c r="Q106" s="70" t="str">
        <f t="shared" si="43"/>
        <v xml:space="preserve"> </v>
      </c>
      <c r="R106" s="70" t="str">
        <f t="shared" si="44"/>
        <v xml:space="preserve"> </v>
      </c>
      <c r="S106" s="481" t="str">
        <f t="shared" si="52"/>
        <v xml:space="preserve"> </v>
      </c>
      <c r="T106" s="481" t="str">
        <f t="shared" si="53"/>
        <v xml:space="preserve"> </v>
      </c>
      <c r="U106" s="481" t="str">
        <f t="shared" si="54"/>
        <v xml:space="preserve"> </v>
      </c>
      <c r="V106" s="5"/>
      <c r="AB106" s="167"/>
    </row>
    <row r="107" spans="1:28" ht="63" customHeight="1">
      <c r="A107" s="183" t="s">
        <v>2068</v>
      </c>
      <c r="B107" s="121" t="s">
        <v>2067</v>
      </c>
      <c r="C107" s="184"/>
      <c r="D107" s="185" t="s">
        <v>11</v>
      </c>
      <c r="E107" s="186" t="s">
        <v>2069</v>
      </c>
      <c r="F107" s="185"/>
      <c r="G107" s="186" t="s">
        <v>2070</v>
      </c>
      <c r="H107" s="186" t="s">
        <v>2071</v>
      </c>
      <c r="I107" s="69">
        <f>K107*1.35</f>
        <v>3577.5000000000005</v>
      </c>
      <c r="J107" s="70">
        <f>K107*1.1</f>
        <v>2915.0000000000005</v>
      </c>
      <c r="K107" s="71">
        <v>2650</v>
      </c>
      <c r="L107" s="126">
        <f t="shared" si="47"/>
        <v>1</v>
      </c>
      <c r="M107" s="126">
        <f t="shared" si="48"/>
        <v>2650</v>
      </c>
      <c r="N107" s="126">
        <f t="shared" si="49"/>
        <v>2650</v>
      </c>
      <c r="O107">
        <f t="shared" si="50"/>
        <v>2650</v>
      </c>
      <c r="P107" s="70">
        <f t="shared" si="51"/>
        <v>2729.5</v>
      </c>
      <c r="Q107" s="70">
        <f t="shared" si="43"/>
        <v>3020.9999999999995</v>
      </c>
      <c r="R107" s="70">
        <f t="shared" si="44"/>
        <v>3736.5</v>
      </c>
      <c r="S107" s="481">
        <f t="shared" si="52"/>
        <v>2517.5</v>
      </c>
      <c r="T107" s="481">
        <f t="shared" si="53"/>
        <v>2782.5</v>
      </c>
      <c r="U107" s="481">
        <f t="shared" si="54"/>
        <v>3445</v>
      </c>
      <c r="AB107" s="167" t="s">
        <v>978</v>
      </c>
    </row>
    <row r="108" spans="1:28" ht="28.5" customHeight="1">
      <c r="A108" s="633" t="s">
        <v>2073</v>
      </c>
      <c r="B108" s="633"/>
      <c r="C108" s="633"/>
      <c r="D108" s="633"/>
      <c r="E108" s="633"/>
      <c r="F108" s="633"/>
      <c r="G108" s="633"/>
      <c r="H108" s="633"/>
      <c r="I108" s="633"/>
      <c r="J108" s="633"/>
      <c r="K108" s="633"/>
      <c r="L108" s="126">
        <f t="shared" si="47"/>
        <v>0</v>
      </c>
      <c r="M108" s="126">
        <f t="shared" si="48"/>
        <v>0</v>
      </c>
      <c r="N108" s="126">
        <f t="shared" si="49"/>
        <v>0</v>
      </c>
      <c r="O108" t="str">
        <f t="shared" si="50"/>
        <v xml:space="preserve"> </v>
      </c>
      <c r="P108" s="70" t="str">
        <f t="shared" si="51"/>
        <v xml:space="preserve"> </v>
      </c>
      <c r="Q108" s="70" t="str">
        <f t="shared" si="43"/>
        <v xml:space="preserve"> </v>
      </c>
      <c r="R108" s="70" t="str">
        <f t="shared" si="44"/>
        <v xml:space="preserve"> </v>
      </c>
      <c r="S108" s="481" t="str">
        <f t="shared" si="52"/>
        <v xml:space="preserve"> </v>
      </c>
      <c r="T108" s="481" t="str">
        <f t="shared" si="53"/>
        <v xml:space="preserve"> </v>
      </c>
      <c r="U108" s="481" t="str">
        <f t="shared" si="54"/>
        <v xml:space="preserve"> </v>
      </c>
      <c r="V108" s="28"/>
      <c r="AB108" s="167"/>
    </row>
    <row r="109" spans="1:28" ht="29.25" customHeight="1">
      <c r="A109" s="634" t="s">
        <v>30</v>
      </c>
      <c r="B109" s="634"/>
      <c r="C109" s="634"/>
      <c r="D109" s="634"/>
      <c r="E109" s="634"/>
      <c r="F109" s="634"/>
      <c r="G109" s="634"/>
      <c r="H109" s="634"/>
      <c r="I109" s="634"/>
      <c r="J109" s="634"/>
      <c r="K109" s="634"/>
      <c r="L109" s="126">
        <f t="shared" si="47"/>
        <v>0</v>
      </c>
      <c r="M109" s="126">
        <f t="shared" si="48"/>
        <v>0</v>
      </c>
      <c r="N109" s="126">
        <f t="shared" si="49"/>
        <v>0</v>
      </c>
      <c r="O109" t="str">
        <f t="shared" si="50"/>
        <v xml:space="preserve"> </v>
      </c>
      <c r="P109" s="70" t="str">
        <f t="shared" si="51"/>
        <v xml:space="preserve"> </v>
      </c>
      <c r="Q109" s="70" t="str">
        <f t="shared" si="43"/>
        <v xml:space="preserve"> </v>
      </c>
      <c r="R109" s="70" t="str">
        <f t="shared" si="44"/>
        <v xml:space="preserve"> </v>
      </c>
      <c r="S109" s="481" t="str">
        <f t="shared" si="52"/>
        <v xml:space="preserve"> </v>
      </c>
      <c r="T109" s="481" t="str">
        <f t="shared" si="53"/>
        <v xml:space="preserve"> </v>
      </c>
      <c r="U109" s="481" t="str">
        <f t="shared" si="54"/>
        <v xml:space="preserve"> </v>
      </c>
      <c r="V109" s="28"/>
      <c r="AB109" s="167"/>
    </row>
    <row r="110" spans="1:28" ht="30.75" customHeight="1">
      <c r="A110" s="64" t="s">
        <v>3</v>
      </c>
      <c r="B110" s="64" t="s">
        <v>189</v>
      </c>
      <c r="C110" s="64" t="s">
        <v>163</v>
      </c>
      <c r="D110" s="64" t="s">
        <v>34</v>
      </c>
      <c r="E110" s="64" t="s">
        <v>253</v>
      </c>
      <c r="F110" s="64" t="s">
        <v>195</v>
      </c>
      <c r="G110" s="64" t="s">
        <v>1916</v>
      </c>
      <c r="H110" s="64" t="s">
        <v>1917</v>
      </c>
      <c r="I110" s="64" t="s">
        <v>261</v>
      </c>
      <c r="J110" s="64" t="s">
        <v>3625</v>
      </c>
      <c r="K110" s="64" t="s">
        <v>263</v>
      </c>
      <c r="L110" s="126">
        <f t="shared" si="47"/>
        <v>1</v>
      </c>
      <c r="M110" s="126" t="str">
        <f t="shared" si="48"/>
        <v>ОПТ 2</v>
      </c>
      <c r="N110" s="126" t="str">
        <f t="shared" si="49"/>
        <v xml:space="preserve"> </v>
      </c>
      <c r="O110" t="str">
        <f t="shared" si="50"/>
        <v xml:space="preserve"> </v>
      </c>
      <c r="P110" s="70" t="str">
        <f t="shared" si="51"/>
        <v xml:space="preserve"> </v>
      </c>
      <c r="Q110" s="70" t="str">
        <f t="shared" si="43"/>
        <v xml:space="preserve"> </v>
      </c>
      <c r="R110" s="70" t="str">
        <f t="shared" si="44"/>
        <v xml:space="preserve"> </v>
      </c>
      <c r="S110" s="481" t="str">
        <f t="shared" si="52"/>
        <v xml:space="preserve"> </v>
      </c>
      <c r="T110" s="481" t="str">
        <f t="shared" si="53"/>
        <v xml:space="preserve"> </v>
      </c>
      <c r="U110" s="481" t="str">
        <f t="shared" si="54"/>
        <v xml:space="preserve"> </v>
      </c>
      <c r="V110" s="5"/>
      <c r="AB110" s="167"/>
    </row>
    <row r="111" spans="1:28" ht="77.25" customHeight="1">
      <c r="A111" s="183" t="s">
        <v>2075</v>
      </c>
      <c r="B111" s="121" t="s">
        <v>2074</v>
      </c>
      <c r="C111" s="184"/>
      <c r="D111" s="185" t="s">
        <v>30</v>
      </c>
      <c r="E111" s="186"/>
      <c r="F111" s="185"/>
      <c r="G111" s="186" t="s">
        <v>33</v>
      </c>
      <c r="H111" s="186" t="s">
        <v>2076</v>
      </c>
      <c r="I111" s="69">
        <f>K111*1.35</f>
        <v>2025.0000000000002</v>
      </c>
      <c r="J111" s="70">
        <f>K111*1.1</f>
        <v>1650.0000000000002</v>
      </c>
      <c r="K111" s="71">
        <v>1500</v>
      </c>
      <c r="L111" s="126">
        <f t="shared" si="47"/>
        <v>1</v>
      </c>
      <c r="M111" s="126">
        <f t="shared" si="48"/>
        <v>1500</v>
      </c>
      <c r="N111" s="126">
        <f t="shared" si="49"/>
        <v>1500</v>
      </c>
      <c r="O111">
        <f t="shared" si="50"/>
        <v>1500</v>
      </c>
      <c r="P111" s="70">
        <f t="shared" si="51"/>
        <v>1545</v>
      </c>
      <c r="Q111" s="70">
        <f t="shared" si="43"/>
        <v>1709.9999999999998</v>
      </c>
      <c r="R111" s="70">
        <f t="shared" si="44"/>
        <v>2115</v>
      </c>
      <c r="S111" s="481">
        <f t="shared" si="52"/>
        <v>1425</v>
      </c>
      <c r="T111" s="481">
        <f t="shared" si="53"/>
        <v>1575</v>
      </c>
      <c r="U111" s="481">
        <f t="shared" si="54"/>
        <v>1950</v>
      </c>
      <c r="AB111" s="167"/>
    </row>
    <row r="112" spans="1:28" ht="29.25" customHeight="1">
      <c r="A112" s="633" t="s">
        <v>3694</v>
      </c>
      <c r="B112" s="633"/>
      <c r="C112" s="633"/>
      <c r="D112" s="633"/>
      <c r="E112" s="633"/>
      <c r="F112" s="633"/>
      <c r="G112" s="633"/>
      <c r="H112" s="633"/>
      <c r="I112" s="633"/>
      <c r="J112" s="633"/>
      <c r="K112" s="633"/>
      <c r="L112" s="126">
        <f t="shared" si="47"/>
        <v>0</v>
      </c>
      <c r="M112" s="126">
        <f t="shared" si="48"/>
        <v>0</v>
      </c>
      <c r="N112" s="126">
        <f t="shared" si="49"/>
        <v>0</v>
      </c>
      <c r="O112" t="str">
        <f t="shared" si="50"/>
        <v xml:space="preserve"> </v>
      </c>
      <c r="P112" s="70" t="str">
        <f t="shared" si="51"/>
        <v xml:space="preserve"> </v>
      </c>
      <c r="Q112" s="70" t="str">
        <f t="shared" si="43"/>
        <v xml:space="preserve"> </v>
      </c>
      <c r="R112" s="70" t="str">
        <f t="shared" si="44"/>
        <v xml:space="preserve"> </v>
      </c>
      <c r="S112" s="481" t="str">
        <f t="shared" si="52"/>
        <v xml:space="preserve"> </v>
      </c>
      <c r="T112" s="481" t="str">
        <f t="shared" si="53"/>
        <v xml:space="preserve"> </v>
      </c>
      <c r="U112" s="481" t="str">
        <f t="shared" si="54"/>
        <v xml:space="preserve"> </v>
      </c>
      <c r="V112" s="28"/>
      <c r="AB112" s="167"/>
    </row>
    <row r="113" spans="1:28" ht="60" customHeight="1">
      <c r="A113" s="185" t="s">
        <v>3764</v>
      </c>
      <c r="B113" s="328" t="s">
        <v>3765</v>
      </c>
      <c r="C113" s="674"/>
      <c r="D113" s="185" t="s">
        <v>3715</v>
      </c>
      <c r="E113" s="186" t="s">
        <v>3766</v>
      </c>
      <c r="F113" s="185">
        <v>600</v>
      </c>
      <c r="G113" s="186" t="s">
        <v>41</v>
      </c>
      <c r="H113" s="186" t="s">
        <v>3719</v>
      </c>
      <c r="I113" s="69">
        <f t="shared" ref="I113:I125" si="64">K113*1.35</f>
        <v>1343.25</v>
      </c>
      <c r="J113" s="70">
        <f t="shared" ref="J113:J132" si="65">K113*1.1</f>
        <v>1094.5</v>
      </c>
      <c r="K113" s="71">
        <v>995</v>
      </c>
      <c r="L113" s="126">
        <f t="shared" si="47"/>
        <v>1</v>
      </c>
      <c r="M113" s="126">
        <f t="shared" si="48"/>
        <v>995</v>
      </c>
      <c r="N113" s="126">
        <f t="shared" si="49"/>
        <v>995</v>
      </c>
      <c r="O113">
        <f t="shared" si="50"/>
        <v>995</v>
      </c>
      <c r="P113" s="70">
        <f t="shared" si="51"/>
        <v>1024.8500000000001</v>
      </c>
      <c r="Q113" s="70">
        <f t="shared" si="43"/>
        <v>1134.3</v>
      </c>
      <c r="R113" s="70">
        <f t="shared" si="44"/>
        <v>1402.9499999999998</v>
      </c>
      <c r="S113" s="481">
        <f t="shared" si="52"/>
        <v>945.25</v>
      </c>
      <c r="T113" s="481">
        <f t="shared" si="53"/>
        <v>1044.75</v>
      </c>
      <c r="U113" s="481">
        <f t="shared" si="54"/>
        <v>1293.5</v>
      </c>
      <c r="AB113" s="167"/>
    </row>
    <row r="114" spans="1:28" ht="62.25" customHeight="1">
      <c r="A114" s="185" t="s">
        <v>3767</v>
      </c>
      <c r="B114" s="328" t="s">
        <v>3768</v>
      </c>
      <c r="C114" s="660"/>
      <c r="D114" s="185" t="s">
        <v>3715</v>
      </c>
      <c r="E114" s="186" t="s">
        <v>3766</v>
      </c>
      <c r="F114" s="185">
        <v>750</v>
      </c>
      <c r="G114" s="186" t="s">
        <v>23</v>
      </c>
      <c r="H114" s="186" t="s">
        <v>3720</v>
      </c>
      <c r="I114" s="69">
        <f t="shared" si="64"/>
        <v>1701</v>
      </c>
      <c r="J114" s="70">
        <f t="shared" si="65"/>
        <v>1386</v>
      </c>
      <c r="K114" s="71">
        <v>1260</v>
      </c>
      <c r="L114" s="126">
        <f t="shared" si="47"/>
        <v>1</v>
      </c>
      <c r="M114" s="126">
        <f t="shared" si="48"/>
        <v>1260</v>
      </c>
      <c r="N114" s="126">
        <f t="shared" si="49"/>
        <v>1260</v>
      </c>
      <c r="O114">
        <f t="shared" si="50"/>
        <v>1260</v>
      </c>
      <c r="P114" s="70">
        <f t="shared" si="51"/>
        <v>1297.8</v>
      </c>
      <c r="Q114" s="70">
        <f t="shared" si="43"/>
        <v>1436.3999999999999</v>
      </c>
      <c r="R114" s="70">
        <f t="shared" si="44"/>
        <v>1776.6</v>
      </c>
      <c r="S114" s="481">
        <f t="shared" si="52"/>
        <v>1197</v>
      </c>
      <c r="T114" s="481">
        <f t="shared" si="53"/>
        <v>1323</v>
      </c>
      <c r="U114" s="481">
        <f t="shared" si="54"/>
        <v>1638</v>
      </c>
      <c r="AB114" s="167"/>
    </row>
    <row r="115" spans="1:28" ht="61.5" customHeight="1">
      <c r="A115" s="185" t="s">
        <v>3769</v>
      </c>
      <c r="B115" s="328" t="s">
        <v>3770</v>
      </c>
      <c r="C115" s="661"/>
      <c r="D115" s="185" t="s">
        <v>3715</v>
      </c>
      <c r="E115" s="186" t="s">
        <v>3771</v>
      </c>
      <c r="F115" s="185">
        <v>900</v>
      </c>
      <c r="G115" s="186" t="s">
        <v>33</v>
      </c>
      <c r="H115" s="186" t="s">
        <v>3721</v>
      </c>
      <c r="I115" s="69">
        <f t="shared" si="64"/>
        <v>2384.1000000000004</v>
      </c>
      <c r="J115" s="70">
        <f t="shared" si="65"/>
        <v>1942.6000000000001</v>
      </c>
      <c r="K115" s="71">
        <v>1766</v>
      </c>
      <c r="L115" s="126">
        <f t="shared" si="47"/>
        <v>1</v>
      </c>
      <c r="M115" s="126">
        <f t="shared" si="48"/>
        <v>1766</v>
      </c>
      <c r="N115" s="126">
        <f t="shared" si="49"/>
        <v>1766</v>
      </c>
      <c r="O115">
        <f t="shared" si="50"/>
        <v>1766</v>
      </c>
      <c r="P115" s="70">
        <f t="shared" si="51"/>
        <v>1818.98</v>
      </c>
      <c r="Q115" s="70">
        <f t="shared" si="43"/>
        <v>2013.2399999999998</v>
      </c>
      <c r="R115" s="70">
        <f t="shared" si="44"/>
        <v>2490.06</v>
      </c>
      <c r="S115" s="481">
        <f t="shared" si="52"/>
        <v>1677.7</v>
      </c>
      <c r="T115" s="481">
        <f t="shared" si="53"/>
        <v>1854.3000000000002</v>
      </c>
      <c r="U115" s="481">
        <f t="shared" si="54"/>
        <v>2295.8000000000002</v>
      </c>
      <c r="AB115" s="167"/>
    </row>
    <row r="116" spans="1:28" ht="60" customHeight="1">
      <c r="A116" s="185" t="s">
        <v>3696</v>
      </c>
      <c r="B116" s="328" t="s">
        <v>3699</v>
      </c>
      <c r="C116" s="674"/>
      <c r="D116" s="185" t="s">
        <v>3695</v>
      </c>
      <c r="E116" s="186" t="s">
        <v>578</v>
      </c>
      <c r="F116" s="185">
        <v>600</v>
      </c>
      <c r="G116" s="186" t="s">
        <v>41</v>
      </c>
      <c r="H116" s="186" t="s">
        <v>3702</v>
      </c>
      <c r="I116" s="69">
        <f t="shared" si="64"/>
        <v>1437.75</v>
      </c>
      <c r="J116" s="70">
        <f t="shared" si="65"/>
        <v>1171.5</v>
      </c>
      <c r="K116" s="71">
        <v>1065</v>
      </c>
      <c r="L116" s="126">
        <f t="shared" si="47"/>
        <v>1</v>
      </c>
      <c r="M116" s="126">
        <f t="shared" si="48"/>
        <v>1065</v>
      </c>
      <c r="N116" s="126">
        <f t="shared" si="49"/>
        <v>1065</v>
      </c>
      <c r="O116">
        <f t="shared" si="50"/>
        <v>1065</v>
      </c>
      <c r="P116" s="70">
        <f t="shared" si="51"/>
        <v>1096.95</v>
      </c>
      <c r="Q116" s="70">
        <f t="shared" si="43"/>
        <v>1214.0999999999999</v>
      </c>
      <c r="R116" s="70">
        <f t="shared" si="44"/>
        <v>1501.6499999999999</v>
      </c>
      <c r="S116" s="481">
        <f t="shared" si="52"/>
        <v>1011.75</v>
      </c>
      <c r="T116" s="481">
        <f t="shared" si="53"/>
        <v>1118.25</v>
      </c>
      <c r="U116" s="481">
        <f t="shared" si="54"/>
        <v>1384.5</v>
      </c>
      <c r="AB116" s="167"/>
    </row>
    <row r="117" spans="1:28" ht="62.25" customHeight="1">
      <c r="A117" s="185" t="s">
        <v>3697</v>
      </c>
      <c r="B117" s="328" t="s">
        <v>3700</v>
      </c>
      <c r="C117" s="660"/>
      <c r="D117" s="185" t="s">
        <v>3695</v>
      </c>
      <c r="E117" s="186" t="s">
        <v>3703</v>
      </c>
      <c r="F117" s="185">
        <v>750</v>
      </c>
      <c r="G117" s="186" t="s">
        <v>23</v>
      </c>
      <c r="H117" s="186" t="s">
        <v>3704</v>
      </c>
      <c r="I117" s="69">
        <f t="shared" si="64"/>
        <v>1981.8000000000002</v>
      </c>
      <c r="J117" s="70">
        <f t="shared" si="65"/>
        <v>1614.8000000000002</v>
      </c>
      <c r="K117" s="71">
        <v>1468</v>
      </c>
      <c r="L117" s="126">
        <f t="shared" si="47"/>
        <v>1</v>
      </c>
      <c r="M117" s="126">
        <f t="shared" si="48"/>
        <v>1468</v>
      </c>
      <c r="N117" s="126">
        <f t="shared" si="49"/>
        <v>1468</v>
      </c>
      <c r="O117">
        <f t="shared" si="50"/>
        <v>1468</v>
      </c>
      <c r="P117" s="70">
        <f t="shared" si="51"/>
        <v>1512.04</v>
      </c>
      <c r="Q117" s="70">
        <f t="shared" si="43"/>
        <v>1673.5199999999998</v>
      </c>
      <c r="R117" s="70">
        <f t="shared" si="44"/>
        <v>2069.88</v>
      </c>
      <c r="S117" s="481">
        <f t="shared" si="52"/>
        <v>1394.6</v>
      </c>
      <c r="T117" s="481">
        <f t="shared" si="53"/>
        <v>1541.4</v>
      </c>
      <c r="U117" s="481">
        <f t="shared" si="54"/>
        <v>1908.4</v>
      </c>
      <c r="AB117" s="167"/>
    </row>
    <row r="118" spans="1:28" ht="61.5" customHeight="1">
      <c r="A118" s="185" t="s">
        <v>3698</v>
      </c>
      <c r="B118" s="328" t="s">
        <v>3701</v>
      </c>
      <c r="C118" s="661"/>
      <c r="D118" s="185" t="s">
        <v>3695</v>
      </c>
      <c r="E118" s="186" t="s">
        <v>3705</v>
      </c>
      <c r="F118" s="185">
        <v>900</v>
      </c>
      <c r="G118" s="186" t="s">
        <v>234</v>
      </c>
      <c r="H118" s="186" t="s">
        <v>3706</v>
      </c>
      <c r="I118" s="69">
        <f t="shared" si="64"/>
        <v>3294</v>
      </c>
      <c r="J118" s="70">
        <f t="shared" si="65"/>
        <v>2684</v>
      </c>
      <c r="K118" s="71">
        <v>2440</v>
      </c>
      <c r="L118" s="126">
        <f t="shared" si="47"/>
        <v>1</v>
      </c>
      <c r="M118" s="126">
        <f t="shared" si="48"/>
        <v>2440</v>
      </c>
      <c r="N118" s="126">
        <f t="shared" si="49"/>
        <v>2440</v>
      </c>
      <c r="O118">
        <f t="shared" si="50"/>
        <v>2440</v>
      </c>
      <c r="P118" s="70">
        <f t="shared" si="51"/>
        <v>2513.2000000000003</v>
      </c>
      <c r="Q118" s="70">
        <f t="shared" si="43"/>
        <v>2781.6</v>
      </c>
      <c r="R118" s="70">
        <f t="shared" si="44"/>
        <v>3440.3999999999996</v>
      </c>
      <c r="S118" s="481">
        <f t="shared" si="52"/>
        <v>2318</v>
      </c>
      <c r="T118" s="481">
        <f t="shared" si="53"/>
        <v>2562</v>
      </c>
      <c r="U118" s="481">
        <f t="shared" si="54"/>
        <v>3172</v>
      </c>
      <c r="AB118" s="167"/>
    </row>
    <row r="119" spans="1:28" ht="61.5" customHeight="1">
      <c r="A119" s="185" t="s">
        <v>3907</v>
      </c>
      <c r="B119" s="404" t="s">
        <v>3908</v>
      </c>
      <c r="C119" s="674"/>
      <c r="D119" s="185" t="s">
        <v>3715</v>
      </c>
      <c r="E119" s="186" t="s">
        <v>3909</v>
      </c>
      <c r="F119" s="185">
        <v>400</v>
      </c>
      <c r="G119" s="186" t="s">
        <v>742</v>
      </c>
      <c r="H119" s="186" t="s">
        <v>3910</v>
      </c>
      <c r="I119" s="69">
        <f t="shared" si="64"/>
        <v>587.25</v>
      </c>
      <c r="J119" s="70">
        <f t="shared" si="65"/>
        <v>478.50000000000006</v>
      </c>
      <c r="K119" s="71">
        <v>435</v>
      </c>
      <c r="L119" s="126">
        <f t="shared" si="47"/>
        <v>1</v>
      </c>
      <c r="M119" s="126">
        <f t="shared" si="48"/>
        <v>435</v>
      </c>
      <c r="N119" s="126">
        <f t="shared" si="49"/>
        <v>435</v>
      </c>
      <c r="O119">
        <f t="shared" si="50"/>
        <v>435</v>
      </c>
      <c r="P119" s="70">
        <f t="shared" si="51"/>
        <v>448.05</v>
      </c>
      <c r="Q119" s="70">
        <f t="shared" si="43"/>
        <v>495.9</v>
      </c>
      <c r="R119" s="70">
        <f t="shared" si="44"/>
        <v>613.34999999999991</v>
      </c>
      <c r="S119" s="481">
        <f t="shared" si="52"/>
        <v>413.25</v>
      </c>
      <c r="T119" s="481">
        <f t="shared" si="53"/>
        <v>456.75</v>
      </c>
      <c r="U119" s="481">
        <f t="shared" si="54"/>
        <v>565.5</v>
      </c>
      <c r="AB119" s="167"/>
    </row>
    <row r="120" spans="1:28" ht="61.5" customHeight="1">
      <c r="A120" s="185" t="s">
        <v>3707</v>
      </c>
      <c r="B120" s="328" t="s">
        <v>3711</v>
      </c>
      <c r="C120" s="660"/>
      <c r="D120" s="185" t="s">
        <v>3715</v>
      </c>
      <c r="E120" s="186" t="s">
        <v>3716</v>
      </c>
      <c r="F120" s="185">
        <v>600</v>
      </c>
      <c r="G120" s="186" t="s">
        <v>19</v>
      </c>
      <c r="H120" s="186" t="s">
        <v>3718</v>
      </c>
      <c r="I120" s="69">
        <f t="shared" si="64"/>
        <v>881.55000000000007</v>
      </c>
      <c r="J120" s="70">
        <f t="shared" si="65"/>
        <v>718.30000000000007</v>
      </c>
      <c r="K120" s="71">
        <v>653</v>
      </c>
      <c r="L120" s="126">
        <f t="shared" si="47"/>
        <v>1</v>
      </c>
      <c r="M120" s="126">
        <f t="shared" si="48"/>
        <v>653</v>
      </c>
      <c r="N120" s="126">
        <f t="shared" si="49"/>
        <v>653</v>
      </c>
      <c r="O120">
        <f t="shared" si="50"/>
        <v>653</v>
      </c>
      <c r="P120" s="70">
        <f t="shared" si="51"/>
        <v>672.59</v>
      </c>
      <c r="Q120" s="70">
        <f t="shared" si="43"/>
        <v>744.42</v>
      </c>
      <c r="R120" s="70">
        <f t="shared" si="44"/>
        <v>920.7299999999999</v>
      </c>
      <c r="S120" s="481">
        <f t="shared" si="52"/>
        <v>620.35</v>
      </c>
      <c r="T120" s="481">
        <f t="shared" si="53"/>
        <v>685.65</v>
      </c>
      <c r="U120" s="481">
        <f t="shared" si="54"/>
        <v>848.9</v>
      </c>
      <c r="AB120" s="167"/>
    </row>
    <row r="121" spans="1:28" ht="60" customHeight="1">
      <c r="A121" s="185" t="s">
        <v>3708</v>
      </c>
      <c r="B121" s="328" t="s">
        <v>3712</v>
      </c>
      <c r="C121" s="660"/>
      <c r="D121" s="185" t="s">
        <v>3715</v>
      </c>
      <c r="E121" s="186" t="s">
        <v>578</v>
      </c>
      <c r="F121" s="185">
        <v>600</v>
      </c>
      <c r="G121" s="186" t="s">
        <v>41</v>
      </c>
      <c r="H121" s="186" t="s">
        <v>3719</v>
      </c>
      <c r="I121" s="69">
        <f t="shared" si="64"/>
        <v>1329.75</v>
      </c>
      <c r="J121" s="70">
        <f t="shared" si="65"/>
        <v>1083.5</v>
      </c>
      <c r="K121" s="71">
        <v>985</v>
      </c>
      <c r="L121" s="126">
        <f t="shared" si="47"/>
        <v>1</v>
      </c>
      <c r="M121" s="126">
        <f t="shared" si="48"/>
        <v>985</v>
      </c>
      <c r="N121" s="126">
        <f t="shared" si="49"/>
        <v>985</v>
      </c>
      <c r="O121">
        <f t="shared" si="50"/>
        <v>985</v>
      </c>
      <c r="P121" s="70">
        <f t="shared" si="51"/>
        <v>1014.5500000000001</v>
      </c>
      <c r="Q121" s="70">
        <f t="shared" si="43"/>
        <v>1122.8999999999999</v>
      </c>
      <c r="R121" s="70">
        <f t="shared" si="44"/>
        <v>1388.85</v>
      </c>
      <c r="S121" s="481">
        <f t="shared" si="52"/>
        <v>935.75</v>
      </c>
      <c r="T121" s="481">
        <f t="shared" si="53"/>
        <v>1034.25</v>
      </c>
      <c r="U121" s="481">
        <f t="shared" si="54"/>
        <v>1280.5</v>
      </c>
      <c r="AB121" s="167"/>
    </row>
    <row r="122" spans="1:28" ht="62.25" customHeight="1">
      <c r="A122" s="185" t="s">
        <v>3709</v>
      </c>
      <c r="B122" s="328" t="s">
        <v>3713</v>
      </c>
      <c r="C122" s="660"/>
      <c r="D122" s="185" t="s">
        <v>3715</v>
      </c>
      <c r="E122" s="186" t="s">
        <v>3717</v>
      </c>
      <c r="F122" s="185">
        <v>750</v>
      </c>
      <c r="G122" s="186" t="s">
        <v>23</v>
      </c>
      <c r="H122" s="186" t="s">
        <v>3720</v>
      </c>
      <c r="I122" s="69">
        <f t="shared" si="64"/>
        <v>1822.5000000000002</v>
      </c>
      <c r="J122" s="70">
        <f t="shared" si="65"/>
        <v>1485.0000000000002</v>
      </c>
      <c r="K122" s="71">
        <v>1350</v>
      </c>
      <c r="L122" s="126">
        <f t="shared" si="47"/>
        <v>1</v>
      </c>
      <c r="M122" s="126">
        <f t="shared" si="48"/>
        <v>1350</v>
      </c>
      <c r="N122" s="126">
        <f t="shared" si="49"/>
        <v>1350</v>
      </c>
      <c r="O122">
        <f t="shared" si="50"/>
        <v>1350</v>
      </c>
      <c r="P122" s="70">
        <f t="shared" si="51"/>
        <v>1390.5</v>
      </c>
      <c r="Q122" s="70">
        <f t="shared" si="43"/>
        <v>1538.9999999999998</v>
      </c>
      <c r="R122" s="70">
        <f t="shared" si="44"/>
        <v>1903.5</v>
      </c>
      <c r="S122" s="481">
        <f t="shared" si="52"/>
        <v>1282.5</v>
      </c>
      <c r="T122" s="481">
        <f t="shared" si="53"/>
        <v>1417.5</v>
      </c>
      <c r="U122" s="481">
        <f t="shared" si="54"/>
        <v>1755</v>
      </c>
      <c r="AB122" s="167"/>
    </row>
    <row r="123" spans="1:28" ht="61.5" customHeight="1">
      <c r="A123" s="185" t="s">
        <v>3710</v>
      </c>
      <c r="B123" s="328" t="s">
        <v>3714</v>
      </c>
      <c r="C123" s="660"/>
      <c r="D123" s="185" t="s">
        <v>3715</v>
      </c>
      <c r="E123" s="186" t="s">
        <v>3705</v>
      </c>
      <c r="F123" s="185">
        <v>900</v>
      </c>
      <c r="G123" s="186" t="s">
        <v>33</v>
      </c>
      <c r="H123" s="186" t="s">
        <v>3721</v>
      </c>
      <c r="I123" s="69">
        <f t="shared" si="64"/>
        <v>2326.0500000000002</v>
      </c>
      <c r="J123" s="70">
        <f t="shared" si="65"/>
        <v>1895.3000000000002</v>
      </c>
      <c r="K123" s="71">
        <v>1723</v>
      </c>
      <c r="L123" s="126">
        <f t="shared" si="47"/>
        <v>1</v>
      </c>
      <c r="M123" s="126">
        <f t="shared" si="48"/>
        <v>1723</v>
      </c>
      <c r="N123" s="126">
        <f t="shared" si="49"/>
        <v>1723</v>
      </c>
      <c r="O123">
        <f t="shared" si="50"/>
        <v>1723</v>
      </c>
      <c r="P123" s="70">
        <f t="shared" si="51"/>
        <v>1774.69</v>
      </c>
      <c r="Q123" s="70">
        <f t="shared" si="43"/>
        <v>1964.2199999999998</v>
      </c>
      <c r="R123" s="70">
        <f t="shared" si="44"/>
        <v>2429.4299999999998</v>
      </c>
      <c r="S123" s="481">
        <f t="shared" si="52"/>
        <v>1636.85</v>
      </c>
      <c r="T123" s="481">
        <f t="shared" si="53"/>
        <v>1809.15</v>
      </c>
      <c r="U123" s="481">
        <f t="shared" si="54"/>
        <v>2239.9</v>
      </c>
      <c r="AB123" s="167"/>
    </row>
    <row r="124" spans="1:28" ht="61.5" customHeight="1">
      <c r="A124" s="185" t="s">
        <v>3902</v>
      </c>
      <c r="B124" s="401" t="s">
        <v>3903</v>
      </c>
      <c r="C124" s="660"/>
      <c r="D124" s="185" t="s">
        <v>3715</v>
      </c>
      <c r="E124" s="186" t="s">
        <v>3705</v>
      </c>
      <c r="F124" s="185">
        <v>900</v>
      </c>
      <c r="G124" s="186" t="s">
        <v>125</v>
      </c>
      <c r="H124" s="186" t="s">
        <v>3904</v>
      </c>
      <c r="I124" s="69">
        <f t="shared" si="64"/>
        <v>2457</v>
      </c>
      <c r="J124" s="70">
        <f t="shared" si="65"/>
        <v>2002.0000000000002</v>
      </c>
      <c r="K124" s="71">
        <v>1820</v>
      </c>
      <c r="L124" s="126">
        <f t="shared" si="47"/>
        <v>1</v>
      </c>
      <c r="M124" s="126">
        <f t="shared" si="48"/>
        <v>1820</v>
      </c>
      <c r="N124" s="126">
        <f t="shared" si="49"/>
        <v>1820</v>
      </c>
      <c r="O124">
        <f t="shared" si="50"/>
        <v>1820</v>
      </c>
      <c r="P124" s="70">
        <f t="shared" si="51"/>
        <v>1874.6000000000001</v>
      </c>
      <c r="Q124" s="70">
        <f t="shared" si="43"/>
        <v>2074.7999999999997</v>
      </c>
      <c r="R124" s="70">
        <f t="shared" si="44"/>
        <v>2566.1999999999998</v>
      </c>
      <c r="S124" s="481">
        <f t="shared" si="52"/>
        <v>1729</v>
      </c>
      <c r="T124" s="481">
        <f t="shared" si="53"/>
        <v>1911</v>
      </c>
      <c r="U124" s="481">
        <f t="shared" si="54"/>
        <v>2366</v>
      </c>
      <c r="AB124" s="167"/>
    </row>
    <row r="125" spans="1:28" ht="61.5" customHeight="1">
      <c r="A125" s="185" t="s">
        <v>3949</v>
      </c>
      <c r="B125" s="424" t="s">
        <v>3950</v>
      </c>
      <c r="C125" s="661"/>
      <c r="D125" s="185" t="s">
        <v>3715</v>
      </c>
      <c r="E125" s="186" t="s">
        <v>3947</v>
      </c>
      <c r="F125" s="185">
        <v>900</v>
      </c>
      <c r="G125" s="186" t="s">
        <v>234</v>
      </c>
      <c r="H125" s="186" t="s">
        <v>3948</v>
      </c>
      <c r="I125" s="69">
        <f t="shared" si="64"/>
        <v>2902.5</v>
      </c>
      <c r="J125" s="70">
        <f t="shared" si="65"/>
        <v>2365</v>
      </c>
      <c r="K125" s="71">
        <v>2150</v>
      </c>
      <c r="L125" s="126">
        <f t="shared" si="47"/>
        <v>1</v>
      </c>
      <c r="M125" s="126">
        <f t="shared" si="48"/>
        <v>2150</v>
      </c>
      <c r="N125" s="126">
        <f t="shared" si="49"/>
        <v>2150</v>
      </c>
      <c r="O125">
        <f t="shared" si="50"/>
        <v>2150</v>
      </c>
      <c r="P125" s="70">
        <f t="shared" si="51"/>
        <v>2214.5</v>
      </c>
      <c r="Q125" s="70">
        <f t="shared" si="43"/>
        <v>2451</v>
      </c>
      <c r="R125" s="70">
        <f t="shared" si="44"/>
        <v>3031.5</v>
      </c>
      <c r="S125" s="481">
        <f t="shared" si="52"/>
        <v>2042.5</v>
      </c>
      <c r="T125" s="481">
        <f t="shared" si="53"/>
        <v>2257.5</v>
      </c>
      <c r="U125" s="481">
        <f t="shared" si="54"/>
        <v>2795</v>
      </c>
      <c r="AB125" s="167"/>
    </row>
    <row r="126" spans="1:28" ht="61.5" customHeight="1">
      <c r="A126" s="185" t="s">
        <v>3931</v>
      </c>
      <c r="B126" s="424" t="s">
        <v>3938</v>
      </c>
      <c r="C126" s="674"/>
      <c r="D126" s="185" t="s">
        <v>3715</v>
      </c>
      <c r="E126" s="186" t="s">
        <v>3909</v>
      </c>
      <c r="F126" s="185">
        <v>400</v>
      </c>
      <c r="G126" s="186" t="s">
        <v>742</v>
      </c>
      <c r="H126" s="186" t="s">
        <v>3910</v>
      </c>
      <c r="I126" s="69">
        <f t="shared" ref="I126:I132" si="66">K126*1.35</f>
        <v>587.25</v>
      </c>
      <c r="J126" s="70">
        <f t="shared" si="65"/>
        <v>478.50000000000006</v>
      </c>
      <c r="K126" s="71">
        <v>435</v>
      </c>
      <c r="L126" s="126">
        <f t="shared" si="47"/>
        <v>1</v>
      </c>
      <c r="M126" s="126">
        <f t="shared" si="48"/>
        <v>435</v>
      </c>
      <c r="N126" s="126">
        <f t="shared" si="49"/>
        <v>435</v>
      </c>
      <c r="O126">
        <f t="shared" si="50"/>
        <v>435</v>
      </c>
      <c r="P126" s="70">
        <f t="shared" si="51"/>
        <v>448.05</v>
      </c>
      <c r="Q126" s="70">
        <f t="shared" si="43"/>
        <v>495.9</v>
      </c>
      <c r="R126" s="70">
        <f t="shared" si="44"/>
        <v>613.34999999999991</v>
      </c>
      <c r="S126" s="481">
        <f t="shared" si="52"/>
        <v>413.25</v>
      </c>
      <c r="T126" s="481">
        <f t="shared" si="53"/>
        <v>456.75</v>
      </c>
      <c r="U126" s="481">
        <f t="shared" si="54"/>
        <v>565.5</v>
      </c>
      <c r="AB126" s="167"/>
    </row>
    <row r="127" spans="1:28" ht="61.5" customHeight="1">
      <c r="A127" s="185" t="s">
        <v>3932</v>
      </c>
      <c r="B127" s="424" t="s">
        <v>3939</v>
      </c>
      <c r="C127" s="660"/>
      <c r="D127" s="185" t="s">
        <v>3715</v>
      </c>
      <c r="E127" s="186" t="s">
        <v>578</v>
      </c>
      <c r="F127" s="185">
        <v>600</v>
      </c>
      <c r="G127" s="186" t="s">
        <v>19</v>
      </c>
      <c r="H127" s="186" t="s">
        <v>3718</v>
      </c>
      <c r="I127" s="69">
        <f t="shared" si="66"/>
        <v>881.55000000000007</v>
      </c>
      <c r="J127" s="70">
        <f t="shared" si="65"/>
        <v>718.30000000000007</v>
      </c>
      <c r="K127" s="71">
        <v>653</v>
      </c>
      <c r="L127" s="126">
        <f t="shared" si="47"/>
        <v>1</v>
      </c>
      <c r="M127" s="126">
        <f t="shared" si="48"/>
        <v>653</v>
      </c>
      <c r="N127" s="126">
        <f t="shared" si="49"/>
        <v>653</v>
      </c>
      <c r="O127">
        <f t="shared" si="50"/>
        <v>653</v>
      </c>
      <c r="P127" s="70">
        <f t="shared" si="51"/>
        <v>672.59</v>
      </c>
      <c r="Q127" s="70">
        <f t="shared" si="43"/>
        <v>744.42</v>
      </c>
      <c r="R127" s="70">
        <f t="shared" si="44"/>
        <v>920.7299999999999</v>
      </c>
      <c r="S127" s="481">
        <f t="shared" si="52"/>
        <v>620.35</v>
      </c>
      <c r="T127" s="481">
        <f t="shared" si="53"/>
        <v>685.65</v>
      </c>
      <c r="U127" s="481">
        <f t="shared" si="54"/>
        <v>848.9</v>
      </c>
      <c r="AB127" s="167"/>
    </row>
    <row r="128" spans="1:28" ht="60" customHeight="1">
      <c r="A128" s="185" t="s">
        <v>3933</v>
      </c>
      <c r="B128" s="424" t="s">
        <v>3940</v>
      </c>
      <c r="C128" s="660"/>
      <c r="D128" s="185" t="s">
        <v>3715</v>
      </c>
      <c r="E128" s="186" t="s">
        <v>578</v>
      </c>
      <c r="F128" s="185">
        <v>600</v>
      </c>
      <c r="G128" s="186" t="s">
        <v>41</v>
      </c>
      <c r="H128" s="186" t="s">
        <v>3719</v>
      </c>
      <c r="I128" s="69">
        <f t="shared" si="66"/>
        <v>1336.5</v>
      </c>
      <c r="J128" s="70">
        <f t="shared" si="65"/>
        <v>1089</v>
      </c>
      <c r="K128" s="71">
        <v>990</v>
      </c>
      <c r="L128" s="126">
        <f t="shared" si="47"/>
        <v>1</v>
      </c>
      <c r="M128" s="126">
        <f t="shared" si="48"/>
        <v>990</v>
      </c>
      <c r="N128" s="126">
        <f t="shared" si="49"/>
        <v>990</v>
      </c>
      <c r="O128">
        <f t="shared" si="50"/>
        <v>990</v>
      </c>
      <c r="P128" s="70">
        <f t="shared" si="51"/>
        <v>1019.7</v>
      </c>
      <c r="Q128" s="70">
        <f t="shared" si="43"/>
        <v>1128.5999999999999</v>
      </c>
      <c r="R128" s="70">
        <f t="shared" si="44"/>
        <v>1395.8999999999999</v>
      </c>
      <c r="S128" s="481">
        <f t="shared" si="52"/>
        <v>940.5</v>
      </c>
      <c r="T128" s="481">
        <f t="shared" si="53"/>
        <v>1039.5</v>
      </c>
      <c r="U128" s="481">
        <f t="shared" si="54"/>
        <v>1287</v>
      </c>
      <c r="AB128" s="167"/>
    </row>
    <row r="129" spans="1:28" ht="62.25" customHeight="1">
      <c r="A129" s="185" t="s">
        <v>3934</v>
      </c>
      <c r="B129" s="424" t="s">
        <v>3941</v>
      </c>
      <c r="C129" s="660"/>
      <c r="D129" s="185" t="s">
        <v>3715</v>
      </c>
      <c r="E129" s="186" t="s">
        <v>3766</v>
      </c>
      <c r="F129" s="185">
        <v>750</v>
      </c>
      <c r="G129" s="186" t="s">
        <v>23</v>
      </c>
      <c r="H129" s="186" t="s">
        <v>3720</v>
      </c>
      <c r="I129" s="69">
        <f t="shared" si="66"/>
        <v>1842.7500000000002</v>
      </c>
      <c r="J129" s="70">
        <f t="shared" si="65"/>
        <v>1501.5000000000002</v>
      </c>
      <c r="K129" s="71">
        <v>1365</v>
      </c>
      <c r="L129" s="126">
        <f t="shared" si="47"/>
        <v>1</v>
      </c>
      <c r="M129" s="126">
        <f t="shared" si="48"/>
        <v>1365</v>
      </c>
      <c r="N129" s="126">
        <f t="shared" si="49"/>
        <v>1365</v>
      </c>
      <c r="O129">
        <f t="shared" si="50"/>
        <v>1365</v>
      </c>
      <c r="P129" s="70">
        <f t="shared" si="51"/>
        <v>1405.95</v>
      </c>
      <c r="Q129" s="70">
        <f t="shared" si="43"/>
        <v>1556.1</v>
      </c>
      <c r="R129" s="70">
        <f t="shared" si="44"/>
        <v>1924.6499999999999</v>
      </c>
      <c r="S129" s="481">
        <f t="shared" si="52"/>
        <v>1296.75</v>
      </c>
      <c r="T129" s="481">
        <f t="shared" si="53"/>
        <v>1433.25</v>
      </c>
      <c r="U129" s="481">
        <f t="shared" si="54"/>
        <v>1774.5</v>
      </c>
      <c r="AB129" s="167"/>
    </row>
    <row r="130" spans="1:28" ht="61.5" customHeight="1">
      <c r="A130" s="185" t="s">
        <v>3935</v>
      </c>
      <c r="B130" s="424" t="s">
        <v>3942</v>
      </c>
      <c r="C130" s="660"/>
      <c r="D130" s="185" t="s">
        <v>3715</v>
      </c>
      <c r="E130" s="186" t="s">
        <v>3945</v>
      </c>
      <c r="F130" s="185">
        <v>900</v>
      </c>
      <c r="G130" s="186" t="s">
        <v>33</v>
      </c>
      <c r="H130" s="186" t="s">
        <v>3721</v>
      </c>
      <c r="I130" s="69">
        <f t="shared" si="66"/>
        <v>2346.3000000000002</v>
      </c>
      <c r="J130" s="70">
        <f t="shared" si="65"/>
        <v>1911.8000000000002</v>
      </c>
      <c r="K130" s="71">
        <v>1738</v>
      </c>
      <c r="L130" s="126">
        <f t="shared" si="47"/>
        <v>1</v>
      </c>
      <c r="M130" s="126">
        <f t="shared" si="48"/>
        <v>1738</v>
      </c>
      <c r="N130" s="126">
        <f t="shared" si="49"/>
        <v>1738</v>
      </c>
      <c r="O130">
        <f t="shared" si="50"/>
        <v>1738</v>
      </c>
      <c r="P130" s="70">
        <f t="shared" si="51"/>
        <v>1790.14</v>
      </c>
      <c r="Q130" s="70">
        <f t="shared" si="43"/>
        <v>1981.32</v>
      </c>
      <c r="R130" s="70">
        <f t="shared" si="44"/>
        <v>2450.58</v>
      </c>
      <c r="S130" s="481">
        <f t="shared" si="52"/>
        <v>1651.1</v>
      </c>
      <c r="T130" s="481">
        <f t="shared" si="53"/>
        <v>1824.9</v>
      </c>
      <c r="U130" s="481">
        <f t="shared" si="54"/>
        <v>2259.4</v>
      </c>
      <c r="AB130" s="167"/>
    </row>
    <row r="131" spans="1:28" ht="61.5" customHeight="1">
      <c r="A131" s="185" t="s">
        <v>3936</v>
      </c>
      <c r="B131" s="424" t="s">
        <v>3943</v>
      </c>
      <c r="C131" s="660"/>
      <c r="D131" s="185" t="s">
        <v>3715</v>
      </c>
      <c r="E131" s="186" t="s">
        <v>3946</v>
      </c>
      <c r="F131" s="185">
        <v>900</v>
      </c>
      <c r="G131" s="186" t="s">
        <v>125</v>
      </c>
      <c r="H131" s="186" t="s">
        <v>3904</v>
      </c>
      <c r="I131" s="69">
        <f t="shared" si="66"/>
        <v>2477.25</v>
      </c>
      <c r="J131" s="70">
        <f t="shared" si="65"/>
        <v>2018.5000000000002</v>
      </c>
      <c r="K131" s="71">
        <v>1835</v>
      </c>
      <c r="L131" s="126">
        <f t="shared" si="47"/>
        <v>1</v>
      </c>
      <c r="M131" s="126">
        <f t="shared" si="48"/>
        <v>1835</v>
      </c>
      <c r="N131" s="126">
        <f t="shared" si="49"/>
        <v>1835</v>
      </c>
      <c r="O131">
        <f t="shared" si="50"/>
        <v>1835</v>
      </c>
      <c r="P131" s="70">
        <f t="shared" si="51"/>
        <v>1890.05</v>
      </c>
      <c r="Q131" s="70">
        <f t="shared" si="43"/>
        <v>2091.8999999999996</v>
      </c>
      <c r="R131" s="70">
        <f t="shared" si="44"/>
        <v>2587.35</v>
      </c>
      <c r="S131" s="481">
        <f t="shared" si="52"/>
        <v>1743.25</v>
      </c>
      <c r="T131" s="481">
        <f t="shared" si="53"/>
        <v>1926.75</v>
      </c>
      <c r="U131" s="481">
        <f t="shared" si="54"/>
        <v>2385.5</v>
      </c>
      <c r="AB131" s="167"/>
    </row>
    <row r="132" spans="1:28" ht="61.5" customHeight="1">
      <c r="A132" s="185" t="s">
        <v>3937</v>
      </c>
      <c r="B132" s="424" t="s">
        <v>3944</v>
      </c>
      <c r="C132" s="661"/>
      <c r="D132" s="185" t="s">
        <v>3715</v>
      </c>
      <c r="E132" s="186" t="s">
        <v>3947</v>
      </c>
      <c r="F132" s="185">
        <v>900</v>
      </c>
      <c r="G132" s="186" t="s">
        <v>234</v>
      </c>
      <c r="H132" s="186" t="s">
        <v>3948</v>
      </c>
      <c r="I132" s="69">
        <f t="shared" si="66"/>
        <v>2922.75</v>
      </c>
      <c r="J132" s="70">
        <f t="shared" si="65"/>
        <v>2381.5</v>
      </c>
      <c r="K132" s="71">
        <v>2165</v>
      </c>
      <c r="L132" s="126">
        <f t="shared" si="47"/>
        <v>1</v>
      </c>
      <c r="M132" s="126">
        <f t="shared" si="48"/>
        <v>2165</v>
      </c>
      <c r="N132" s="126">
        <f t="shared" si="49"/>
        <v>2165</v>
      </c>
      <c r="O132">
        <f t="shared" si="50"/>
        <v>2165</v>
      </c>
      <c r="P132" s="70">
        <f t="shared" si="51"/>
        <v>2229.9500000000003</v>
      </c>
      <c r="Q132" s="70">
        <f t="shared" si="43"/>
        <v>2468.1</v>
      </c>
      <c r="R132" s="70">
        <f t="shared" si="44"/>
        <v>3052.6499999999996</v>
      </c>
      <c r="S132" s="481">
        <f t="shared" si="52"/>
        <v>2056.75</v>
      </c>
      <c r="T132" s="481">
        <f t="shared" si="53"/>
        <v>2273.25</v>
      </c>
      <c r="U132" s="481">
        <f t="shared" si="54"/>
        <v>2814.5</v>
      </c>
      <c r="AB132" s="167"/>
    </row>
    <row r="133" spans="1:28" ht="29.25" customHeight="1">
      <c r="A133" s="633" t="s">
        <v>1922</v>
      </c>
      <c r="B133" s="633"/>
      <c r="C133" s="633"/>
      <c r="D133" s="633"/>
      <c r="E133" s="633"/>
      <c r="F133" s="633"/>
      <c r="G133" s="633"/>
      <c r="H133" s="633"/>
      <c r="I133" s="633"/>
      <c r="J133" s="633"/>
      <c r="K133" s="633"/>
      <c r="L133" s="126">
        <f t="shared" si="47"/>
        <v>0</v>
      </c>
      <c r="M133" s="126">
        <f t="shared" si="48"/>
        <v>0</v>
      </c>
      <c r="N133" s="126">
        <f t="shared" si="49"/>
        <v>0</v>
      </c>
      <c r="O133" t="str">
        <f t="shared" si="50"/>
        <v xml:space="preserve"> </v>
      </c>
      <c r="P133" s="70" t="str">
        <f t="shared" si="51"/>
        <v xml:space="preserve"> </v>
      </c>
      <c r="Q133" s="70" t="str">
        <f t="shared" si="43"/>
        <v xml:space="preserve"> </v>
      </c>
      <c r="R133" s="70" t="str">
        <f t="shared" si="44"/>
        <v xml:space="preserve"> </v>
      </c>
      <c r="S133" s="481" t="str">
        <f t="shared" si="52"/>
        <v xml:space="preserve"> </v>
      </c>
      <c r="T133" s="481" t="str">
        <f t="shared" si="53"/>
        <v xml:space="preserve"> </v>
      </c>
      <c r="U133" s="481" t="str">
        <f t="shared" si="54"/>
        <v xml:space="preserve"> </v>
      </c>
      <c r="V133" s="28"/>
      <c r="AB133" s="167"/>
    </row>
    <row r="134" spans="1:28" ht="30.75" customHeight="1">
      <c r="A134" s="634" t="s">
        <v>30</v>
      </c>
      <c r="B134" s="634"/>
      <c r="C134" s="634"/>
      <c r="D134" s="634"/>
      <c r="E134" s="634"/>
      <c r="F134" s="634"/>
      <c r="G134" s="634"/>
      <c r="H134" s="634"/>
      <c r="I134" s="634"/>
      <c r="J134" s="634"/>
      <c r="K134" s="634"/>
      <c r="L134" s="126">
        <f t="shared" si="47"/>
        <v>0</v>
      </c>
      <c r="M134" s="126">
        <f t="shared" si="48"/>
        <v>0</v>
      </c>
      <c r="N134" s="126">
        <f t="shared" si="49"/>
        <v>0</v>
      </c>
      <c r="O134" t="str">
        <f t="shared" si="50"/>
        <v xml:space="preserve"> </v>
      </c>
      <c r="P134" s="70" t="str">
        <f t="shared" si="51"/>
        <v xml:space="preserve"> </v>
      </c>
      <c r="Q134" s="70" t="str">
        <f t="shared" si="43"/>
        <v xml:space="preserve"> </v>
      </c>
      <c r="R134" s="70" t="str">
        <f t="shared" si="44"/>
        <v xml:space="preserve"> </v>
      </c>
      <c r="S134" s="481" t="str">
        <f t="shared" si="52"/>
        <v xml:space="preserve"> </v>
      </c>
      <c r="T134" s="481" t="str">
        <f t="shared" si="53"/>
        <v xml:space="preserve"> </v>
      </c>
      <c r="U134" s="481" t="str">
        <f t="shared" si="54"/>
        <v xml:space="preserve"> </v>
      </c>
      <c r="V134" s="5"/>
      <c r="AB134" s="167"/>
    </row>
    <row r="135" spans="1:28" ht="45.75" customHeight="1">
      <c r="A135" s="64" t="s">
        <v>3</v>
      </c>
      <c r="B135" s="64" t="s">
        <v>189</v>
      </c>
      <c r="C135" s="64" t="s">
        <v>163</v>
      </c>
      <c r="D135" s="64" t="s">
        <v>34</v>
      </c>
      <c r="E135" s="64" t="s">
        <v>253</v>
      </c>
      <c r="F135" s="64" t="s">
        <v>195</v>
      </c>
      <c r="G135" s="64" t="s">
        <v>1916</v>
      </c>
      <c r="H135" s="64" t="s">
        <v>1917</v>
      </c>
      <c r="I135" s="64" t="s">
        <v>261</v>
      </c>
      <c r="J135" s="64" t="s">
        <v>3625</v>
      </c>
      <c r="K135" s="64" t="s">
        <v>263</v>
      </c>
      <c r="L135" s="126">
        <f t="shared" si="47"/>
        <v>1</v>
      </c>
      <c r="M135" s="126" t="str">
        <f t="shared" si="48"/>
        <v>ОПТ 2</v>
      </c>
      <c r="N135" s="126" t="str">
        <f t="shared" si="49"/>
        <v xml:space="preserve"> </v>
      </c>
      <c r="O135" t="str">
        <f t="shared" si="50"/>
        <v xml:space="preserve"> </v>
      </c>
      <c r="P135" s="70" t="str">
        <f t="shared" si="51"/>
        <v xml:space="preserve"> </v>
      </c>
      <c r="Q135" s="70" t="str">
        <f t="shared" si="43"/>
        <v xml:space="preserve"> </v>
      </c>
      <c r="R135" s="70" t="str">
        <f t="shared" si="44"/>
        <v xml:space="preserve"> </v>
      </c>
      <c r="S135" s="481" t="str">
        <f t="shared" si="52"/>
        <v xml:space="preserve"> </v>
      </c>
      <c r="T135" s="481" t="str">
        <f t="shared" si="53"/>
        <v xml:space="preserve"> </v>
      </c>
      <c r="U135" s="481" t="str">
        <f t="shared" si="54"/>
        <v xml:space="preserve"> </v>
      </c>
      <c r="AB135" s="167"/>
    </row>
    <row r="136" spans="1:28" ht="45.75" customHeight="1">
      <c r="A136" s="187" t="s">
        <v>1919</v>
      </c>
      <c r="B136" s="100" t="s">
        <v>1918</v>
      </c>
      <c r="C136" s="652"/>
      <c r="D136" s="187" t="s">
        <v>243</v>
      </c>
      <c r="E136" s="188" t="s">
        <v>161</v>
      </c>
      <c r="F136" s="187">
        <v>1250</v>
      </c>
      <c r="G136" s="188" t="s">
        <v>23</v>
      </c>
      <c r="H136" s="188" t="s">
        <v>241</v>
      </c>
      <c r="I136" s="69">
        <f>K136*1.35</f>
        <v>1984.5000000000002</v>
      </c>
      <c r="J136" s="70">
        <f>K136*1.1</f>
        <v>1617.0000000000002</v>
      </c>
      <c r="K136" s="71">
        <v>1470</v>
      </c>
      <c r="L136" s="126">
        <f t="shared" si="47"/>
        <v>1</v>
      </c>
      <c r="M136" s="126">
        <f t="shared" si="48"/>
        <v>1470</v>
      </c>
      <c r="N136" s="126">
        <f t="shared" si="49"/>
        <v>1470</v>
      </c>
      <c r="O136">
        <f t="shared" si="50"/>
        <v>1470</v>
      </c>
      <c r="P136" s="70">
        <f t="shared" si="51"/>
        <v>1514.1000000000001</v>
      </c>
      <c r="Q136" s="70">
        <f t="shared" si="43"/>
        <v>1675.8</v>
      </c>
      <c r="R136" s="70">
        <f t="shared" si="44"/>
        <v>2072.6999999999998</v>
      </c>
      <c r="S136" s="481">
        <f t="shared" si="52"/>
        <v>1396.5</v>
      </c>
      <c r="T136" s="481">
        <f t="shared" si="53"/>
        <v>1543.5</v>
      </c>
      <c r="U136" s="481">
        <f t="shared" si="54"/>
        <v>1911</v>
      </c>
      <c r="AB136" s="167" t="s">
        <v>978</v>
      </c>
    </row>
    <row r="137" spans="1:28" ht="29.25" customHeight="1">
      <c r="A137" s="187" t="s">
        <v>1921</v>
      </c>
      <c r="B137" s="100" t="s">
        <v>1920</v>
      </c>
      <c r="C137" s="654"/>
      <c r="D137" s="187" t="s">
        <v>243</v>
      </c>
      <c r="E137" s="188" t="s">
        <v>547</v>
      </c>
      <c r="F137" s="187">
        <v>1350</v>
      </c>
      <c r="G137" s="188" t="s">
        <v>33</v>
      </c>
      <c r="H137" s="188" t="s">
        <v>546</v>
      </c>
      <c r="I137" s="69">
        <f>K137*1.35</f>
        <v>2793.15</v>
      </c>
      <c r="J137" s="70">
        <f>K137*1.1</f>
        <v>2275.9</v>
      </c>
      <c r="K137" s="71">
        <v>2069</v>
      </c>
      <c r="L137" s="126">
        <f t="shared" si="47"/>
        <v>1</v>
      </c>
      <c r="M137" s="126">
        <f t="shared" si="48"/>
        <v>2069</v>
      </c>
      <c r="N137" s="126">
        <f t="shared" si="49"/>
        <v>2069</v>
      </c>
      <c r="O137">
        <f t="shared" si="50"/>
        <v>2069</v>
      </c>
      <c r="P137" s="70">
        <f t="shared" si="51"/>
        <v>2131.0700000000002</v>
      </c>
      <c r="Q137" s="70">
        <f t="shared" si="43"/>
        <v>2358.66</v>
      </c>
      <c r="R137" s="70">
        <f t="shared" si="44"/>
        <v>2917.29</v>
      </c>
      <c r="S137" s="481">
        <f t="shared" si="52"/>
        <v>1965.55</v>
      </c>
      <c r="T137" s="481">
        <f t="shared" si="53"/>
        <v>2172.4500000000003</v>
      </c>
      <c r="U137" s="481">
        <f t="shared" si="54"/>
        <v>2689.7000000000003</v>
      </c>
      <c r="V137" s="28"/>
      <c r="AB137" s="167" t="s">
        <v>978</v>
      </c>
    </row>
    <row r="138" spans="1:28" ht="30.75" customHeight="1">
      <c r="A138" s="634" t="s">
        <v>561</v>
      </c>
      <c r="B138" s="634"/>
      <c r="C138" s="634"/>
      <c r="D138" s="634"/>
      <c r="E138" s="634"/>
      <c r="F138" s="634"/>
      <c r="G138" s="634"/>
      <c r="H138" s="634"/>
      <c r="I138" s="634"/>
      <c r="J138" s="634"/>
      <c r="K138" s="634"/>
      <c r="L138" s="126">
        <f t="shared" si="47"/>
        <v>0</v>
      </c>
      <c r="M138" s="126">
        <f t="shared" si="48"/>
        <v>0</v>
      </c>
      <c r="N138" s="126">
        <f t="shared" si="49"/>
        <v>0</v>
      </c>
      <c r="O138" t="str">
        <f t="shared" si="50"/>
        <v xml:space="preserve"> </v>
      </c>
      <c r="P138" s="70" t="str">
        <f t="shared" si="51"/>
        <v xml:space="preserve"> </v>
      </c>
      <c r="Q138" s="70" t="str">
        <f t="shared" si="43"/>
        <v xml:space="preserve"> </v>
      </c>
      <c r="R138" s="70" t="str">
        <f t="shared" si="44"/>
        <v xml:space="preserve"> </v>
      </c>
      <c r="S138" s="481" t="str">
        <f t="shared" si="52"/>
        <v xml:space="preserve"> </v>
      </c>
      <c r="T138" s="481" t="str">
        <f t="shared" si="53"/>
        <v xml:space="preserve"> </v>
      </c>
      <c r="U138" s="481" t="str">
        <f t="shared" si="54"/>
        <v xml:space="preserve"> </v>
      </c>
      <c r="V138" s="5"/>
      <c r="AB138" s="167"/>
    </row>
    <row r="139" spans="1:28" ht="31.5">
      <c r="A139" s="64" t="s">
        <v>3</v>
      </c>
      <c r="B139" s="64" t="s">
        <v>189</v>
      </c>
      <c r="C139" s="64" t="s">
        <v>163</v>
      </c>
      <c r="D139" s="64" t="s">
        <v>34</v>
      </c>
      <c r="E139" s="64" t="s">
        <v>253</v>
      </c>
      <c r="F139" s="64" t="s">
        <v>195</v>
      </c>
      <c r="G139" s="64" t="s">
        <v>1916</v>
      </c>
      <c r="H139" s="64" t="s">
        <v>1917</v>
      </c>
      <c r="I139" s="64" t="s">
        <v>261</v>
      </c>
      <c r="J139" s="64" t="s">
        <v>3625</v>
      </c>
      <c r="K139" s="64" t="s">
        <v>263</v>
      </c>
      <c r="L139" s="126">
        <f t="shared" si="47"/>
        <v>1</v>
      </c>
      <c r="M139" s="126" t="str">
        <f t="shared" si="48"/>
        <v>ОПТ 2</v>
      </c>
      <c r="N139" s="126" t="str">
        <f t="shared" si="49"/>
        <v xml:space="preserve"> </v>
      </c>
      <c r="O139" t="str">
        <f t="shared" si="50"/>
        <v xml:space="preserve"> </v>
      </c>
      <c r="P139" s="70" t="str">
        <f t="shared" si="51"/>
        <v xml:space="preserve"> </v>
      </c>
      <c r="Q139" s="70" t="str">
        <f t="shared" si="43"/>
        <v xml:space="preserve"> </v>
      </c>
      <c r="R139" s="70" t="str">
        <f t="shared" si="44"/>
        <v xml:space="preserve"> </v>
      </c>
      <c r="S139" s="481" t="str">
        <f t="shared" si="52"/>
        <v xml:space="preserve"> </v>
      </c>
      <c r="T139" s="481" t="str">
        <f t="shared" si="53"/>
        <v xml:space="preserve"> </v>
      </c>
      <c r="U139" s="481" t="str">
        <f t="shared" si="54"/>
        <v xml:space="preserve"> </v>
      </c>
      <c r="AB139" s="167"/>
    </row>
    <row r="140" spans="1:28" ht="45">
      <c r="A140" s="185" t="s">
        <v>1948</v>
      </c>
      <c r="B140" s="189" t="s">
        <v>1947</v>
      </c>
      <c r="C140" s="475"/>
      <c r="D140" s="185" t="s">
        <v>11</v>
      </c>
      <c r="E140" s="186"/>
      <c r="F140" s="185"/>
      <c r="G140" s="186" t="s">
        <v>33</v>
      </c>
      <c r="H140" s="186" t="s">
        <v>559</v>
      </c>
      <c r="I140" s="69">
        <f t="shared" ref="I140:I143" si="67">K140*1.35</f>
        <v>1881.9</v>
      </c>
      <c r="J140" s="70">
        <f t="shared" ref="J140:J143" si="68">K140*1.1</f>
        <v>1533.4</v>
      </c>
      <c r="K140" s="71">
        <v>1394</v>
      </c>
      <c r="L140" s="126">
        <f t="shared" si="47"/>
        <v>1</v>
      </c>
      <c r="M140" s="126">
        <f t="shared" si="48"/>
        <v>1394</v>
      </c>
      <c r="N140" s="126">
        <f t="shared" si="49"/>
        <v>1394</v>
      </c>
      <c r="O140">
        <f t="shared" si="50"/>
        <v>1394</v>
      </c>
      <c r="P140" s="70">
        <f t="shared" si="51"/>
        <v>1435.82</v>
      </c>
      <c r="Q140" s="70">
        <f t="shared" si="43"/>
        <v>1589.1599999999999</v>
      </c>
      <c r="R140" s="70">
        <f t="shared" si="44"/>
        <v>1965.54</v>
      </c>
      <c r="S140" s="481">
        <f t="shared" si="52"/>
        <v>1324.3</v>
      </c>
      <c r="T140" s="481">
        <f t="shared" si="53"/>
        <v>1463.7</v>
      </c>
      <c r="U140" s="481">
        <f t="shared" si="54"/>
        <v>1812.2</v>
      </c>
      <c r="AB140" s="190" t="s">
        <v>978</v>
      </c>
    </row>
    <row r="141" spans="1:28" ht="63" customHeight="1">
      <c r="A141" s="183" t="s">
        <v>2059</v>
      </c>
      <c r="B141" s="121" t="s">
        <v>2056</v>
      </c>
      <c r="C141" s="660"/>
      <c r="D141" s="185" t="s">
        <v>11</v>
      </c>
      <c r="E141" s="186" t="s">
        <v>2057</v>
      </c>
      <c r="F141" s="185"/>
      <c r="G141" s="186" t="s">
        <v>14</v>
      </c>
      <c r="H141" s="186" t="s">
        <v>2058</v>
      </c>
      <c r="I141" s="69">
        <f t="shared" si="67"/>
        <v>627.75</v>
      </c>
      <c r="J141" s="70">
        <f t="shared" si="68"/>
        <v>511.50000000000006</v>
      </c>
      <c r="K141" s="71">
        <v>465</v>
      </c>
      <c r="L141" s="126">
        <f t="shared" si="47"/>
        <v>1</v>
      </c>
      <c r="M141" s="126">
        <f t="shared" si="48"/>
        <v>465</v>
      </c>
      <c r="N141" s="126">
        <f t="shared" si="49"/>
        <v>465</v>
      </c>
      <c r="O141">
        <f t="shared" si="50"/>
        <v>465</v>
      </c>
      <c r="P141" s="70">
        <f t="shared" si="51"/>
        <v>478.95</v>
      </c>
      <c r="Q141" s="70">
        <f t="shared" si="43"/>
        <v>530.09999999999991</v>
      </c>
      <c r="R141" s="70">
        <f t="shared" si="44"/>
        <v>655.65</v>
      </c>
      <c r="S141" s="481">
        <f t="shared" si="52"/>
        <v>441.75</v>
      </c>
      <c r="T141" s="481">
        <f t="shared" si="53"/>
        <v>488.25</v>
      </c>
      <c r="U141" s="481">
        <f t="shared" si="54"/>
        <v>604.5</v>
      </c>
      <c r="AB141" s="167"/>
    </row>
    <row r="142" spans="1:28" ht="63.75" customHeight="1">
      <c r="A142" s="183" t="s">
        <v>2060</v>
      </c>
      <c r="B142" s="121" t="s">
        <v>2062</v>
      </c>
      <c r="C142" s="660"/>
      <c r="D142" s="185" t="s">
        <v>11</v>
      </c>
      <c r="E142" s="186" t="s">
        <v>2063</v>
      </c>
      <c r="F142" s="185"/>
      <c r="G142" s="186" t="s">
        <v>19</v>
      </c>
      <c r="H142" s="186" t="s">
        <v>2049</v>
      </c>
      <c r="I142" s="69">
        <f t="shared" si="67"/>
        <v>756</v>
      </c>
      <c r="J142" s="70">
        <f t="shared" si="68"/>
        <v>616</v>
      </c>
      <c r="K142" s="71">
        <v>560</v>
      </c>
      <c r="L142" s="126">
        <f t="shared" si="47"/>
        <v>1</v>
      </c>
      <c r="M142" s="126">
        <f t="shared" si="48"/>
        <v>560</v>
      </c>
      <c r="N142" s="126">
        <f t="shared" si="49"/>
        <v>560</v>
      </c>
      <c r="O142">
        <f t="shared" si="50"/>
        <v>560</v>
      </c>
      <c r="P142" s="70">
        <f t="shared" si="51"/>
        <v>576.80000000000007</v>
      </c>
      <c r="Q142" s="70">
        <f t="shared" si="43"/>
        <v>638.4</v>
      </c>
      <c r="R142" s="70">
        <f t="shared" si="44"/>
        <v>789.59999999999991</v>
      </c>
      <c r="S142" s="481">
        <f t="shared" si="52"/>
        <v>532</v>
      </c>
      <c r="T142" s="481">
        <f t="shared" si="53"/>
        <v>588</v>
      </c>
      <c r="U142" s="481">
        <f t="shared" si="54"/>
        <v>728</v>
      </c>
      <c r="AB142" s="167" t="s">
        <v>978</v>
      </c>
    </row>
    <row r="143" spans="1:28" ht="29.25" customHeight="1">
      <c r="A143" s="183" t="s">
        <v>2061</v>
      </c>
      <c r="B143" s="121" t="s">
        <v>2064</v>
      </c>
      <c r="C143" s="661"/>
      <c r="D143" s="185" t="s">
        <v>11</v>
      </c>
      <c r="E143" s="186" t="s">
        <v>2065</v>
      </c>
      <c r="F143" s="185"/>
      <c r="G143" s="186" t="s">
        <v>41</v>
      </c>
      <c r="H143" s="186" t="s">
        <v>2066</v>
      </c>
      <c r="I143" s="69">
        <f t="shared" si="67"/>
        <v>837</v>
      </c>
      <c r="J143" s="70">
        <f t="shared" si="68"/>
        <v>682</v>
      </c>
      <c r="K143" s="71">
        <v>620</v>
      </c>
      <c r="L143" s="126">
        <f t="shared" si="47"/>
        <v>1</v>
      </c>
      <c r="M143" s="126">
        <f t="shared" si="48"/>
        <v>620</v>
      </c>
      <c r="N143" s="126">
        <f t="shared" si="49"/>
        <v>620</v>
      </c>
      <c r="O143">
        <f t="shared" si="50"/>
        <v>620</v>
      </c>
      <c r="P143" s="70">
        <f t="shared" si="51"/>
        <v>638.6</v>
      </c>
      <c r="Q143" s="70">
        <f t="shared" si="43"/>
        <v>706.8</v>
      </c>
      <c r="R143" s="70">
        <f t="shared" si="44"/>
        <v>874.19999999999993</v>
      </c>
      <c r="S143" s="481">
        <f t="shared" si="52"/>
        <v>589</v>
      </c>
      <c r="T143" s="481">
        <f t="shared" si="53"/>
        <v>651</v>
      </c>
      <c r="U143" s="481">
        <f t="shared" si="54"/>
        <v>806</v>
      </c>
      <c r="V143" s="28"/>
      <c r="AB143" s="167"/>
    </row>
    <row r="144" spans="1:28" ht="30.75" customHeight="1">
      <c r="A144" s="634" t="s">
        <v>15</v>
      </c>
      <c r="B144" s="634"/>
      <c r="C144" s="634"/>
      <c r="D144" s="634"/>
      <c r="E144" s="634"/>
      <c r="F144" s="634"/>
      <c r="G144" s="634"/>
      <c r="H144" s="634"/>
      <c r="I144" s="634"/>
      <c r="J144" s="634"/>
      <c r="K144" s="634"/>
      <c r="L144" s="126">
        <f t="shared" si="47"/>
        <v>0</v>
      </c>
      <c r="M144" s="126">
        <f t="shared" si="48"/>
        <v>0</v>
      </c>
      <c r="N144" s="126">
        <f t="shared" si="49"/>
        <v>0</v>
      </c>
      <c r="O144" t="str">
        <f t="shared" si="50"/>
        <v xml:space="preserve"> </v>
      </c>
      <c r="P144" s="70" t="str">
        <f t="shared" si="51"/>
        <v xml:space="preserve"> </v>
      </c>
      <c r="Q144" s="70" t="str">
        <f t="shared" si="43"/>
        <v xml:space="preserve"> </v>
      </c>
      <c r="R144" s="70" t="str">
        <f t="shared" si="44"/>
        <v xml:space="preserve"> </v>
      </c>
      <c r="S144" s="481" t="str">
        <f t="shared" si="52"/>
        <v xml:space="preserve"> </v>
      </c>
      <c r="T144" s="481" t="str">
        <f t="shared" si="53"/>
        <v xml:space="preserve"> </v>
      </c>
      <c r="U144" s="481" t="str">
        <f t="shared" si="54"/>
        <v xml:space="preserve"> </v>
      </c>
      <c r="V144" s="5"/>
      <c r="AB144" s="167"/>
    </row>
    <row r="145" spans="1:28" ht="31.5">
      <c r="A145" s="64" t="s">
        <v>3</v>
      </c>
      <c r="B145" s="64" t="s">
        <v>189</v>
      </c>
      <c r="C145" s="64" t="s">
        <v>163</v>
      </c>
      <c r="D145" s="64" t="s">
        <v>34</v>
      </c>
      <c r="E145" s="64" t="s">
        <v>253</v>
      </c>
      <c r="F145" s="64" t="s">
        <v>195</v>
      </c>
      <c r="G145" s="64" t="s">
        <v>1916</v>
      </c>
      <c r="H145" s="64" t="s">
        <v>1917</v>
      </c>
      <c r="I145" s="64" t="s">
        <v>261</v>
      </c>
      <c r="J145" s="64" t="s">
        <v>3625</v>
      </c>
      <c r="K145" s="64" t="s">
        <v>263</v>
      </c>
      <c r="L145" s="126">
        <f t="shared" si="47"/>
        <v>1</v>
      </c>
      <c r="M145" s="126" t="str">
        <f t="shared" si="48"/>
        <v>ОПТ 2</v>
      </c>
      <c r="N145" s="126" t="str">
        <f t="shared" si="49"/>
        <v xml:space="preserve"> </v>
      </c>
      <c r="O145" t="str">
        <f t="shared" si="50"/>
        <v xml:space="preserve"> </v>
      </c>
      <c r="P145" s="70" t="str">
        <f t="shared" si="51"/>
        <v xml:space="preserve"> </v>
      </c>
      <c r="Q145" s="70" t="str">
        <f t="shared" si="43"/>
        <v xml:space="preserve"> </v>
      </c>
      <c r="R145" s="70" t="str">
        <f t="shared" si="44"/>
        <v xml:space="preserve"> </v>
      </c>
      <c r="S145" s="481" t="str">
        <f t="shared" si="52"/>
        <v xml:space="preserve"> </v>
      </c>
      <c r="T145" s="481" t="str">
        <f t="shared" si="53"/>
        <v xml:space="preserve"> </v>
      </c>
      <c r="U145" s="481" t="str">
        <f t="shared" si="54"/>
        <v xml:space="preserve"> </v>
      </c>
      <c r="AB145" s="167"/>
    </row>
    <row r="146" spans="1:28" ht="45">
      <c r="A146" s="185" t="s">
        <v>1927</v>
      </c>
      <c r="B146" s="189" t="s">
        <v>1926</v>
      </c>
      <c r="C146" s="674"/>
      <c r="D146" s="185" t="s">
        <v>37</v>
      </c>
      <c r="E146" s="186" t="s">
        <v>161</v>
      </c>
      <c r="F146" s="185">
        <v>1250</v>
      </c>
      <c r="G146" s="186" t="s">
        <v>41</v>
      </c>
      <c r="H146" s="186" t="s">
        <v>196</v>
      </c>
      <c r="I146" s="69">
        <f>K146*1.35</f>
        <v>1605.15</v>
      </c>
      <c r="J146" s="70">
        <f>K146*1.1</f>
        <v>1307.9000000000001</v>
      </c>
      <c r="K146" s="71">
        <v>1189</v>
      </c>
      <c r="L146" s="126">
        <f t="shared" si="47"/>
        <v>1</v>
      </c>
      <c r="M146" s="126">
        <f t="shared" si="48"/>
        <v>1189</v>
      </c>
      <c r="N146" s="126">
        <f t="shared" si="49"/>
        <v>1189</v>
      </c>
      <c r="O146">
        <f t="shared" si="50"/>
        <v>1189</v>
      </c>
      <c r="P146" s="70">
        <f t="shared" si="51"/>
        <v>1224.67</v>
      </c>
      <c r="Q146" s="70">
        <f t="shared" si="43"/>
        <v>1355.4599999999998</v>
      </c>
      <c r="R146" s="70">
        <f t="shared" si="44"/>
        <v>1676.49</v>
      </c>
      <c r="S146" s="481">
        <f t="shared" si="52"/>
        <v>1129.55</v>
      </c>
      <c r="T146" s="481">
        <f t="shared" si="53"/>
        <v>1248.45</v>
      </c>
      <c r="U146" s="481">
        <f t="shared" si="54"/>
        <v>1545.7</v>
      </c>
      <c r="AB146" s="167"/>
    </row>
    <row r="147" spans="1:28" ht="45">
      <c r="A147" s="185" t="s">
        <v>1929</v>
      </c>
      <c r="B147" s="189" t="s">
        <v>1928</v>
      </c>
      <c r="C147" s="660"/>
      <c r="D147" s="185" t="s">
        <v>37</v>
      </c>
      <c r="E147" s="186" t="s">
        <v>161</v>
      </c>
      <c r="F147" s="185">
        <v>1250</v>
      </c>
      <c r="G147" s="186" t="s">
        <v>23</v>
      </c>
      <c r="H147" s="186" t="s">
        <v>192</v>
      </c>
      <c r="I147" s="69">
        <f>K147*1.35</f>
        <v>2187</v>
      </c>
      <c r="J147" s="70">
        <f>K147*1.1</f>
        <v>1782.0000000000002</v>
      </c>
      <c r="K147" s="71">
        <v>1620</v>
      </c>
      <c r="L147" s="126">
        <f t="shared" si="47"/>
        <v>1</v>
      </c>
      <c r="M147" s="126">
        <f t="shared" si="48"/>
        <v>1620</v>
      </c>
      <c r="N147" s="126">
        <f t="shared" si="49"/>
        <v>1620</v>
      </c>
      <c r="O147">
        <f t="shared" si="50"/>
        <v>1620</v>
      </c>
      <c r="P147" s="70">
        <f t="shared" si="51"/>
        <v>1668.6000000000001</v>
      </c>
      <c r="Q147" s="70">
        <f t="shared" ref="Q147:Q210" si="69">IFERROR(SUM($O147*$W$10)," ")</f>
        <v>1846.8</v>
      </c>
      <c r="R147" s="70">
        <f t="shared" ref="R147:R210" si="70">IFERROR(SUM($O147*$X$10)," ")</f>
        <v>2284.1999999999998</v>
      </c>
      <c r="S147" s="481">
        <f t="shared" si="52"/>
        <v>1539</v>
      </c>
      <c r="T147" s="481">
        <f t="shared" si="53"/>
        <v>1701</v>
      </c>
      <c r="U147" s="481">
        <f t="shared" si="54"/>
        <v>2106</v>
      </c>
      <c r="AB147" s="167"/>
    </row>
    <row r="148" spans="1:28" ht="45">
      <c r="A148" s="185" t="s">
        <v>1930</v>
      </c>
      <c r="B148" s="189" t="s">
        <v>1932</v>
      </c>
      <c r="C148" s="660"/>
      <c r="D148" s="185" t="s">
        <v>37</v>
      </c>
      <c r="E148" s="186" t="s">
        <v>161</v>
      </c>
      <c r="F148" s="185">
        <v>1250</v>
      </c>
      <c r="G148" s="186" t="s">
        <v>33</v>
      </c>
      <c r="H148" s="186" t="s">
        <v>193</v>
      </c>
      <c r="I148" s="69">
        <f>K148*1.35</f>
        <v>2658.15</v>
      </c>
      <c r="J148" s="70">
        <f>K148*1.1</f>
        <v>2165.9</v>
      </c>
      <c r="K148" s="71">
        <v>1969</v>
      </c>
      <c r="L148" s="126">
        <f t="shared" si="47"/>
        <v>1</v>
      </c>
      <c r="M148" s="126">
        <f t="shared" si="48"/>
        <v>1969</v>
      </c>
      <c r="N148" s="126">
        <f t="shared" si="49"/>
        <v>1969</v>
      </c>
      <c r="O148">
        <f t="shared" si="50"/>
        <v>1969</v>
      </c>
      <c r="P148" s="70">
        <f t="shared" si="51"/>
        <v>2028.0700000000002</v>
      </c>
      <c r="Q148" s="70">
        <f t="shared" si="69"/>
        <v>2244.66</v>
      </c>
      <c r="R148" s="70">
        <f t="shared" si="70"/>
        <v>2776.29</v>
      </c>
      <c r="S148" s="481">
        <f t="shared" si="52"/>
        <v>1870.55</v>
      </c>
      <c r="T148" s="481">
        <f t="shared" si="53"/>
        <v>2067.4500000000003</v>
      </c>
      <c r="U148" s="481">
        <f t="shared" si="54"/>
        <v>2559.7000000000003</v>
      </c>
      <c r="AB148" s="167"/>
    </row>
    <row r="149" spans="1:28" ht="45">
      <c r="A149" s="185" t="s">
        <v>1931</v>
      </c>
      <c r="B149" s="189" t="s">
        <v>1933</v>
      </c>
      <c r="C149" s="660"/>
      <c r="D149" s="185" t="s">
        <v>37</v>
      </c>
      <c r="E149" s="186" t="s">
        <v>161</v>
      </c>
      <c r="F149" s="185">
        <v>1250</v>
      </c>
      <c r="G149" s="186" t="s">
        <v>125</v>
      </c>
      <c r="H149" s="186" t="s">
        <v>194</v>
      </c>
      <c r="I149" s="69">
        <f>K149*1.35</f>
        <v>3009.15</v>
      </c>
      <c r="J149" s="70">
        <f>K149*1.1</f>
        <v>2451.9</v>
      </c>
      <c r="K149" s="71">
        <v>2229</v>
      </c>
      <c r="L149" s="126">
        <f t="shared" si="47"/>
        <v>1</v>
      </c>
      <c r="M149" s="126">
        <f t="shared" si="48"/>
        <v>2229</v>
      </c>
      <c r="N149" s="126">
        <f t="shared" si="49"/>
        <v>2229</v>
      </c>
      <c r="O149">
        <f t="shared" si="50"/>
        <v>2229</v>
      </c>
      <c r="P149" s="70">
        <f t="shared" si="51"/>
        <v>2295.87</v>
      </c>
      <c r="Q149" s="70">
        <f t="shared" si="69"/>
        <v>2541.06</v>
      </c>
      <c r="R149" s="70">
        <f t="shared" si="70"/>
        <v>3142.89</v>
      </c>
      <c r="S149" s="481">
        <f t="shared" si="52"/>
        <v>2117.5500000000002</v>
      </c>
      <c r="T149" s="481">
        <f t="shared" si="53"/>
        <v>2340.4500000000003</v>
      </c>
      <c r="U149" s="481">
        <f t="shared" si="54"/>
        <v>2897.7000000000003</v>
      </c>
      <c r="AB149" s="167"/>
    </row>
    <row r="150" spans="1:28" ht="50.25" customHeight="1">
      <c r="A150" s="185" t="s">
        <v>1934</v>
      </c>
      <c r="B150" s="189" t="s">
        <v>1935</v>
      </c>
      <c r="C150" s="660"/>
      <c r="D150" s="185" t="s">
        <v>37</v>
      </c>
      <c r="E150" s="186" t="s">
        <v>161</v>
      </c>
      <c r="F150" s="185">
        <v>1250</v>
      </c>
      <c r="G150" s="186" t="s">
        <v>125</v>
      </c>
      <c r="H150" s="186" t="s">
        <v>194</v>
      </c>
      <c r="I150" s="69">
        <f>K150*1.35</f>
        <v>3009.15</v>
      </c>
      <c r="J150" s="70">
        <f>K150*1.1</f>
        <v>2451.9</v>
      </c>
      <c r="K150" s="71">
        <v>2229</v>
      </c>
      <c r="L150" s="126">
        <f t="shared" si="47"/>
        <v>1</v>
      </c>
      <c r="M150" s="126">
        <f t="shared" si="48"/>
        <v>2229</v>
      </c>
      <c r="N150" s="126">
        <f t="shared" si="49"/>
        <v>2229</v>
      </c>
      <c r="O150">
        <f t="shared" si="50"/>
        <v>2229</v>
      </c>
      <c r="P150" s="70">
        <f t="shared" si="51"/>
        <v>2295.87</v>
      </c>
      <c r="Q150" s="70">
        <f t="shared" si="69"/>
        <v>2541.06</v>
      </c>
      <c r="R150" s="70">
        <f t="shared" si="70"/>
        <v>3142.89</v>
      </c>
      <c r="S150" s="481">
        <f t="shared" si="52"/>
        <v>2117.5500000000002</v>
      </c>
      <c r="T150" s="481">
        <f t="shared" si="53"/>
        <v>2340.4500000000003</v>
      </c>
      <c r="U150" s="481">
        <f t="shared" si="54"/>
        <v>2897.7000000000003</v>
      </c>
      <c r="V150" s="28"/>
      <c r="AB150" s="167"/>
    </row>
    <row r="151" spans="1:28" ht="30.75" customHeight="1">
      <c r="A151" s="634" t="s">
        <v>548</v>
      </c>
      <c r="B151" s="634"/>
      <c r="C151" s="634"/>
      <c r="D151" s="634"/>
      <c r="E151" s="634"/>
      <c r="F151" s="634"/>
      <c r="G151" s="634"/>
      <c r="H151" s="634"/>
      <c r="I151" s="634"/>
      <c r="J151" s="634"/>
      <c r="K151" s="634"/>
      <c r="L151" s="126">
        <f t="shared" si="47"/>
        <v>0</v>
      </c>
      <c r="M151" s="126">
        <f t="shared" si="48"/>
        <v>0</v>
      </c>
      <c r="N151" s="126">
        <f t="shared" si="49"/>
        <v>0</v>
      </c>
      <c r="O151" t="str">
        <f t="shared" si="50"/>
        <v xml:space="preserve"> </v>
      </c>
      <c r="P151" s="70" t="str">
        <f t="shared" si="51"/>
        <v xml:space="preserve"> </v>
      </c>
      <c r="Q151" s="70" t="str">
        <f t="shared" si="69"/>
        <v xml:space="preserve"> </v>
      </c>
      <c r="R151" s="70" t="str">
        <f t="shared" si="70"/>
        <v xml:space="preserve"> </v>
      </c>
      <c r="S151" s="481" t="str">
        <f t="shared" si="52"/>
        <v xml:space="preserve"> </v>
      </c>
      <c r="T151" s="481" t="str">
        <f t="shared" si="53"/>
        <v xml:space="preserve"> </v>
      </c>
      <c r="U151" s="481" t="str">
        <f t="shared" si="54"/>
        <v xml:space="preserve"> </v>
      </c>
      <c r="V151" s="5"/>
      <c r="AB151" s="167"/>
    </row>
    <row r="152" spans="1:28" ht="48.75" customHeight="1">
      <c r="A152" s="64" t="s">
        <v>3</v>
      </c>
      <c r="B152" s="64" t="s">
        <v>189</v>
      </c>
      <c r="C152" s="64" t="s">
        <v>163</v>
      </c>
      <c r="D152" s="64" t="s">
        <v>34</v>
      </c>
      <c r="E152" s="64" t="s">
        <v>253</v>
      </c>
      <c r="F152" s="64" t="s">
        <v>195</v>
      </c>
      <c r="G152" s="64" t="s">
        <v>1916</v>
      </c>
      <c r="H152" s="64" t="s">
        <v>1917</v>
      </c>
      <c r="I152" s="64" t="s">
        <v>261</v>
      </c>
      <c r="J152" s="64" t="s">
        <v>3625</v>
      </c>
      <c r="K152" s="64" t="s">
        <v>263</v>
      </c>
      <c r="L152" s="126">
        <f t="shared" si="47"/>
        <v>1</v>
      </c>
      <c r="M152" s="126" t="str">
        <f t="shared" si="48"/>
        <v>ОПТ 2</v>
      </c>
      <c r="N152" s="126" t="str">
        <f t="shared" si="49"/>
        <v xml:space="preserve"> </v>
      </c>
      <c r="O152" t="str">
        <f t="shared" si="50"/>
        <v xml:space="preserve"> </v>
      </c>
      <c r="P152" s="70" t="str">
        <f t="shared" si="51"/>
        <v xml:space="preserve"> </v>
      </c>
      <c r="Q152" s="70" t="str">
        <f t="shared" si="69"/>
        <v xml:space="preserve"> </v>
      </c>
      <c r="R152" s="70" t="str">
        <f t="shared" si="70"/>
        <v xml:space="preserve"> </v>
      </c>
      <c r="S152" s="481" t="str">
        <f t="shared" si="52"/>
        <v xml:space="preserve"> </v>
      </c>
      <c r="T152" s="481" t="str">
        <f t="shared" si="53"/>
        <v xml:space="preserve"> </v>
      </c>
      <c r="U152" s="481" t="str">
        <f t="shared" si="54"/>
        <v xml:space="preserve"> </v>
      </c>
      <c r="AB152" s="167"/>
    </row>
    <row r="153" spans="1:28" ht="64.5" customHeight="1">
      <c r="A153" s="187" t="s">
        <v>551</v>
      </c>
      <c r="B153" s="100" t="s">
        <v>1943</v>
      </c>
      <c r="C153" s="652"/>
      <c r="D153" s="185" t="s">
        <v>11</v>
      </c>
      <c r="E153" s="188" t="s">
        <v>549</v>
      </c>
      <c r="F153" s="185">
        <v>400</v>
      </c>
      <c r="G153" s="186" t="s">
        <v>19</v>
      </c>
      <c r="H153" s="186" t="s">
        <v>550</v>
      </c>
      <c r="I153" s="69">
        <f t="shared" ref="I153:I164" si="71">K153*1.35</f>
        <v>1992.6000000000001</v>
      </c>
      <c r="J153" s="70">
        <f t="shared" ref="J153:J164" si="72">K153*1.1</f>
        <v>1623.6000000000001</v>
      </c>
      <c r="K153" s="71">
        <v>1476</v>
      </c>
      <c r="L153" s="126">
        <f t="shared" si="47"/>
        <v>1</v>
      </c>
      <c r="M153" s="126">
        <f t="shared" si="48"/>
        <v>1476</v>
      </c>
      <c r="N153" s="126">
        <f t="shared" si="49"/>
        <v>1476</v>
      </c>
      <c r="O153">
        <f t="shared" si="50"/>
        <v>1476</v>
      </c>
      <c r="P153" s="70">
        <f t="shared" si="51"/>
        <v>1520.28</v>
      </c>
      <c r="Q153" s="70">
        <f t="shared" si="69"/>
        <v>1682.6399999999999</v>
      </c>
      <c r="R153" s="70">
        <f t="shared" si="70"/>
        <v>2081.16</v>
      </c>
      <c r="S153" s="481">
        <f t="shared" si="52"/>
        <v>1402.2</v>
      </c>
      <c r="T153" s="481">
        <f t="shared" si="53"/>
        <v>1549.8</v>
      </c>
      <c r="U153" s="481">
        <f t="shared" si="54"/>
        <v>1918.8</v>
      </c>
      <c r="AB153" s="167"/>
    </row>
    <row r="154" spans="1:28" ht="60" customHeight="1">
      <c r="A154" s="187" t="s">
        <v>552</v>
      </c>
      <c r="B154" s="100" t="s">
        <v>1944</v>
      </c>
      <c r="C154" s="653"/>
      <c r="D154" s="185" t="s">
        <v>11</v>
      </c>
      <c r="E154" s="188" t="s">
        <v>553</v>
      </c>
      <c r="F154" s="185">
        <v>630</v>
      </c>
      <c r="G154" s="186" t="s">
        <v>41</v>
      </c>
      <c r="H154" s="186" t="s">
        <v>554</v>
      </c>
      <c r="I154" s="69">
        <f t="shared" si="71"/>
        <v>2697.3</v>
      </c>
      <c r="J154" s="70">
        <f t="shared" si="72"/>
        <v>2197.8000000000002</v>
      </c>
      <c r="K154" s="71">
        <v>1998</v>
      </c>
      <c r="L154" s="126">
        <f t="shared" si="47"/>
        <v>1</v>
      </c>
      <c r="M154" s="126">
        <f t="shared" si="48"/>
        <v>1998</v>
      </c>
      <c r="N154" s="126">
        <f t="shared" si="49"/>
        <v>1998</v>
      </c>
      <c r="O154">
        <f t="shared" si="50"/>
        <v>1998</v>
      </c>
      <c r="P154" s="70">
        <f t="shared" si="51"/>
        <v>2057.94</v>
      </c>
      <c r="Q154" s="70">
        <f t="shared" si="69"/>
        <v>2277.7199999999998</v>
      </c>
      <c r="R154" s="70">
        <f t="shared" si="70"/>
        <v>2817.18</v>
      </c>
      <c r="S154" s="481">
        <f t="shared" si="52"/>
        <v>1898.1</v>
      </c>
      <c r="T154" s="481">
        <f t="shared" si="53"/>
        <v>2097.9</v>
      </c>
      <c r="U154" s="481">
        <f t="shared" si="54"/>
        <v>2597.4</v>
      </c>
      <c r="AB154" s="167"/>
    </row>
    <row r="155" spans="1:28" ht="56.25" customHeight="1">
      <c r="A155" s="187" t="s">
        <v>555</v>
      </c>
      <c r="B155" s="100" t="s">
        <v>1945</v>
      </c>
      <c r="C155" s="653"/>
      <c r="D155" s="185" t="s">
        <v>11</v>
      </c>
      <c r="E155" s="188" t="s">
        <v>556</v>
      </c>
      <c r="F155" s="185">
        <v>740</v>
      </c>
      <c r="G155" s="186" t="s">
        <v>23</v>
      </c>
      <c r="H155" s="186" t="s">
        <v>557</v>
      </c>
      <c r="I155" s="69">
        <f t="shared" si="71"/>
        <v>3322.3500000000004</v>
      </c>
      <c r="J155" s="70">
        <f t="shared" si="72"/>
        <v>2707.1000000000004</v>
      </c>
      <c r="K155" s="71">
        <v>2461</v>
      </c>
      <c r="L155" s="126">
        <f t="shared" si="47"/>
        <v>1</v>
      </c>
      <c r="M155" s="126">
        <f t="shared" si="48"/>
        <v>2461</v>
      </c>
      <c r="N155" s="126">
        <f t="shared" si="49"/>
        <v>2461</v>
      </c>
      <c r="O155">
        <f t="shared" si="50"/>
        <v>2461</v>
      </c>
      <c r="P155" s="70">
        <f t="shared" si="51"/>
        <v>2534.83</v>
      </c>
      <c r="Q155" s="70">
        <f t="shared" si="69"/>
        <v>2805.54</v>
      </c>
      <c r="R155" s="70">
        <f t="shared" si="70"/>
        <v>3470.0099999999998</v>
      </c>
      <c r="S155" s="481">
        <f t="shared" si="52"/>
        <v>2337.9499999999998</v>
      </c>
      <c r="T155" s="481">
        <f t="shared" si="53"/>
        <v>2584.0500000000002</v>
      </c>
      <c r="U155" s="481">
        <f t="shared" si="54"/>
        <v>3199.3</v>
      </c>
      <c r="AB155" s="167"/>
    </row>
    <row r="156" spans="1:28" ht="51" customHeight="1">
      <c r="A156" s="187" t="s">
        <v>1941</v>
      </c>
      <c r="B156" s="100" t="s">
        <v>1942</v>
      </c>
      <c r="C156" s="653"/>
      <c r="D156" s="185" t="s">
        <v>30</v>
      </c>
      <c r="E156" s="188"/>
      <c r="F156" s="185"/>
      <c r="G156" s="186" t="s">
        <v>19</v>
      </c>
      <c r="H156" s="186" t="s">
        <v>1940</v>
      </c>
      <c r="I156" s="69">
        <f t="shared" si="71"/>
        <v>1516.0500000000002</v>
      </c>
      <c r="J156" s="70">
        <f t="shared" si="72"/>
        <v>1235.3000000000002</v>
      </c>
      <c r="K156" s="71">
        <v>1123</v>
      </c>
      <c r="L156" s="126">
        <f t="shared" si="47"/>
        <v>1</v>
      </c>
      <c r="M156" s="126">
        <f t="shared" si="48"/>
        <v>1123</v>
      </c>
      <c r="N156" s="126">
        <f t="shared" si="49"/>
        <v>1123</v>
      </c>
      <c r="O156">
        <f t="shared" si="50"/>
        <v>1123</v>
      </c>
      <c r="P156" s="70">
        <f t="shared" si="51"/>
        <v>1156.69</v>
      </c>
      <c r="Q156" s="70">
        <f t="shared" si="69"/>
        <v>1280.2199999999998</v>
      </c>
      <c r="R156" s="70">
        <f t="shared" si="70"/>
        <v>1583.4299999999998</v>
      </c>
      <c r="S156" s="481">
        <f t="shared" si="52"/>
        <v>1066.8499999999999</v>
      </c>
      <c r="T156" s="481">
        <f t="shared" si="53"/>
        <v>1179.1500000000001</v>
      </c>
      <c r="U156" s="481">
        <f t="shared" si="54"/>
        <v>1459.9</v>
      </c>
      <c r="AB156" s="167"/>
    </row>
    <row r="157" spans="1:28" ht="48.75" customHeight="1">
      <c r="A157" s="187" t="s">
        <v>1937</v>
      </c>
      <c r="B157" s="100" t="s">
        <v>1936</v>
      </c>
      <c r="C157" s="654"/>
      <c r="D157" s="185" t="s">
        <v>30</v>
      </c>
      <c r="E157" s="188"/>
      <c r="F157" s="185"/>
      <c r="G157" s="186" t="s">
        <v>41</v>
      </c>
      <c r="H157" s="186" t="s">
        <v>1940</v>
      </c>
      <c r="I157" s="69">
        <f t="shared" si="71"/>
        <v>2455.65</v>
      </c>
      <c r="J157" s="70">
        <f t="shared" si="72"/>
        <v>2000.9</v>
      </c>
      <c r="K157" s="71">
        <v>1819</v>
      </c>
      <c r="L157" s="126">
        <f t="shared" si="47"/>
        <v>1</v>
      </c>
      <c r="M157" s="126">
        <f t="shared" si="48"/>
        <v>1819</v>
      </c>
      <c r="N157" s="126">
        <f t="shared" si="49"/>
        <v>1819</v>
      </c>
      <c r="O157">
        <f t="shared" si="50"/>
        <v>1819</v>
      </c>
      <c r="P157" s="70">
        <f t="shared" si="51"/>
        <v>1873.57</v>
      </c>
      <c r="Q157" s="70">
        <f t="shared" si="69"/>
        <v>2073.66</v>
      </c>
      <c r="R157" s="70">
        <f t="shared" si="70"/>
        <v>2564.79</v>
      </c>
      <c r="S157" s="481">
        <f t="shared" si="52"/>
        <v>1728.05</v>
      </c>
      <c r="T157" s="481">
        <f t="shared" si="53"/>
        <v>1909.95</v>
      </c>
      <c r="U157" s="481">
        <f t="shared" si="54"/>
        <v>2364.7000000000003</v>
      </c>
      <c r="V157" s="28"/>
      <c r="AB157" s="167"/>
    </row>
    <row r="158" spans="1:28" s="217" customFormat="1" ht="88.5" customHeight="1">
      <c r="A158" s="187" t="s">
        <v>3722</v>
      </c>
      <c r="B158" s="325" t="s">
        <v>3723</v>
      </c>
      <c r="C158" s="341"/>
      <c r="D158" s="185" t="s">
        <v>3724</v>
      </c>
      <c r="E158" s="342" t="s">
        <v>3725</v>
      </c>
      <c r="F158" s="185"/>
      <c r="G158" s="186" t="s">
        <v>3726</v>
      </c>
      <c r="H158" s="186" t="s">
        <v>3727</v>
      </c>
      <c r="I158" s="69">
        <f t="shared" si="71"/>
        <v>3847.5000000000005</v>
      </c>
      <c r="J158" s="70">
        <f t="shared" si="72"/>
        <v>3135.0000000000005</v>
      </c>
      <c r="K158" s="71">
        <v>2850</v>
      </c>
      <c r="L158" s="126">
        <f t="shared" si="47"/>
        <v>1</v>
      </c>
      <c r="M158" s="126">
        <f t="shared" si="48"/>
        <v>2850</v>
      </c>
      <c r="N158" s="126">
        <f t="shared" si="49"/>
        <v>2850</v>
      </c>
      <c r="O158">
        <f t="shared" si="50"/>
        <v>2850</v>
      </c>
      <c r="P158" s="70">
        <f t="shared" si="51"/>
        <v>2935.5</v>
      </c>
      <c r="Q158" s="70">
        <f t="shared" si="69"/>
        <v>3248.9999999999995</v>
      </c>
      <c r="R158" s="70">
        <f t="shared" si="70"/>
        <v>4018.4999999999995</v>
      </c>
      <c r="S158" s="481">
        <f t="shared" si="52"/>
        <v>2707.5</v>
      </c>
      <c r="T158" s="481">
        <f t="shared" si="53"/>
        <v>2992.5</v>
      </c>
      <c r="U158" s="481">
        <f t="shared" si="54"/>
        <v>3705</v>
      </c>
      <c r="AB158" s="167"/>
    </row>
    <row r="159" spans="1:28" s="217" customFormat="1" ht="69.75" customHeight="1">
      <c r="A159" s="187" t="s">
        <v>3728</v>
      </c>
      <c r="B159" s="325" t="s">
        <v>3729</v>
      </c>
      <c r="C159" s="341"/>
      <c r="D159" s="185" t="s">
        <v>3730</v>
      </c>
      <c r="E159" s="342" t="s">
        <v>3731</v>
      </c>
      <c r="F159" s="185"/>
      <c r="G159" s="186" t="s">
        <v>33</v>
      </c>
      <c r="H159" s="186" t="s">
        <v>3732</v>
      </c>
      <c r="I159" s="69">
        <f t="shared" si="71"/>
        <v>4765.5</v>
      </c>
      <c r="J159" s="70">
        <f t="shared" si="72"/>
        <v>3883.0000000000005</v>
      </c>
      <c r="K159" s="71">
        <v>3530</v>
      </c>
      <c r="L159" s="126">
        <f t="shared" si="47"/>
        <v>1</v>
      </c>
      <c r="M159" s="126">
        <f t="shared" si="48"/>
        <v>3530</v>
      </c>
      <c r="N159" s="126">
        <f t="shared" si="49"/>
        <v>3530</v>
      </c>
      <c r="O159">
        <f t="shared" si="50"/>
        <v>3530</v>
      </c>
      <c r="P159" s="70">
        <f t="shared" si="51"/>
        <v>3635.9</v>
      </c>
      <c r="Q159" s="70">
        <f t="shared" si="69"/>
        <v>4024.2</v>
      </c>
      <c r="R159" s="70">
        <f t="shared" si="70"/>
        <v>4977.2999999999993</v>
      </c>
      <c r="S159" s="481">
        <f t="shared" si="52"/>
        <v>3353.5</v>
      </c>
      <c r="T159" s="481">
        <f t="shared" si="53"/>
        <v>3706.5</v>
      </c>
      <c r="U159" s="481">
        <f t="shared" si="54"/>
        <v>4589</v>
      </c>
      <c r="AB159" s="167"/>
    </row>
    <row r="160" spans="1:28" s="217" customFormat="1" ht="84.75" customHeight="1">
      <c r="A160" s="187" t="s">
        <v>3733</v>
      </c>
      <c r="B160" s="325" t="s">
        <v>3734</v>
      </c>
      <c r="C160" s="341"/>
      <c r="D160" s="342" t="s">
        <v>3735</v>
      </c>
      <c r="E160" s="188"/>
      <c r="F160" s="185"/>
      <c r="G160" s="343" t="s">
        <v>3736</v>
      </c>
      <c r="H160" s="186" t="s">
        <v>3737</v>
      </c>
      <c r="I160" s="69">
        <f t="shared" si="71"/>
        <v>4995</v>
      </c>
      <c r="J160" s="70">
        <f t="shared" si="72"/>
        <v>4070.0000000000005</v>
      </c>
      <c r="K160" s="71">
        <v>3700</v>
      </c>
      <c r="L160" s="126">
        <f t="shared" si="47"/>
        <v>1</v>
      </c>
      <c r="M160" s="126">
        <f t="shared" si="48"/>
        <v>3700</v>
      </c>
      <c r="N160" s="126">
        <f t="shared" si="49"/>
        <v>3700</v>
      </c>
      <c r="O160">
        <f t="shared" si="50"/>
        <v>3700</v>
      </c>
      <c r="P160" s="70">
        <f t="shared" si="51"/>
        <v>3811</v>
      </c>
      <c r="Q160" s="70">
        <f t="shared" si="69"/>
        <v>4218</v>
      </c>
      <c r="R160" s="70">
        <f t="shared" si="70"/>
        <v>5217</v>
      </c>
      <c r="S160" s="481">
        <f t="shared" si="52"/>
        <v>3515</v>
      </c>
      <c r="T160" s="481">
        <f t="shared" si="53"/>
        <v>3885</v>
      </c>
      <c r="U160" s="481">
        <f t="shared" si="54"/>
        <v>4810</v>
      </c>
      <c r="AB160" s="167"/>
    </row>
    <row r="161" spans="1:28" s="217" customFormat="1" ht="71.25" customHeight="1">
      <c r="A161" s="187" t="s">
        <v>3738</v>
      </c>
      <c r="B161" s="325" t="s">
        <v>3739</v>
      </c>
      <c r="C161" s="341"/>
      <c r="D161" s="342" t="s">
        <v>3740</v>
      </c>
      <c r="E161" s="342" t="s">
        <v>3741</v>
      </c>
      <c r="F161" s="185"/>
      <c r="G161" s="186" t="s">
        <v>125</v>
      </c>
      <c r="H161" s="186" t="s">
        <v>3727</v>
      </c>
      <c r="I161" s="69">
        <f t="shared" si="71"/>
        <v>6736.5</v>
      </c>
      <c r="J161" s="70">
        <f t="shared" si="72"/>
        <v>5489</v>
      </c>
      <c r="K161" s="71">
        <v>4990</v>
      </c>
      <c r="L161" s="126">
        <f t="shared" ref="L161:L219" si="73">IF(K161&gt;1,1,0)</f>
        <v>1</v>
      </c>
      <c r="M161" s="126">
        <f t="shared" ref="M161:M219" si="74">IF(L161=1,K161,0)</f>
        <v>4990</v>
      </c>
      <c r="N161" s="126">
        <f t="shared" ref="N161:N219" si="75">IFERROR(SUM(M161*1)," ")</f>
        <v>4990</v>
      </c>
      <c r="O161">
        <f t="shared" ref="O161:O219" si="76">IF(N161=0," ",N161)</f>
        <v>4990</v>
      </c>
      <c r="P161" s="70">
        <f t="shared" si="51"/>
        <v>5139.7</v>
      </c>
      <c r="Q161" s="70">
        <f t="shared" si="69"/>
        <v>5688.5999999999995</v>
      </c>
      <c r="R161" s="70">
        <f t="shared" si="70"/>
        <v>7035.9</v>
      </c>
      <c r="S161" s="481">
        <f t="shared" si="52"/>
        <v>4740.5</v>
      </c>
      <c r="T161" s="481">
        <f t="shared" si="53"/>
        <v>5239.5</v>
      </c>
      <c r="U161" s="481">
        <f t="shared" si="54"/>
        <v>6487</v>
      </c>
      <c r="AB161" s="167"/>
    </row>
    <row r="162" spans="1:28" s="217" customFormat="1" ht="69.75" customHeight="1">
      <c r="A162" s="187" t="s">
        <v>3749</v>
      </c>
      <c r="B162" s="325" t="s">
        <v>3750</v>
      </c>
      <c r="C162" s="341"/>
      <c r="D162" s="185" t="s">
        <v>3756</v>
      </c>
      <c r="E162" s="342" t="s">
        <v>3758</v>
      </c>
      <c r="F162" s="185"/>
      <c r="G162" s="342" t="s">
        <v>3757</v>
      </c>
      <c r="H162" s="186" t="s">
        <v>3755</v>
      </c>
      <c r="I162" s="69">
        <f t="shared" si="71"/>
        <v>1714.5</v>
      </c>
      <c r="J162" s="70">
        <f t="shared" si="72"/>
        <v>1397</v>
      </c>
      <c r="K162" s="71">
        <v>1270</v>
      </c>
      <c r="L162" s="126">
        <f t="shared" si="73"/>
        <v>1</v>
      </c>
      <c r="M162" s="126">
        <f t="shared" si="74"/>
        <v>1270</v>
      </c>
      <c r="N162" s="126">
        <f t="shared" si="75"/>
        <v>1270</v>
      </c>
      <c r="O162">
        <f t="shared" si="76"/>
        <v>1270</v>
      </c>
      <c r="P162" s="70">
        <f t="shared" si="51"/>
        <v>1308.1000000000001</v>
      </c>
      <c r="Q162" s="70">
        <f t="shared" si="69"/>
        <v>1447.8</v>
      </c>
      <c r="R162" s="70">
        <f t="shared" si="70"/>
        <v>1790.6999999999998</v>
      </c>
      <c r="S162" s="481">
        <f t="shared" si="52"/>
        <v>1206.5</v>
      </c>
      <c r="T162" s="481">
        <f t="shared" si="53"/>
        <v>1333.5</v>
      </c>
      <c r="U162" s="481">
        <f t="shared" si="54"/>
        <v>1651</v>
      </c>
      <c r="AB162" s="167"/>
    </row>
    <row r="163" spans="1:28" s="217" customFormat="1" ht="84.75" customHeight="1">
      <c r="A163" s="187" t="s">
        <v>3751</v>
      </c>
      <c r="B163" s="325" t="s">
        <v>3752</v>
      </c>
      <c r="C163" s="341"/>
      <c r="D163" s="342" t="s">
        <v>3759</v>
      </c>
      <c r="E163" s="342" t="s">
        <v>3761</v>
      </c>
      <c r="F163" s="185"/>
      <c r="G163" s="342" t="s">
        <v>3760</v>
      </c>
      <c r="H163" s="186" t="s">
        <v>3727</v>
      </c>
      <c r="I163" s="69">
        <f t="shared" si="71"/>
        <v>3631.5000000000005</v>
      </c>
      <c r="J163" s="70">
        <f t="shared" si="72"/>
        <v>2959.0000000000005</v>
      </c>
      <c r="K163" s="71">
        <v>2690</v>
      </c>
      <c r="L163" s="126">
        <f t="shared" si="73"/>
        <v>1</v>
      </c>
      <c r="M163" s="126">
        <f t="shared" si="74"/>
        <v>2690</v>
      </c>
      <c r="N163" s="126">
        <f t="shared" si="75"/>
        <v>2690</v>
      </c>
      <c r="O163">
        <f t="shared" si="76"/>
        <v>2690</v>
      </c>
      <c r="P163" s="70">
        <f t="shared" si="51"/>
        <v>2770.7000000000003</v>
      </c>
      <c r="Q163" s="70">
        <f t="shared" si="69"/>
        <v>3066.6</v>
      </c>
      <c r="R163" s="70">
        <f t="shared" si="70"/>
        <v>3792.8999999999996</v>
      </c>
      <c r="S163" s="481">
        <f t="shared" si="52"/>
        <v>2555.5</v>
      </c>
      <c r="T163" s="481">
        <f t="shared" si="53"/>
        <v>2824.5</v>
      </c>
      <c r="U163" s="481">
        <f t="shared" si="54"/>
        <v>3497</v>
      </c>
      <c r="AB163" s="167"/>
    </row>
    <row r="164" spans="1:28" s="217" customFormat="1" ht="71.25" customHeight="1">
      <c r="A164" s="187" t="s">
        <v>3753</v>
      </c>
      <c r="B164" s="325" t="s">
        <v>3754</v>
      </c>
      <c r="C164" s="341"/>
      <c r="D164" s="342" t="s">
        <v>3762</v>
      </c>
      <c r="E164" s="342" t="s">
        <v>3763</v>
      </c>
      <c r="F164" s="185"/>
      <c r="G164" s="186" t="s">
        <v>23</v>
      </c>
      <c r="H164" s="186" t="s">
        <v>3732</v>
      </c>
      <c r="I164" s="69">
        <f t="shared" si="71"/>
        <v>3847.5000000000005</v>
      </c>
      <c r="J164" s="70">
        <f t="shared" si="72"/>
        <v>3135.0000000000005</v>
      </c>
      <c r="K164" s="71">
        <v>2850</v>
      </c>
      <c r="L164" s="126">
        <f t="shared" si="73"/>
        <v>1</v>
      </c>
      <c r="M164" s="126">
        <f t="shared" si="74"/>
        <v>2850</v>
      </c>
      <c r="N164" s="126">
        <f t="shared" si="75"/>
        <v>2850</v>
      </c>
      <c r="O164">
        <f t="shared" si="76"/>
        <v>2850</v>
      </c>
      <c r="P164" s="70">
        <f t="shared" si="51"/>
        <v>2935.5</v>
      </c>
      <c r="Q164" s="70">
        <f t="shared" si="69"/>
        <v>3248.9999999999995</v>
      </c>
      <c r="R164" s="70">
        <f t="shared" si="70"/>
        <v>4018.4999999999995</v>
      </c>
      <c r="S164" s="481">
        <f t="shared" si="52"/>
        <v>2707.5</v>
      </c>
      <c r="T164" s="481">
        <f t="shared" si="53"/>
        <v>2992.5</v>
      </c>
      <c r="U164" s="481">
        <f t="shared" si="54"/>
        <v>3705</v>
      </c>
      <c r="AB164" s="167"/>
    </row>
    <row r="165" spans="1:28" ht="30.75" customHeight="1">
      <c r="A165" s="633" t="s">
        <v>2055</v>
      </c>
      <c r="B165" s="633"/>
      <c r="C165" s="633"/>
      <c r="D165" s="633"/>
      <c r="E165" s="633"/>
      <c r="F165" s="633"/>
      <c r="G165" s="633"/>
      <c r="H165" s="633"/>
      <c r="I165" s="633"/>
      <c r="J165" s="633"/>
      <c r="K165" s="633"/>
      <c r="L165" s="126">
        <f t="shared" si="73"/>
        <v>0</v>
      </c>
      <c r="M165" s="126">
        <f t="shared" si="74"/>
        <v>0</v>
      </c>
      <c r="N165" s="126">
        <f t="shared" si="75"/>
        <v>0</v>
      </c>
      <c r="O165" t="str">
        <f t="shared" si="76"/>
        <v xml:space="preserve"> </v>
      </c>
      <c r="P165" s="70" t="str">
        <f t="shared" ref="P165:P219" si="77">IFERROR(SUM($O165*$V$10)," ")</f>
        <v xml:space="preserve"> </v>
      </c>
      <c r="Q165" s="70" t="str">
        <f t="shared" si="69"/>
        <v xml:space="preserve"> </v>
      </c>
      <c r="R165" s="70" t="str">
        <f t="shared" si="70"/>
        <v xml:space="preserve"> </v>
      </c>
      <c r="S165" s="481" t="str">
        <f t="shared" ref="S165:S219" si="78">IFERROR(SUM($O165-$O165/100*$Y$10)," ")</f>
        <v xml:space="preserve"> </v>
      </c>
      <c r="T165" s="481" t="str">
        <f t="shared" ref="T165:T219" si="79">IFERROR(SUM($O165*$Z$10)," ")</f>
        <v xml:space="preserve"> </v>
      </c>
      <c r="U165" s="481" t="str">
        <f t="shared" ref="U165:U219" si="80">IFERROR(SUM($O165*$AA$10)," ")</f>
        <v xml:space="preserve"> </v>
      </c>
      <c r="V165" s="5"/>
      <c r="AB165" s="167"/>
    </row>
    <row r="166" spans="1:28" ht="73.5" customHeight="1">
      <c r="A166" s="64" t="s">
        <v>3</v>
      </c>
      <c r="B166" s="64" t="s">
        <v>189</v>
      </c>
      <c r="C166" s="64" t="s">
        <v>163</v>
      </c>
      <c r="D166" s="64" t="s">
        <v>34</v>
      </c>
      <c r="E166" s="64" t="s">
        <v>253</v>
      </c>
      <c r="F166" s="64" t="s">
        <v>195</v>
      </c>
      <c r="G166" s="64" t="s">
        <v>1916</v>
      </c>
      <c r="H166" s="64" t="s">
        <v>1917</v>
      </c>
      <c r="I166" s="64" t="s">
        <v>261</v>
      </c>
      <c r="J166" s="64" t="s">
        <v>3625</v>
      </c>
      <c r="K166" s="64" t="s">
        <v>263</v>
      </c>
      <c r="L166" s="126">
        <f t="shared" si="73"/>
        <v>1</v>
      </c>
      <c r="M166" s="126" t="str">
        <f t="shared" si="74"/>
        <v>ОПТ 2</v>
      </c>
      <c r="N166" s="126" t="str">
        <f t="shared" si="75"/>
        <v xml:space="preserve"> </v>
      </c>
      <c r="O166" t="str">
        <f t="shared" si="76"/>
        <v xml:space="preserve"> </v>
      </c>
      <c r="P166" s="70" t="str">
        <f t="shared" si="77"/>
        <v xml:space="preserve"> </v>
      </c>
      <c r="Q166" s="70" t="str">
        <f t="shared" si="69"/>
        <v xml:space="preserve"> </v>
      </c>
      <c r="R166" s="70" t="str">
        <f t="shared" si="70"/>
        <v xml:space="preserve"> </v>
      </c>
      <c r="S166" s="481" t="str">
        <f t="shared" si="78"/>
        <v xml:space="preserve"> </v>
      </c>
      <c r="T166" s="481" t="str">
        <f t="shared" si="79"/>
        <v xml:space="preserve"> </v>
      </c>
      <c r="U166" s="481" t="str">
        <f t="shared" si="80"/>
        <v xml:space="preserve"> </v>
      </c>
      <c r="AB166" s="167"/>
    </row>
    <row r="167" spans="1:28" ht="83.25" customHeight="1">
      <c r="A167" s="191" t="s">
        <v>3632</v>
      </c>
      <c r="B167" s="193" t="s">
        <v>3631</v>
      </c>
      <c r="C167" s="113"/>
      <c r="D167" s="191" t="s">
        <v>36</v>
      </c>
      <c r="E167" s="192" t="s">
        <v>160</v>
      </c>
      <c r="F167" s="191">
        <v>250</v>
      </c>
      <c r="G167" s="192" t="s">
        <v>38</v>
      </c>
      <c r="H167" s="192" t="s">
        <v>39</v>
      </c>
      <c r="I167" s="69">
        <f>K167*1.35</f>
        <v>418.5</v>
      </c>
      <c r="J167" s="70">
        <f>K167*1.1</f>
        <v>341</v>
      </c>
      <c r="K167" s="71">
        <v>310</v>
      </c>
      <c r="L167" s="126">
        <f t="shared" si="73"/>
        <v>1</v>
      </c>
      <c r="M167" s="126">
        <f t="shared" si="74"/>
        <v>310</v>
      </c>
      <c r="N167" s="126">
        <f t="shared" si="75"/>
        <v>310</v>
      </c>
      <c r="O167">
        <f t="shared" si="76"/>
        <v>310</v>
      </c>
      <c r="P167" s="70">
        <f t="shared" si="77"/>
        <v>319.3</v>
      </c>
      <c r="Q167" s="70">
        <f t="shared" si="69"/>
        <v>353.4</v>
      </c>
      <c r="R167" s="70">
        <f t="shared" si="70"/>
        <v>437.09999999999997</v>
      </c>
      <c r="S167" s="481">
        <f t="shared" si="78"/>
        <v>294.5</v>
      </c>
      <c r="T167" s="481">
        <f t="shared" si="79"/>
        <v>325.5</v>
      </c>
      <c r="U167" s="481">
        <f t="shared" si="80"/>
        <v>403</v>
      </c>
      <c r="AB167" s="167"/>
    </row>
    <row r="168" spans="1:28" ht="55.5" customHeight="1">
      <c r="A168" s="185" t="s">
        <v>1958</v>
      </c>
      <c r="B168" s="101" t="s">
        <v>1957</v>
      </c>
      <c r="C168" s="113"/>
      <c r="D168" s="185" t="s">
        <v>36</v>
      </c>
      <c r="E168" s="186" t="s">
        <v>161</v>
      </c>
      <c r="F168" s="185">
        <v>1250</v>
      </c>
      <c r="G168" s="186" t="s">
        <v>41</v>
      </c>
      <c r="H168" s="186" t="s">
        <v>42</v>
      </c>
      <c r="I168" s="69">
        <f>K168*1.35</f>
        <v>1215</v>
      </c>
      <c r="J168" s="70">
        <f>K168*1.1</f>
        <v>990.00000000000011</v>
      </c>
      <c r="K168" s="71">
        <v>900</v>
      </c>
      <c r="L168" s="126">
        <f t="shared" si="73"/>
        <v>1</v>
      </c>
      <c r="M168" s="126">
        <f t="shared" si="74"/>
        <v>900</v>
      </c>
      <c r="N168" s="126">
        <f t="shared" si="75"/>
        <v>900</v>
      </c>
      <c r="O168">
        <f t="shared" si="76"/>
        <v>900</v>
      </c>
      <c r="P168" s="70">
        <f t="shared" si="77"/>
        <v>927</v>
      </c>
      <c r="Q168" s="70">
        <f t="shared" si="69"/>
        <v>1026</v>
      </c>
      <c r="R168" s="70">
        <f t="shared" si="70"/>
        <v>1269</v>
      </c>
      <c r="S168" s="481">
        <f t="shared" si="78"/>
        <v>855</v>
      </c>
      <c r="T168" s="481">
        <f t="shared" si="79"/>
        <v>945</v>
      </c>
      <c r="U168" s="481">
        <f t="shared" si="80"/>
        <v>1170</v>
      </c>
      <c r="AB168" s="167"/>
    </row>
    <row r="169" spans="1:28" ht="67.5" customHeight="1">
      <c r="A169" s="183" t="s">
        <v>3680</v>
      </c>
      <c r="B169" s="121" t="s">
        <v>3681</v>
      </c>
      <c r="C169" s="674"/>
      <c r="D169" s="185" t="s">
        <v>36</v>
      </c>
      <c r="E169" s="186"/>
      <c r="F169" s="185"/>
      <c r="G169" s="186" t="s">
        <v>32</v>
      </c>
      <c r="H169" s="186" t="s">
        <v>3682</v>
      </c>
      <c r="I169" s="69">
        <f>K169*1.35</f>
        <v>471.15000000000003</v>
      </c>
      <c r="J169" s="70">
        <f>K169*1.1</f>
        <v>383.90000000000003</v>
      </c>
      <c r="K169" s="71">
        <v>349</v>
      </c>
      <c r="L169" s="126">
        <f t="shared" si="73"/>
        <v>1</v>
      </c>
      <c r="M169" s="126">
        <f t="shared" si="74"/>
        <v>349</v>
      </c>
      <c r="N169" s="126">
        <f t="shared" si="75"/>
        <v>349</v>
      </c>
      <c r="O169">
        <f t="shared" si="76"/>
        <v>349</v>
      </c>
      <c r="P169" s="70">
        <f t="shared" si="77"/>
        <v>359.47</v>
      </c>
      <c r="Q169" s="70">
        <f t="shared" si="69"/>
        <v>397.85999999999996</v>
      </c>
      <c r="R169" s="70">
        <f t="shared" si="70"/>
        <v>492.09</v>
      </c>
      <c r="S169" s="481">
        <f t="shared" si="78"/>
        <v>331.55</v>
      </c>
      <c r="T169" s="481">
        <f t="shared" si="79"/>
        <v>366.45</v>
      </c>
      <c r="U169" s="481">
        <f t="shared" si="80"/>
        <v>453.7</v>
      </c>
      <c r="AB169" s="167"/>
    </row>
    <row r="170" spans="1:28" ht="63.75" customHeight="1">
      <c r="A170" s="187" t="s">
        <v>301</v>
      </c>
      <c r="B170" s="100" t="s">
        <v>1959</v>
      </c>
      <c r="C170" s="660"/>
      <c r="D170" s="185" t="s">
        <v>36</v>
      </c>
      <c r="E170" s="188" t="s">
        <v>562</v>
      </c>
      <c r="F170" s="185">
        <v>250</v>
      </c>
      <c r="G170" s="186" t="s">
        <v>38</v>
      </c>
      <c r="H170" s="186" t="s">
        <v>39</v>
      </c>
      <c r="I170" s="69">
        <f>K170*1.35</f>
        <v>445.50000000000006</v>
      </c>
      <c r="J170" s="70">
        <f>K170*1.1</f>
        <v>363.00000000000006</v>
      </c>
      <c r="K170" s="71">
        <v>330</v>
      </c>
      <c r="L170" s="126">
        <f t="shared" si="73"/>
        <v>1</v>
      </c>
      <c r="M170" s="126">
        <f t="shared" si="74"/>
        <v>330</v>
      </c>
      <c r="N170" s="126">
        <f t="shared" si="75"/>
        <v>330</v>
      </c>
      <c r="O170">
        <f t="shared" si="76"/>
        <v>330</v>
      </c>
      <c r="P170" s="70">
        <f t="shared" si="77"/>
        <v>339.90000000000003</v>
      </c>
      <c r="Q170" s="70">
        <f t="shared" si="69"/>
        <v>376.2</v>
      </c>
      <c r="R170" s="70">
        <f t="shared" si="70"/>
        <v>465.29999999999995</v>
      </c>
      <c r="S170" s="481">
        <f t="shared" si="78"/>
        <v>313.5</v>
      </c>
      <c r="T170" s="481">
        <f t="shared" si="79"/>
        <v>346.5</v>
      </c>
      <c r="U170" s="481">
        <f t="shared" si="80"/>
        <v>429</v>
      </c>
      <c r="AB170" s="167" t="s">
        <v>978</v>
      </c>
    </row>
    <row r="171" spans="1:28" ht="60" customHeight="1">
      <c r="A171" s="187" t="s">
        <v>1149</v>
      </c>
      <c r="B171" s="100" t="s">
        <v>1150</v>
      </c>
      <c r="C171" s="661"/>
      <c r="D171" s="185" t="s">
        <v>36</v>
      </c>
      <c r="E171" s="188" t="s">
        <v>562</v>
      </c>
      <c r="F171" s="185">
        <v>250</v>
      </c>
      <c r="G171" s="186" t="s">
        <v>742</v>
      </c>
      <c r="H171" s="186" t="s">
        <v>39</v>
      </c>
      <c r="I171" s="69">
        <f t="shared" ref="I171:I181" si="81">K171*1.35</f>
        <v>540</v>
      </c>
      <c r="J171" s="70">
        <f t="shared" ref="J171:J181" si="82">K171*1.1</f>
        <v>440.00000000000006</v>
      </c>
      <c r="K171" s="71">
        <v>400</v>
      </c>
      <c r="L171" s="126">
        <f t="shared" si="73"/>
        <v>1</v>
      </c>
      <c r="M171" s="126">
        <f t="shared" si="74"/>
        <v>400</v>
      </c>
      <c r="N171" s="126">
        <f t="shared" si="75"/>
        <v>400</v>
      </c>
      <c r="O171">
        <f t="shared" si="76"/>
        <v>400</v>
      </c>
      <c r="P171" s="70">
        <f t="shared" si="77"/>
        <v>412</v>
      </c>
      <c r="Q171" s="70">
        <f t="shared" si="69"/>
        <v>455.99999999999994</v>
      </c>
      <c r="R171" s="70">
        <f t="shared" si="70"/>
        <v>564</v>
      </c>
      <c r="S171" s="481">
        <f t="shared" si="78"/>
        <v>380</v>
      </c>
      <c r="T171" s="481">
        <f t="shared" si="79"/>
        <v>420</v>
      </c>
      <c r="U171" s="481">
        <f t="shared" si="80"/>
        <v>520</v>
      </c>
      <c r="AB171" s="167"/>
    </row>
    <row r="172" spans="1:28" ht="60" customHeight="1">
      <c r="A172" s="185" t="s">
        <v>302</v>
      </c>
      <c r="B172" s="101" t="s">
        <v>1960</v>
      </c>
      <c r="C172" s="674"/>
      <c r="D172" s="185" t="s">
        <v>36</v>
      </c>
      <c r="E172" s="186" t="s">
        <v>563</v>
      </c>
      <c r="F172" s="185">
        <v>600</v>
      </c>
      <c r="G172" s="186" t="s">
        <v>19</v>
      </c>
      <c r="H172" s="186" t="s">
        <v>40</v>
      </c>
      <c r="I172" s="69">
        <f t="shared" si="81"/>
        <v>864</v>
      </c>
      <c r="J172" s="70">
        <f t="shared" si="82"/>
        <v>704</v>
      </c>
      <c r="K172" s="71">
        <v>640</v>
      </c>
      <c r="L172" s="126">
        <f t="shared" si="73"/>
        <v>1</v>
      </c>
      <c r="M172" s="126">
        <f t="shared" si="74"/>
        <v>640</v>
      </c>
      <c r="N172" s="126">
        <f t="shared" si="75"/>
        <v>640</v>
      </c>
      <c r="O172">
        <f t="shared" si="76"/>
        <v>640</v>
      </c>
      <c r="P172" s="70">
        <f t="shared" si="77"/>
        <v>659.2</v>
      </c>
      <c r="Q172" s="70">
        <f t="shared" si="69"/>
        <v>729.59999999999991</v>
      </c>
      <c r="R172" s="70">
        <f t="shared" si="70"/>
        <v>902.4</v>
      </c>
      <c r="S172" s="481">
        <f t="shared" si="78"/>
        <v>608</v>
      </c>
      <c r="T172" s="481">
        <f t="shared" si="79"/>
        <v>672</v>
      </c>
      <c r="U172" s="481">
        <f t="shared" si="80"/>
        <v>832</v>
      </c>
      <c r="AB172" s="167"/>
    </row>
    <row r="173" spans="1:28" ht="66.75" customHeight="1">
      <c r="A173" s="185" t="s">
        <v>1946</v>
      </c>
      <c r="B173" s="189" t="s">
        <v>4109</v>
      </c>
      <c r="C173" s="660"/>
      <c r="D173" s="185" t="s">
        <v>11</v>
      </c>
      <c r="E173" s="186"/>
      <c r="F173" s="185"/>
      <c r="G173" s="186" t="s">
        <v>19</v>
      </c>
      <c r="H173" s="186" t="s">
        <v>558</v>
      </c>
      <c r="I173" s="69">
        <f t="shared" si="81"/>
        <v>667.57500000000005</v>
      </c>
      <c r="J173" s="70">
        <f t="shared" si="82"/>
        <v>543.95000000000005</v>
      </c>
      <c r="K173" s="71">
        <v>494.5</v>
      </c>
      <c r="L173" s="126">
        <f t="shared" si="73"/>
        <v>1</v>
      </c>
      <c r="M173" s="126">
        <f t="shared" si="74"/>
        <v>494.5</v>
      </c>
      <c r="N173" s="126">
        <f t="shared" si="75"/>
        <v>494.5</v>
      </c>
      <c r="O173">
        <f t="shared" si="76"/>
        <v>494.5</v>
      </c>
      <c r="P173" s="70">
        <f t="shared" si="77"/>
        <v>509.33500000000004</v>
      </c>
      <c r="Q173" s="70">
        <f t="shared" si="69"/>
        <v>563.7299999999999</v>
      </c>
      <c r="R173" s="70">
        <f t="shared" si="70"/>
        <v>697.245</v>
      </c>
      <c r="S173" s="481">
        <f t="shared" si="78"/>
        <v>469.77499999999998</v>
      </c>
      <c r="T173" s="481">
        <f t="shared" si="79"/>
        <v>519.22500000000002</v>
      </c>
      <c r="U173" s="481">
        <f t="shared" si="80"/>
        <v>642.85</v>
      </c>
      <c r="AB173" s="167"/>
    </row>
    <row r="174" spans="1:28" ht="80.25" customHeight="1">
      <c r="A174" s="185" t="s">
        <v>303</v>
      </c>
      <c r="B174" s="476" t="s">
        <v>4104</v>
      </c>
      <c r="C174" s="660"/>
      <c r="D174" s="185" t="s">
        <v>36</v>
      </c>
      <c r="E174" s="186" t="s">
        <v>4387</v>
      </c>
      <c r="F174" s="185">
        <v>750</v>
      </c>
      <c r="G174" s="186" t="s">
        <v>41</v>
      </c>
      <c r="H174" s="186" t="s">
        <v>42</v>
      </c>
      <c r="I174" s="69">
        <f t="shared" si="81"/>
        <v>994.95</v>
      </c>
      <c r="J174" s="70">
        <f t="shared" si="82"/>
        <v>810.7</v>
      </c>
      <c r="K174" s="71">
        <v>737</v>
      </c>
      <c r="L174" s="126">
        <f t="shared" si="73"/>
        <v>1</v>
      </c>
      <c r="M174" s="126">
        <f t="shared" si="74"/>
        <v>737</v>
      </c>
      <c r="N174" s="126">
        <f t="shared" si="75"/>
        <v>737</v>
      </c>
      <c r="O174">
        <f t="shared" si="76"/>
        <v>737</v>
      </c>
      <c r="P174" s="70">
        <f t="shared" si="77"/>
        <v>759.11</v>
      </c>
      <c r="Q174" s="70">
        <f t="shared" si="69"/>
        <v>840.18</v>
      </c>
      <c r="R174" s="70">
        <f t="shared" si="70"/>
        <v>1039.1699999999998</v>
      </c>
      <c r="S174" s="481">
        <f t="shared" si="78"/>
        <v>700.15</v>
      </c>
      <c r="T174" s="481">
        <f t="shared" si="79"/>
        <v>773.85</v>
      </c>
      <c r="U174" s="481">
        <f t="shared" si="80"/>
        <v>958.1</v>
      </c>
      <c r="AB174" s="167"/>
    </row>
    <row r="175" spans="1:28" ht="77.25" customHeight="1">
      <c r="A175" s="185" t="s">
        <v>304</v>
      </c>
      <c r="B175" s="101" t="s">
        <v>4105</v>
      </c>
      <c r="C175" s="661"/>
      <c r="D175" s="185" t="s">
        <v>36</v>
      </c>
      <c r="E175" s="186" t="s">
        <v>564</v>
      </c>
      <c r="F175" s="185">
        <v>900</v>
      </c>
      <c r="G175" s="186" t="s">
        <v>23</v>
      </c>
      <c r="H175" s="186" t="s">
        <v>568</v>
      </c>
      <c r="I175" s="69">
        <f t="shared" si="81"/>
        <v>1383.75</v>
      </c>
      <c r="J175" s="70">
        <f t="shared" si="82"/>
        <v>1127.5</v>
      </c>
      <c r="K175" s="71">
        <v>1025</v>
      </c>
      <c r="L175" s="126">
        <f t="shared" si="73"/>
        <v>1</v>
      </c>
      <c r="M175" s="126">
        <f t="shared" si="74"/>
        <v>1025</v>
      </c>
      <c r="N175" s="126">
        <f t="shared" si="75"/>
        <v>1025</v>
      </c>
      <c r="O175">
        <f t="shared" si="76"/>
        <v>1025</v>
      </c>
      <c r="P175" s="70">
        <f t="shared" si="77"/>
        <v>1055.75</v>
      </c>
      <c r="Q175" s="70">
        <f t="shared" si="69"/>
        <v>1168.5</v>
      </c>
      <c r="R175" s="70">
        <f t="shared" si="70"/>
        <v>1445.25</v>
      </c>
      <c r="S175" s="481">
        <f t="shared" si="78"/>
        <v>973.75</v>
      </c>
      <c r="T175" s="481">
        <f t="shared" si="79"/>
        <v>1076.25</v>
      </c>
      <c r="U175" s="481">
        <f t="shared" si="80"/>
        <v>1332.5</v>
      </c>
      <c r="AB175" s="167"/>
    </row>
    <row r="176" spans="1:28" ht="79.5" customHeight="1">
      <c r="A176" s="185" t="s">
        <v>305</v>
      </c>
      <c r="B176" s="101" t="s">
        <v>4106</v>
      </c>
      <c r="C176" s="674"/>
      <c r="D176" s="185" t="s">
        <v>36</v>
      </c>
      <c r="E176" s="186" t="s">
        <v>565</v>
      </c>
      <c r="F176" s="185">
        <v>1000</v>
      </c>
      <c r="G176" s="186" t="s">
        <v>33</v>
      </c>
      <c r="H176" s="186" t="s">
        <v>306</v>
      </c>
      <c r="I176" s="69">
        <f t="shared" si="81"/>
        <v>1545.75</v>
      </c>
      <c r="J176" s="70">
        <f t="shared" si="82"/>
        <v>1259.5</v>
      </c>
      <c r="K176" s="71">
        <v>1145</v>
      </c>
      <c r="L176" s="126">
        <f t="shared" si="73"/>
        <v>1</v>
      </c>
      <c r="M176" s="126">
        <f t="shared" si="74"/>
        <v>1145</v>
      </c>
      <c r="N176" s="126">
        <f t="shared" si="75"/>
        <v>1145</v>
      </c>
      <c r="O176">
        <f t="shared" si="76"/>
        <v>1145</v>
      </c>
      <c r="P176" s="70">
        <f t="shared" si="77"/>
        <v>1179.3500000000001</v>
      </c>
      <c r="Q176" s="70">
        <f t="shared" si="69"/>
        <v>1305.3</v>
      </c>
      <c r="R176" s="70">
        <f t="shared" si="70"/>
        <v>1614.4499999999998</v>
      </c>
      <c r="S176" s="481">
        <f t="shared" si="78"/>
        <v>1087.75</v>
      </c>
      <c r="T176" s="481">
        <f t="shared" si="79"/>
        <v>1202.25</v>
      </c>
      <c r="U176" s="481">
        <f t="shared" si="80"/>
        <v>1488.5</v>
      </c>
      <c r="AB176" s="167"/>
    </row>
    <row r="177" spans="1:28" ht="77.25" customHeight="1">
      <c r="A177" s="185" t="s">
        <v>1950</v>
      </c>
      <c r="B177" s="189" t="s">
        <v>4108</v>
      </c>
      <c r="C177" s="660"/>
      <c r="D177" s="191" t="s">
        <v>11</v>
      </c>
      <c r="E177" s="192"/>
      <c r="F177" s="191"/>
      <c r="G177" s="192" t="s">
        <v>202</v>
      </c>
      <c r="H177" s="192" t="s">
        <v>560</v>
      </c>
      <c r="I177" s="69">
        <f t="shared" si="81"/>
        <v>2924.1000000000004</v>
      </c>
      <c r="J177" s="70">
        <f t="shared" si="82"/>
        <v>2382.6000000000004</v>
      </c>
      <c r="K177" s="71">
        <v>2166</v>
      </c>
      <c r="L177" s="126">
        <f t="shared" si="73"/>
        <v>1</v>
      </c>
      <c r="M177" s="126">
        <f t="shared" si="74"/>
        <v>2166</v>
      </c>
      <c r="N177" s="126">
        <f t="shared" si="75"/>
        <v>2166</v>
      </c>
      <c r="O177">
        <f t="shared" si="76"/>
        <v>2166</v>
      </c>
      <c r="P177" s="70">
        <f t="shared" si="77"/>
        <v>2230.98</v>
      </c>
      <c r="Q177" s="70">
        <f t="shared" si="69"/>
        <v>2469.2399999999998</v>
      </c>
      <c r="R177" s="70">
        <f t="shared" si="70"/>
        <v>3054.06</v>
      </c>
      <c r="S177" s="481">
        <f t="shared" si="78"/>
        <v>2057.6999999999998</v>
      </c>
      <c r="T177" s="481">
        <f t="shared" si="79"/>
        <v>2274.3000000000002</v>
      </c>
      <c r="U177" s="481">
        <f t="shared" si="80"/>
        <v>2815.8</v>
      </c>
      <c r="AB177" s="190" t="s">
        <v>978</v>
      </c>
    </row>
    <row r="178" spans="1:28" ht="79.5" customHeight="1">
      <c r="A178" s="183" t="s">
        <v>1949</v>
      </c>
      <c r="B178" s="121" t="s">
        <v>4107</v>
      </c>
      <c r="C178" s="660"/>
      <c r="D178" s="185" t="s">
        <v>11</v>
      </c>
      <c r="E178" s="186"/>
      <c r="F178" s="185"/>
      <c r="G178" s="186" t="s">
        <v>125</v>
      </c>
      <c r="H178" s="186" t="s">
        <v>1148</v>
      </c>
      <c r="I178" s="69">
        <f t="shared" si="81"/>
        <v>1687.5</v>
      </c>
      <c r="J178" s="70">
        <f t="shared" si="82"/>
        <v>1375</v>
      </c>
      <c r="K178" s="71">
        <v>1250</v>
      </c>
      <c r="L178" s="126">
        <f t="shared" si="73"/>
        <v>1</v>
      </c>
      <c r="M178" s="126">
        <f t="shared" si="74"/>
        <v>1250</v>
      </c>
      <c r="N178" s="126">
        <f t="shared" si="75"/>
        <v>1250</v>
      </c>
      <c r="O178">
        <f t="shared" si="76"/>
        <v>1250</v>
      </c>
      <c r="P178" s="70">
        <f t="shared" si="77"/>
        <v>1287.5</v>
      </c>
      <c r="Q178" s="70">
        <f t="shared" si="69"/>
        <v>1424.9999999999998</v>
      </c>
      <c r="R178" s="70">
        <f t="shared" si="70"/>
        <v>1762.5</v>
      </c>
      <c r="S178" s="481">
        <f t="shared" si="78"/>
        <v>1187.5</v>
      </c>
      <c r="T178" s="481">
        <f t="shared" si="79"/>
        <v>1312.5</v>
      </c>
      <c r="U178" s="481">
        <f t="shared" si="80"/>
        <v>1625</v>
      </c>
      <c r="AB178" s="167" t="s">
        <v>978</v>
      </c>
    </row>
    <row r="179" spans="1:28" ht="79.5" customHeight="1">
      <c r="A179" s="183" t="s">
        <v>4224</v>
      </c>
      <c r="B179" s="121" t="s">
        <v>4225</v>
      </c>
      <c r="C179" s="660"/>
      <c r="D179" s="185" t="s">
        <v>11</v>
      </c>
      <c r="E179" s="186"/>
      <c r="F179" s="185"/>
      <c r="G179" s="186" t="s">
        <v>234</v>
      </c>
      <c r="H179" s="186" t="s">
        <v>3948</v>
      </c>
      <c r="I179" s="69">
        <f t="shared" ref="I179:I180" si="83">K179*1.35</f>
        <v>1944.0000000000002</v>
      </c>
      <c r="J179" s="70">
        <f t="shared" ref="J179:J180" si="84">K179*1.1</f>
        <v>1584.0000000000002</v>
      </c>
      <c r="K179" s="71">
        <v>1440</v>
      </c>
      <c r="L179" s="126">
        <f t="shared" ref="L179:L180" si="85">IF(K179&gt;1,1,0)</f>
        <v>1</v>
      </c>
      <c r="M179" s="126">
        <f t="shared" ref="M179:M180" si="86">IF(L179=1,K179,0)</f>
        <v>1440</v>
      </c>
      <c r="N179" s="126">
        <f t="shared" ref="N179:N180" si="87">IFERROR(SUM(M179*1)," ")</f>
        <v>1440</v>
      </c>
      <c r="O179">
        <f t="shared" ref="O179:O180" si="88">IF(N179=0," ",N179)</f>
        <v>1440</v>
      </c>
      <c r="P179" s="70">
        <f t="shared" si="77"/>
        <v>1483.2</v>
      </c>
      <c r="Q179" s="70">
        <f t="shared" si="69"/>
        <v>1641.6</v>
      </c>
      <c r="R179" s="70">
        <f t="shared" si="70"/>
        <v>2030.3999999999999</v>
      </c>
      <c r="S179" s="481">
        <f t="shared" si="78"/>
        <v>1368</v>
      </c>
      <c r="T179" s="481">
        <f t="shared" si="79"/>
        <v>1512</v>
      </c>
      <c r="U179" s="481">
        <f t="shared" si="80"/>
        <v>1872</v>
      </c>
      <c r="AB179" s="167" t="s">
        <v>978</v>
      </c>
    </row>
    <row r="180" spans="1:28" ht="79.5" customHeight="1">
      <c r="A180" s="183" t="s">
        <v>4366</v>
      </c>
      <c r="B180" s="121" t="s">
        <v>4367</v>
      </c>
      <c r="C180" s="660"/>
      <c r="D180" s="185" t="s">
        <v>11</v>
      </c>
      <c r="E180" s="186"/>
      <c r="F180" s="185"/>
      <c r="G180" s="186" t="s">
        <v>202</v>
      </c>
      <c r="H180" s="186" t="s">
        <v>4368</v>
      </c>
      <c r="I180" s="69">
        <f t="shared" si="83"/>
        <v>2241</v>
      </c>
      <c r="J180" s="70">
        <f t="shared" si="84"/>
        <v>1826.0000000000002</v>
      </c>
      <c r="K180" s="71">
        <v>1660</v>
      </c>
      <c r="L180" s="126">
        <f t="shared" si="85"/>
        <v>1</v>
      </c>
      <c r="M180" s="126">
        <f t="shared" si="86"/>
        <v>1660</v>
      </c>
      <c r="N180" s="126">
        <f t="shared" si="87"/>
        <v>1660</v>
      </c>
      <c r="O180">
        <f t="shared" si="88"/>
        <v>1660</v>
      </c>
      <c r="P180" s="70">
        <f t="shared" si="77"/>
        <v>1709.8</v>
      </c>
      <c r="Q180" s="70">
        <f t="shared" si="69"/>
        <v>1892.3999999999999</v>
      </c>
      <c r="R180" s="70">
        <f t="shared" si="70"/>
        <v>2340.6</v>
      </c>
      <c r="S180" s="481">
        <f t="shared" si="78"/>
        <v>1577</v>
      </c>
      <c r="T180" s="481">
        <f t="shared" si="79"/>
        <v>1743</v>
      </c>
      <c r="U180" s="481">
        <f t="shared" si="80"/>
        <v>2158</v>
      </c>
      <c r="AB180" s="167" t="s">
        <v>978</v>
      </c>
    </row>
    <row r="181" spans="1:28" ht="62.25" customHeight="1">
      <c r="A181" s="185" t="s">
        <v>307</v>
      </c>
      <c r="B181" s="101" t="s">
        <v>308</v>
      </c>
      <c r="C181" s="660"/>
      <c r="D181" s="185" t="s">
        <v>36</v>
      </c>
      <c r="E181" s="186" t="s">
        <v>566</v>
      </c>
      <c r="F181" s="185">
        <v>1150</v>
      </c>
      <c r="G181" s="186" t="s">
        <v>125</v>
      </c>
      <c r="H181" s="186" t="s">
        <v>191</v>
      </c>
      <c r="I181" s="69">
        <f t="shared" si="81"/>
        <v>2280.15</v>
      </c>
      <c r="J181" s="70">
        <f t="shared" si="82"/>
        <v>1857.9</v>
      </c>
      <c r="K181" s="71">
        <v>1689</v>
      </c>
      <c r="L181" s="126">
        <f t="shared" si="73"/>
        <v>1</v>
      </c>
      <c r="M181" s="126">
        <f t="shared" si="74"/>
        <v>1689</v>
      </c>
      <c r="N181" s="126">
        <f t="shared" si="75"/>
        <v>1689</v>
      </c>
      <c r="O181">
        <f t="shared" si="76"/>
        <v>1689</v>
      </c>
      <c r="P181" s="70">
        <f t="shared" si="77"/>
        <v>1739.67</v>
      </c>
      <c r="Q181" s="70">
        <f t="shared" si="69"/>
        <v>1925.4599999999998</v>
      </c>
      <c r="R181" s="70">
        <f t="shared" si="70"/>
        <v>2381.4899999999998</v>
      </c>
      <c r="S181" s="481">
        <f t="shared" si="78"/>
        <v>1604.55</v>
      </c>
      <c r="T181" s="481">
        <f t="shared" si="79"/>
        <v>1773.45</v>
      </c>
      <c r="U181" s="481">
        <f t="shared" si="80"/>
        <v>2195.7000000000003</v>
      </c>
      <c r="AB181" s="167"/>
    </row>
    <row r="182" spans="1:28" ht="59.25" customHeight="1">
      <c r="A182" s="185" t="s">
        <v>310</v>
      </c>
      <c r="B182" s="101" t="s">
        <v>309</v>
      </c>
      <c r="C182" s="661"/>
      <c r="D182" s="185" t="s">
        <v>36</v>
      </c>
      <c r="E182" s="186" t="s">
        <v>567</v>
      </c>
      <c r="F182" s="185">
        <v>1250</v>
      </c>
      <c r="G182" s="186" t="s">
        <v>234</v>
      </c>
      <c r="H182" s="186" t="s">
        <v>235</v>
      </c>
      <c r="I182" s="69">
        <f>K182*1.35</f>
        <v>2821.5</v>
      </c>
      <c r="J182" s="70">
        <f>K182*1.1</f>
        <v>2299</v>
      </c>
      <c r="K182" s="71">
        <v>2090</v>
      </c>
      <c r="L182" s="126">
        <f t="shared" si="73"/>
        <v>1</v>
      </c>
      <c r="M182" s="126">
        <f t="shared" si="74"/>
        <v>2090</v>
      </c>
      <c r="N182" s="126">
        <f t="shared" si="75"/>
        <v>2090</v>
      </c>
      <c r="O182">
        <f t="shared" si="76"/>
        <v>2090</v>
      </c>
      <c r="P182" s="70">
        <f t="shared" si="77"/>
        <v>2152.7000000000003</v>
      </c>
      <c r="Q182" s="70">
        <f t="shared" si="69"/>
        <v>2382.6</v>
      </c>
      <c r="R182" s="70">
        <f t="shared" si="70"/>
        <v>2946.8999999999996</v>
      </c>
      <c r="S182" s="481">
        <f t="shared" si="78"/>
        <v>1985.5</v>
      </c>
      <c r="T182" s="481">
        <f t="shared" si="79"/>
        <v>2194.5</v>
      </c>
      <c r="U182" s="481">
        <f t="shared" si="80"/>
        <v>2717</v>
      </c>
      <c r="AB182" s="167"/>
    </row>
    <row r="183" spans="1:28" ht="63.75" customHeight="1">
      <c r="A183" s="185" t="s">
        <v>570</v>
      </c>
      <c r="B183" s="101" t="s">
        <v>569</v>
      </c>
      <c r="C183" s="674"/>
      <c r="D183" s="185" t="s">
        <v>36</v>
      </c>
      <c r="E183" s="186"/>
      <c r="F183" s="185"/>
      <c r="G183" s="186" t="s">
        <v>41</v>
      </c>
      <c r="H183" s="186" t="s">
        <v>571</v>
      </c>
      <c r="I183" s="69">
        <f>K183*1.35</f>
        <v>1174.5</v>
      </c>
      <c r="J183" s="70">
        <f>K183*1.1</f>
        <v>957.00000000000011</v>
      </c>
      <c r="K183" s="71">
        <v>870</v>
      </c>
      <c r="L183" s="126">
        <f t="shared" si="73"/>
        <v>1</v>
      </c>
      <c r="M183" s="126">
        <f t="shared" si="74"/>
        <v>870</v>
      </c>
      <c r="N183" s="126">
        <f t="shared" si="75"/>
        <v>870</v>
      </c>
      <c r="O183">
        <f t="shared" si="76"/>
        <v>870</v>
      </c>
      <c r="P183" s="70">
        <f t="shared" si="77"/>
        <v>896.1</v>
      </c>
      <c r="Q183" s="70">
        <f t="shared" si="69"/>
        <v>991.8</v>
      </c>
      <c r="R183" s="70">
        <f t="shared" si="70"/>
        <v>1226.6999999999998</v>
      </c>
      <c r="S183" s="481">
        <f t="shared" si="78"/>
        <v>826.5</v>
      </c>
      <c r="T183" s="481">
        <f t="shared" si="79"/>
        <v>913.5</v>
      </c>
      <c r="U183" s="481">
        <f t="shared" si="80"/>
        <v>1131</v>
      </c>
      <c r="AB183" s="167" t="s">
        <v>978</v>
      </c>
    </row>
    <row r="184" spans="1:28" ht="64.5" customHeight="1">
      <c r="A184" s="185" t="s">
        <v>574</v>
      </c>
      <c r="B184" s="101" t="s">
        <v>572</v>
      </c>
      <c r="C184" s="661"/>
      <c r="D184" s="185" t="s">
        <v>36</v>
      </c>
      <c r="E184" s="186"/>
      <c r="F184" s="185"/>
      <c r="G184" s="186" t="s">
        <v>23</v>
      </c>
      <c r="H184" s="186" t="s">
        <v>573</v>
      </c>
      <c r="I184" s="69">
        <f>K184*1.35</f>
        <v>1505.25</v>
      </c>
      <c r="J184" s="70">
        <f>K184*1.1</f>
        <v>1226.5</v>
      </c>
      <c r="K184" s="71">
        <v>1115</v>
      </c>
      <c r="L184" s="126">
        <f t="shared" si="73"/>
        <v>1</v>
      </c>
      <c r="M184" s="126">
        <f t="shared" si="74"/>
        <v>1115</v>
      </c>
      <c r="N184" s="126">
        <f t="shared" si="75"/>
        <v>1115</v>
      </c>
      <c r="O184">
        <f t="shared" si="76"/>
        <v>1115</v>
      </c>
      <c r="P184" s="70">
        <f t="shared" si="77"/>
        <v>1148.45</v>
      </c>
      <c r="Q184" s="70">
        <f t="shared" si="69"/>
        <v>1271.0999999999999</v>
      </c>
      <c r="R184" s="70">
        <f t="shared" si="70"/>
        <v>1572.1499999999999</v>
      </c>
      <c r="S184" s="481">
        <f t="shared" si="78"/>
        <v>1059.25</v>
      </c>
      <c r="T184" s="481">
        <f t="shared" si="79"/>
        <v>1170.75</v>
      </c>
      <c r="U184" s="481">
        <f t="shared" si="80"/>
        <v>1449.5</v>
      </c>
      <c r="AB184" s="167"/>
    </row>
    <row r="185" spans="1:28" ht="60" customHeight="1">
      <c r="A185" s="185" t="s">
        <v>575</v>
      </c>
      <c r="B185" s="101" t="s">
        <v>576</v>
      </c>
      <c r="C185" s="570"/>
      <c r="D185" s="185" t="s">
        <v>36</v>
      </c>
      <c r="E185" s="186" t="s">
        <v>578</v>
      </c>
      <c r="F185" s="185"/>
      <c r="G185" s="186" t="s">
        <v>208</v>
      </c>
      <c r="H185" s="186" t="s">
        <v>577</v>
      </c>
      <c r="I185" s="69">
        <f>K185*1.35</f>
        <v>985.50000000000011</v>
      </c>
      <c r="J185" s="70">
        <f>K185*1.1</f>
        <v>803.00000000000011</v>
      </c>
      <c r="K185" s="71">
        <v>730</v>
      </c>
      <c r="L185" s="126">
        <f t="shared" si="73"/>
        <v>1</v>
      </c>
      <c r="M185" s="126">
        <f t="shared" si="74"/>
        <v>730</v>
      </c>
      <c r="N185" s="126">
        <f t="shared" si="75"/>
        <v>730</v>
      </c>
      <c r="O185">
        <f t="shared" si="76"/>
        <v>730</v>
      </c>
      <c r="P185" s="70">
        <f t="shared" si="77"/>
        <v>751.9</v>
      </c>
      <c r="Q185" s="70">
        <f t="shared" si="69"/>
        <v>832.19999999999993</v>
      </c>
      <c r="R185" s="70">
        <f t="shared" si="70"/>
        <v>1029.3</v>
      </c>
      <c r="S185" s="481">
        <f t="shared" si="78"/>
        <v>693.5</v>
      </c>
      <c r="T185" s="481">
        <f t="shared" si="79"/>
        <v>766.5</v>
      </c>
      <c r="U185" s="481">
        <f t="shared" si="80"/>
        <v>949</v>
      </c>
      <c r="AB185" s="167" t="s">
        <v>978</v>
      </c>
    </row>
    <row r="186" spans="1:28" ht="30.75" customHeight="1">
      <c r="A186" s="633" t="s">
        <v>4347</v>
      </c>
      <c r="B186" s="633"/>
      <c r="C186" s="633"/>
      <c r="D186" s="633"/>
      <c r="E186" s="633"/>
      <c r="F186" s="633"/>
      <c r="G186" s="633"/>
      <c r="H186" s="633"/>
      <c r="I186" s="633"/>
      <c r="J186" s="633"/>
      <c r="K186" s="633"/>
      <c r="L186" s="126">
        <f t="shared" si="73"/>
        <v>0</v>
      </c>
      <c r="M186" s="126">
        <f t="shared" si="74"/>
        <v>0</v>
      </c>
      <c r="N186" s="126">
        <f t="shared" si="75"/>
        <v>0</v>
      </c>
      <c r="O186" t="str">
        <f t="shared" si="76"/>
        <v xml:space="preserve"> </v>
      </c>
      <c r="P186" s="70" t="str">
        <f t="shared" si="77"/>
        <v xml:space="preserve"> </v>
      </c>
      <c r="Q186" s="70" t="str">
        <f t="shared" si="69"/>
        <v xml:space="preserve"> </v>
      </c>
      <c r="R186" s="70" t="str">
        <f t="shared" si="70"/>
        <v xml:space="preserve"> </v>
      </c>
      <c r="S186" s="481" t="str">
        <f t="shared" si="78"/>
        <v xml:space="preserve"> </v>
      </c>
      <c r="T186" s="481" t="str">
        <f t="shared" si="79"/>
        <v xml:space="preserve"> </v>
      </c>
      <c r="U186" s="481" t="str">
        <f t="shared" si="80"/>
        <v xml:space="preserve"> </v>
      </c>
      <c r="V186" s="5"/>
      <c r="AB186" s="167"/>
    </row>
    <row r="187" spans="1:28" ht="62.25" customHeight="1">
      <c r="A187" s="64" t="s">
        <v>3</v>
      </c>
      <c r="B187" s="64" t="s">
        <v>189</v>
      </c>
      <c r="C187" s="64" t="s">
        <v>163</v>
      </c>
      <c r="D187" s="64" t="s">
        <v>34</v>
      </c>
      <c r="E187" s="64" t="s">
        <v>253</v>
      </c>
      <c r="F187" s="64" t="s">
        <v>195</v>
      </c>
      <c r="G187" s="64" t="s">
        <v>1916</v>
      </c>
      <c r="H187" s="64" t="s">
        <v>1917</v>
      </c>
      <c r="I187" s="64" t="s">
        <v>261</v>
      </c>
      <c r="J187" s="64" t="s">
        <v>3625</v>
      </c>
      <c r="K187" s="64" t="s">
        <v>263</v>
      </c>
      <c r="L187" s="126">
        <f t="shared" si="73"/>
        <v>1</v>
      </c>
      <c r="M187" s="126" t="str">
        <f t="shared" si="74"/>
        <v>ОПТ 2</v>
      </c>
      <c r="N187" s="126" t="str">
        <f t="shared" si="75"/>
        <v xml:space="preserve"> </v>
      </c>
      <c r="O187" t="str">
        <f t="shared" si="76"/>
        <v xml:space="preserve"> </v>
      </c>
      <c r="P187" s="70" t="str">
        <f t="shared" si="77"/>
        <v xml:space="preserve"> </v>
      </c>
      <c r="Q187" s="70" t="str">
        <f t="shared" si="69"/>
        <v xml:space="preserve"> </v>
      </c>
      <c r="R187" s="70" t="str">
        <f t="shared" si="70"/>
        <v xml:space="preserve"> </v>
      </c>
      <c r="S187" s="481" t="str">
        <f t="shared" si="78"/>
        <v xml:space="preserve"> </v>
      </c>
      <c r="T187" s="481" t="str">
        <f t="shared" si="79"/>
        <v xml:space="preserve"> </v>
      </c>
      <c r="U187" s="481" t="str">
        <f t="shared" si="80"/>
        <v xml:space="preserve"> </v>
      </c>
      <c r="AB187" s="167"/>
    </row>
    <row r="188" spans="1:28" ht="63" customHeight="1">
      <c r="A188" s="187" t="s">
        <v>1952</v>
      </c>
      <c r="B188" s="100" t="s">
        <v>1951</v>
      </c>
      <c r="C188" s="652"/>
      <c r="D188" s="185" t="s">
        <v>37</v>
      </c>
      <c r="E188" s="188" t="s">
        <v>1953</v>
      </c>
      <c r="F188" s="185"/>
      <c r="G188" s="186" t="s">
        <v>23</v>
      </c>
      <c r="H188" s="186" t="s">
        <v>577</v>
      </c>
      <c r="I188" s="69">
        <f>K188*1.35</f>
        <v>1552.5</v>
      </c>
      <c r="J188" s="70">
        <f>K188*1.1</f>
        <v>1265</v>
      </c>
      <c r="K188" s="71">
        <v>1150</v>
      </c>
      <c r="L188" s="126">
        <f t="shared" si="73"/>
        <v>1</v>
      </c>
      <c r="M188" s="126">
        <f t="shared" si="74"/>
        <v>1150</v>
      </c>
      <c r="N188" s="126">
        <f t="shared" si="75"/>
        <v>1150</v>
      </c>
      <c r="O188">
        <f t="shared" si="76"/>
        <v>1150</v>
      </c>
      <c r="P188" s="70">
        <f t="shared" si="77"/>
        <v>1184.5</v>
      </c>
      <c r="Q188" s="70">
        <f t="shared" si="69"/>
        <v>1311</v>
      </c>
      <c r="R188" s="70">
        <f t="shared" si="70"/>
        <v>1621.5</v>
      </c>
      <c r="S188" s="481">
        <f t="shared" si="78"/>
        <v>1092.5</v>
      </c>
      <c r="T188" s="481">
        <f t="shared" si="79"/>
        <v>1207.5</v>
      </c>
      <c r="U188" s="481">
        <f t="shared" si="80"/>
        <v>1495</v>
      </c>
      <c r="AB188" s="167"/>
    </row>
    <row r="189" spans="1:28" ht="29.25" customHeight="1">
      <c r="A189" s="187" t="s">
        <v>1954</v>
      </c>
      <c r="B189" s="100" t="s">
        <v>1955</v>
      </c>
      <c r="C189" s="654"/>
      <c r="D189" s="185" t="s">
        <v>37</v>
      </c>
      <c r="E189" s="188"/>
      <c r="F189" s="185"/>
      <c r="G189" s="186" t="s">
        <v>125</v>
      </c>
      <c r="H189" s="186" t="s">
        <v>1956</v>
      </c>
      <c r="I189" s="69">
        <f>K189*1.35</f>
        <v>2160</v>
      </c>
      <c r="J189" s="70">
        <f>K189*1.1</f>
        <v>1760.0000000000002</v>
      </c>
      <c r="K189" s="71">
        <v>1600</v>
      </c>
      <c r="L189" s="126">
        <f t="shared" si="73"/>
        <v>1</v>
      </c>
      <c r="M189" s="126">
        <f t="shared" si="74"/>
        <v>1600</v>
      </c>
      <c r="N189" s="126">
        <f t="shared" si="75"/>
        <v>1600</v>
      </c>
      <c r="O189">
        <f t="shared" si="76"/>
        <v>1600</v>
      </c>
      <c r="P189" s="70">
        <f t="shared" si="77"/>
        <v>1648</v>
      </c>
      <c r="Q189" s="70">
        <f t="shared" si="69"/>
        <v>1823.9999999999998</v>
      </c>
      <c r="R189" s="70">
        <f t="shared" si="70"/>
        <v>2256</v>
      </c>
      <c r="S189" s="481">
        <f t="shared" si="78"/>
        <v>1520</v>
      </c>
      <c r="T189" s="481">
        <f t="shared" si="79"/>
        <v>1680</v>
      </c>
      <c r="U189" s="481">
        <f t="shared" si="80"/>
        <v>2080</v>
      </c>
      <c r="V189" s="28"/>
      <c r="AB189" s="167"/>
    </row>
    <row r="190" spans="1:28" ht="60" customHeight="1">
      <c r="A190" s="185" t="s">
        <v>4332</v>
      </c>
      <c r="B190" s="540" t="s">
        <v>4333</v>
      </c>
      <c r="C190" s="674"/>
      <c r="D190" s="185" t="s">
        <v>37</v>
      </c>
      <c r="E190" s="186" t="s">
        <v>3716</v>
      </c>
      <c r="F190" s="185">
        <v>600</v>
      </c>
      <c r="G190" s="186" t="s">
        <v>19</v>
      </c>
      <c r="H190" s="186" t="s">
        <v>4334</v>
      </c>
      <c r="I190" s="69">
        <f t="shared" ref="I190:I194" si="89">K190*1.35</f>
        <v>796.5</v>
      </c>
      <c r="J190" s="70">
        <f t="shared" ref="J190:J194" si="90">K190*1.1</f>
        <v>649</v>
      </c>
      <c r="K190" s="71">
        <v>590</v>
      </c>
      <c r="L190" s="126">
        <f t="shared" si="73"/>
        <v>1</v>
      </c>
      <c r="M190" s="126">
        <f t="shared" si="74"/>
        <v>590</v>
      </c>
      <c r="N190" s="126">
        <f t="shared" si="75"/>
        <v>590</v>
      </c>
      <c r="O190">
        <f t="shared" si="76"/>
        <v>590</v>
      </c>
      <c r="P190" s="70">
        <f t="shared" si="77"/>
        <v>607.70000000000005</v>
      </c>
      <c r="Q190" s="70">
        <f t="shared" si="69"/>
        <v>672.59999999999991</v>
      </c>
      <c r="R190" s="70">
        <f t="shared" si="70"/>
        <v>831.9</v>
      </c>
      <c r="S190" s="481">
        <f t="shared" si="78"/>
        <v>560.5</v>
      </c>
      <c r="T190" s="481">
        <f t="shared" si="79"/>
        <v>619.5</v>
      </c>
      <c r="U190" s="481">
        <f t="shared" si="80"/>
        <v>767</v>
      </c>
      <c r="AB190" s="167"/>
    </row>
    <row r="191" spans="1:28" ht="80.25" customHeight="1">
      <c r="A191" s="185" t="s">
        <v>4335</v>
      </c>
      <c r="B191" s="189" t="s">
        <v>4336</v>
      </c>
      <c r="C191" s="660"/>
      <c r="D191" s="185" t="s">
        <v>37</v>
      </c>
      <c r="E191" s="186" t="s">
        <v>4337</v>
      </c>
      <c r="F191" s="185"/>
      <c r="G191" s="186" t="s">
        <v>41</v>
      </c>
      <c r="H191" s="186" t="s">
        <v>4318</v>
      </c>
      <c r="I191" s="69">
        <f t="shared" si="89"/>
        <v>1343.25</v>
      </c>
      <c r="J191" s="70">
        <f t="shared" si="90"/>
        <v>1094.5</v>
      </c>
      <c r="K191" s="71">
        <v>995</v>
      </c>
      <c r="L191" s="126">
        <f t="shared" si="73"/>
        <v>1</v>
      </c>
      <c r="M191" s="126">
        <f t="shared" si="74"/>
        <v>995</v>
      </c>
      <c r="N191" s="126">
        <f t="shared" si="75"/>
        <v>995</v>
      </c>
      <c r="O191">
        <f t="shared" si="76"/>
        <v>995</v>
      </c>
      <c r="P191" s="70">
        <f t="shared" si="77"/>
        <v>1024.8500000000001</v>
      </c>
      <c r="Q191" s="70">
        <f t="shared" si="69"/>
        <v>1134.3</v>
      </c>
      <c r="R191" s="70">
        <f t="shared" si="70"/>
        <v>1402.9499999999998</v>
      </c>
      <c r="S191" s="481">
        <f t="shared" si="78"/>
        <v>945.25</v>
      </c>
      <c r="T191" s="481">
        <f t="shared" si="79"/>
        <v>1044.75</v>
      </c>
      <c r="U191" s="481">
        <f t="shared" si="80"/>
        <v>1293.5</v>
      </c>
      <c r="AB191" s="167"/>
    </row>
    <row r="192" spans="1:28" ht="80.25" customHeight="1">
      <c r="A192" s="185" t="s">
        <v>4338</v>
      </c>
      <c r="B192" s="540" t="s">
        <v>4339</v>
      </c>
      <c r="C192" s="660"/>
      <c r="D192" s="185" t="s">
        <v>37</v>
      </c>
      <c r="E192" s="186" t="s">
        <v>4340</v>
      </c>
      <c r="F192" s="185">
        <v>750</v>
      </c>
      <c r="G192" s="186" t="s">
        <v>23</v>
      </c>
      <c r="H192" s="186" t="s">
        <v>192</v>
      </c>
      <c r="I192" s="69">
        <f t="shared" si="89"/>
        <v>1606.5</v>
      </c>
      <c r="J192" s="70">
        <f t="shared" si="90"/>
        <v>1309</v>
      </c>
      <c r="K192" s="71">
        <v>1190</v>
      </c>
      <c r="L192" s="126">
        <f t="shared" si="73"/>
        <v>1</v>
      </c>
      <c r="M192" s="126">
        <f t="shared" si="74"/>
        <v>1190</v>
      </c>
      <c r="N192" s="126">
        <f t="shared" si="75"/>
        <v>1190</v>
      </c>
      <c r="O192">
        <f t="shared" si="76"/>
        <v>1190</v>
      </c>
      <c r="P192" s="70">
        <f t="shared" si="77"/>
        <v>1225.7</v>
      </c>
      <c r="Q192" s="70">
        <f t="shared" si="69"/>
        <v>1356.6</v>
      </c>
      <c r="R192" s="70">
        <f t="shared" si="70"/>
        <v>1677.8999999999999</v>
      </c>
      <c r="S192" s="481">
        <f t="shared" si="78"/>
        <v>1130.5</v>
      </c>
      <c r="T192" s="481">
        <f t="shared" si="79"/>
        <v>1249.5</v>
      </c>
      <c r="U192" s="481">
        <f t="shared" si="80"/>
        <v>1547</v>
      </c>
      <c r="AB192" s="167"/>
    </row>
    <row r="193" spans="1:28" ht="77.25" customHeight="1">
      <c r="A193" s="185" t="s">
        <v>4341</v>
      </c>
      <c r="B193" s="540" t="s">
        <v>4342</v>
      </c>
      <c r="C193" s="661"/>
      <c r="D193" s="185" t="s">
        <v>37</v>
      </c>
      <c r="E193" s="186" t="s">
        <v>4343</v>
      </c>
      <c r="F193" s="185">
        <v>900</v>
      </c>
      <c r="G193" s="186" t="s">
        <v>125</v>
      </c>
      <c r="H193" s="186" t="s">
        <v>194</v>
      </c>
      <c r="I193" s="69">
        <f t="shared" si="89"/>
        <v>2227.5</v>
      </c>
      <c r="J193" s="70">
        <f t="shared" si="90"/>
        <v>1815.0000000000002</v>
      </c>
      <c r="K193" s="71">
        <v>1650</v>
      </c>
      <c r="L193" s="126">
        <f t="shared" si="73"/>
        <v>1</v>
      </c>
      <c r="M193" s="126">
        <f t="shared" si="74"/>
        <v>1650</v>
      </c>
      <c r="N193" s="126">
        <f t="shared" si="75"/>
        <v>1650</v>
      </c>
      <c r="O193">
        <f t="shared" si="76"/>
        <v>1650</v>
      </c>
      <c r="P193" s="70">
        <f t="shared" si="77"/>
        <v>1699.5</v>
      </c>
      <c r="Q193" s="70">
        <f t="shared" si="69"/>
        <v>1880.9999999999998</v>
      </c>
      <c r="R193" s="70">
        <f t="shared" si="70"/>
        <v>2326.5</v>
      </c>
      <c r="S193" s="481">
        <f t="shared" si="78"/>
        <v>1567.5</v>
      </c>
      <c r="T193" s="481">
        <f t="shared" si="79"/>
        <v>1732.5</v>
      </c>
      <c r="U193" s="481">
        <f t="shared" si="80"/>
        <v>2145</v>
      </c>
      <c r="AB193" s="167"/>
    </row>
    <row r="194" spans="1:28" ht="77.25" customHeight="1">
      <c r="A194" s="185" t="s">
        <v>4344</v>
      </c>
      <c r="B194" s="540" t="s">
        <v>4345</v>
      </c>
      <c r="C194" s="539"/>
      <c r="D194" s="185" t="s">
        <v>37</v>
      </c>
      <c r="E194" s="186" t="s">
        <v>4346</v>
      </c>
      <c r="F194" s="185">
        <v>900</v>
      </c>
      <c r="G194" s="186" t="s">
        <v>234</v>
      </c>
      <c r="H194" s="186">
        <v>12.5</v>
      </c>
      <c r="I194" s="69">
        <f t="shared" si="89"/>
        <v>2362.5</v>
      </c>
      <c r="J194" s="70">
        <f t="shared" si="90"/>
        <v>1925.0000000000002</v>
      </c>
      <c r="K194" s="71">
        <v>1750</v>
      </c>
      <c r="L194" s="126">
        <f t="shared" si="73"/>
        <v>1</v>
      </c>
      <c r="M194" s="126">
        <f t="shared" si="74"/>
        <v>1750</v>
      </c>
      <c r="N194" s="126">
        <f t="shared" si="75"/>
        <v>1750</v>
      </c>
      <c r="O194">
        <f t="shared" si="76"/>
        <v>1750</v>
      </c>
      <c r="P194" s="70">
        <f t="shared" si="77"/>
        <v>1802.5</v>
      </c>
      <c r="Q194" s="70">
        <f t="shared" si="69"/>
        <v>1994.9999999999998</v>
      </c>
      <c r="R194" s="70">
        <f t="shared" si="70"/>
        <v>2467.5</v>
      </c>
      <c r="S194" s="481">
        <f t="shared" si="78"/>
        <v>1662.5</v>
      </c>
      <c r="T194" s="481">
        <f t="shared" si="79"/>
        <v>1837.5</v>
      </c>
      <c r="U194" s="481">
        <f t="shared" si="80"/>
        <v>2275</v>
      </c>
      <c r="AB194" s="167"/>
    </row>
    <row r="195" spans="1:28" ht="30.75" customHeight="1">
      <c r="A195" s="633" t="s">
        <v>1925</v>
      </c>
      <c r="B195" s="633"/>
      <c r="C195" s="633"/>
      <c r="D195" s="633"/>
      <c r="E195" s="633"/>
      <c r="F195" s="633"/>
      <c r="G195" s="633"/>
      <c r="H195" s="633"/>
      <c r="I195" s="633"/>
      <c r="J195" s="633"/>
      <c r="K195" s="633"/>
      <c r="L195" s="126">
        <f t="shared" si="73"/>
        <v>0</v>
      </c>
      <c r="M195" s="126">
        <f t="shared" si="74"/>
        <v>0</v>
      </c>
      <c r="N195" s="126">
        <f t="shared" si="75"/>
        <v>0</v>
      </c>
      <c r="O195" t="str">
        <f t="shared" si="76"/>
        <v xml:space="preserve"> </v>
      </c>
      <c r="P195" s="70" t="str">
        <f t="shared" si="77"/>
        <v xml:space="preserve"> </v>
      </c>
      <c r="Q195" s="70" t="str">
        <f t="shared" si="69"/>
        <v xml:space="preserve"> </v>
      </c>
      <c r="R195" s="70" t="str">
        <f t="shared" si="70"/>
        <v xml:space="preserve"> </v>
      </c>
      <c r="S195" s="481" t="str">
        <f t="shared" si="78"/>
        <v xml:space="preserve"> </v>
      </c>
      <c r="T195" s="481" t="str">
        <f t="shared" si="79"/>
        <v xml:space="preserve"> </v>
      </c>
      <c r="U195" s="481" t="str">
        <f t="shared" si="80"/>
        <v xml:space="preserve"> </v>
      </c>
      <c r="V195" s="5"/>
      <c r="AB195" s="167"/>
    </row>
    <row r="196" spans="1:28" ht="73.5" customHeight="1">
      <c r="A196" s="64" t="s">
        <v>3</v>
      </c>
      <c r="B196" s="64" t="s">
        <v>189</v>
      </c>
      <c r="C196" s="64" t="s">
        <v>163</v>
      </c>
      <c r="D196" s="64" t="s">
        <v>34</v>
      </c>
      <c r="E196" s="64" t="s">
        <v>253</v>
      </c>
      <c r="F196" s="64" t="s">
        <v>195</v>
      </c>
      <c r="G196" s="64" t="s">
        <v>1916</v>
      </c>
      <c r="H196" s="64" t="s">
        <v>1917</v>
      </c>
      <c r="I196" s="64" t="s">
        <v>261</v>
      </c>
      <c r="J196" s="64" t="s">
        <v>3625</v>
      </c>
      <c r="K196" s="64" t="s">
        <v>263</v>
      </c>
      <c r="L196" s="126">
        <f t="shared" si="73"/>
        <v>1</v>
      </c>
      <c r="M196" s="126" t="str">
        <f t="shared" si="74"/>
        <v>ОПТ 2</v>
      </c>
      <c r="N196" s="126" t="str">
        <f t="shared" si="75"/>
        <v xml:space="preserve"> </v>
      </c>
      <c r="O196" t="str">
        <f t="shared" si="76"/>
        <v xml:space="preserve"> </v>
      </c>
      <c r="P196" s="70" t="str">
        <f t="shared" si="77"/>
        <v xml:space="preserve"> </v>
      </c>
      <c r="Q196" s="70" t="str">
        <f t="shared" si="69"/>
        <v xml:space="preserve"> </v>
      </c>
      <c r="R196" s="70" t="str">
        <f t="shared" si="70"/>
        <v xml:space="preserve"> </v>
      </c>
      <c r="S196" s="481" t="str">
        <f t="shared" si="78"/>
        <v xml:space="preserve"> </v>
      </c>
      <c r="T196" s="481" t="str">
        <f t="shared" si="79"/>
        <v xml:space="preserve"> </v>
      </c>
      <c r="U196" s="481" t="str">
        <f t="shared" si="80"/>
        <v xml:space="preserve"> </v>
      </c>
      <c r="AB196" s="167"/>
    </row>
    <row r="197" spans="1:28" ht="81" customHeight="1">
      <c r="A197" s="74" t="s">
        <v>2078</v>
      </c>
      <c r="B197" s="97" t="s">
        <v>2077</v>
      </c>
      <c r="C197" s="97"/>
      <c r="D197" s="99"/>
      <c r="E197" s="99"/>
      <c r="F197" s="99"/>
      <c r="G197" s="186" t="s">
        <v>31</v>
      </c>
      <c r="H197" s="99" t="s">
        <v>579</v>
      </c>
      <c r="I197" s="69">
        <f t="shared" ref="I197:I204" si="91">K197*1.35</f>
        <v>235.98000000000002</v>
      </c>
      <c r="J197" s="70">
        <f t="shared" ref="J197:J204" si="92">K197*1.1</f>
        <v>192.28000000000003</v>
      </c>
      <c r="K197" s="71">
        <v>174.8</v>
      </c>
      <c r="L197" s="126">
        <f t="shared" si="73"/>
        <v>1</v>
      </c>
      <c r="M197" s="126">
        <f t="shared" si="74"/>
        <v>174.8</v>
      </c>
      <c r="N197" s="126">
        <f t="shared" si="75"/>
        <v>174.8</v>
      </c>
      <c r="O197">
        <f t="shared" si="76"/>
        <v>174.8</v>
      </c>
      <c r="P197" s="70">
        <f t="shared" si="77"/>
        <v>180.04400000000001</v>
      </c>
      <c r="Q197" s="70">
        <f t="shared" si="69"/>
        <v>199.27199999999999</v>
      </c>
      <c r="R197" s="70">
        <f t="shared" si="70"/>
        <v>246.46799999999999</v>
      </c>
      <c r="S197" s="481">
        <f t="shared" si="78"/>
        <v>166.06</v>
      </c>
      <c r="T197" s="481">
        <f t="shared" si="79"/>
        <v>183.54000000000002</v>
      </c>
      <c r="U197" s="481">
        <f t="shared" si="80"/>
        <v>227.24</v>
      </c>
      <c r="AB197" s="167"/>
    </row>
    <row r="198" spans="1:28" ht="71.25" customHeight="1">
      <c r="A198" s="74" t="s">
        <v>2080</v>
      </c>
      <c r="B198" s="97" t="s">
        <v>2079</v>
      </c>
      <c r="C198" s="97"/>
      <c r="D198" s="99"/>
      <c r="E198" s="99" t="s">
        <v>204</v>
      </c>
      <c r="F198" s="99"/>
      <c r="G198" s="186" t="s">
        <v>32</v>
      </c>
      <c r="H198" s="99" t="s">
        <v>580</v>
      </c>
      <c r="I198" s="69">
        <f t="shared" si="91"/>
        <v>310.5</v>
      </c>
      <c r="J198" s="70">
        <f t="shared" si="92"/>
        <v>253.00000000000003</v>
      </c>
      <c r="K198" s="71">
        <v>230</v>
      </c>
      <c r="L198" s="126">
        <f t="shared" si="73"/>
        <v>1</v>
      </c>
      <c r="M198" s="126">
        <f t="shared" si="74"/>
        <v>230</v>
      </c>
      <c r="N198" s="126">
        <f t="shared" si="75"/>
        <v>230</v>
      </c>
      <c r="O198">
        <f t="shared" si="76"/>
        <v>230</v>
      </c>
      <c r="P198" s="70">
        <f t="shared" si="77"/>
        <v>236.9</v>
      </c>
      <c r="Q198" s="70">
        <f t="shared" si="69"/>
        <v>262.2</v>
      </c>
      <c r="R198" s="70">
        <f t="shared" si="70"/>
        <v>324.29999999999995</v>
      </c>
      <c r="S198" s="481">
        <f t="shared" si="78"/>
        <v>218.5</v>
      </c>
      <c r="T198" s="481">
        <f t="shared" si="79"/>
        <v>241.5</v>
      </c>
      <c r="U198" s="481">
        <f t="shared" si="80"/>
        <v>299</v>
      </c>
      <c r="AB198" s="167"/>
    </row>
    <row r="199" spans="1:28" ht="62.25" customHeight="1">
      <c r="A199" s="74" t="s">
        <v>2082</v>
      </c>
      <c r="B199" s="97" t="s">
        <v>2081</v>
      </c>
      <c r="C199" s="97"/>
      <c r="D199" s="99"/>
      <c r="E199" s="99" t="s">
        <v>205</v>
      </c>
      <c r="F199" s="99"/>
      <c r="G199" s="186" t="s">
        <v>38</v>
      </c>
      <c r="H199" s="99" t="s">
        <v>581</v>
      </c>
      <c r="I199" s="69">
        <f t="shared" si="91"/>
        <v>391.5</v>
      </c>
      <c r="J199" s="70">
        <f t="shared" si="92"/>
        <v>319</v>
      </c>
      <c r="K199" s="71">
        <v>290</v>
      </c>
      <c r="L199" s="126">
        <f t="shared" si="73"/>
        <v>1</v>
      </c>
      <c r="M199" s="126">
        <f t="shared" si="74"/>
        <v>290</v>
      </c>
      <c r="N199" s="126">
        <f t="shared" si="75"/>
        <v>290</v>
      </c>
      <c r="O199">
        <f t="shared" si="76"/>
        <v>290</v>
      </c>
      <c r="P199" s="70">
        <f t="shared" si="77"/>
        <v>298.7</v>
      </c>
      <c r="Q199" s="70">
        <f t="shared" si="69"/>
        <v>330.59999999999997</v>
      </c>
      <c r="R199" s="70">
        <f t="shared" si="70"/>
        <v>408.9</v>
      </c>
      <c r="S199" s="481">
        <f t="shared" si="78"/>
        <v>275.5</v>
      </c>
      <c r="T199" s="481">
        <f t="shared" si="79"/>
        <v>304.5</v>
      </c>
      <c r="U199" s="481">
        <f t="shared" si="80"/>
        <v>377</v>
      </c>
      <c r="AB199" s="167"/>
    </row>
    <row r="200" spans="1:28" ht="59.25" customHeight="1">
      <c r="A200" s="74" t="s">
        <v>2083</v>
      </c>
      <c r="B200" s="97" t="s">
        <v>2084</v>
      </c>
      <c r="C200" s="97"/>
      <c r="D200" s="99"/>
      <c r="E200" s="99" t="s">
        <v>205</v>
      </c>
      <c r="F200" s="99"/>
      <c r="G200" s="186" t="s">
        <v>16</v>
      </c>
      <c r="H200" s="99" t="s">
        <v>582</v>
      </c>
      <c r="I200" s="69">
        <f t="shared" si="91"/>
        <v>506.25000000000006</v>
      </c>
      <c r="J200" s="70">
        <f t="shared" si="92"/>
        <v>412.50000000000006</v>
      </c>
      <c r="K200" s="71">
        <v>375</v>
      </c>
      <c r="L200" s="126">
        <f t="shared" si="73"/>
        <v>1</v>
      </c>
      <c r="M200" s="126">
        <f t="shared" si="74"/>
        <v>375</v>
      </c>
      <c r="N200" s="126">
        <f t="shared" si="75"/>
        <v>375</v>
      </c>
      <c r="O200">
        <f t="shared" si="76"/>
        <v>375</v>
      </c>
      <c r="P200" s="70">
        <f t="shared" si="77"/>
        <v>386.25</v>
      </c>
      <c r="Q200" s="70">
        <f t="shared" si="69"/>
        <v>427.49999999999994</v>
      </c>
      <c r="R200" s="70">
        <f t="shared" si="70"/>
        <v>528.75</v>
      </c>
      <c r="S200" s="481">
        <f t="shared" si="78"/>
        <v>356.25</v>
      </c>
      <c r="T200" s="481">
        <f t="shared" si="79"/>
        <v>393.75</v>
      </c>
      <c r="U200" s="481">
        <f t="shared" si="80"/>
        <v>487.5</v>
      </c>
      <c r="AB200" s="167"/>
    </row>
    <row r="201" spans="1:28" ht="59.25" customHeight="1">
      <c r="A201" s="558" t="s">
        <v>4392</v>
      </c>
      <c r="B201" s="557" t="s">
        <v>4393</v>
      </c>
      <c r="C201" s="557"/>
      <c r="D201" s="556"/>
      <c r="E201" s="556" t="s">
        <v>205</v>
      </c>
      <c r="F201" s="556"/>
      <c r="G201" s="186" t="s">
        <v>41</v>
      </c>
      <c r="H201" s="556" t="s">
        <v>3892</v>
      </c>
      <c r="I201" s="69">
        <f t="shared" si="91"/>
        <v>1620</v>
      </c>
      <c r="J201" s="70">
        <f t="shared" si="92"/>
        <v>1320</v>
      </c>
      <c r="K201" s="71">
        <v>1200</v>
      </c>
      <c r="L201" s="126">
        <f t="shared" si="73"/>
        <v>1</v>
      </c>
      <c r="M201" s="126">
        <f t="shared" si="74"/>
        <v>1200</v>
      </c>
      <c r="N201" s="126">
        <f t="shared" si="75"/>
        <v>1200</v>
      </c>
      <c r="O201">
        <f t="shared" si="76"/>
        <v>1200</v>
      </c>
      <c r="P201" s="70">
        <f t="shared" si="77"/>
        <v>1236</v>
      </c>
      <c r="Q201" s="70">
        <f t="shared" ref="Q201" si="93">IFERROR(SUM($O201*$W$10)," ")</f>
        <v>1367.9999999999998</v>
      </c>
      <c r="R201" s="70">
        <f t="shared" si="70"/>
        <v>1692</v>
      </c>
      <c r="S201" s="481">
        <f t="shared" si="78"/>
        <v>1140</v>
      </c>
      <c r="T201" s="481">
        <f t="shared" si="79"/>
        <v>1260</v>
      </c>
      <c r="U201" s="481">
        <f t="shared" si="80"/>
        <v>1560</v>
      </c>
      <c r="AB201" s="167"/>
    </row>
    <row r="202" spans="1:28" ht="73.5" customHeight="1">
      <c r="A202" s="552" t="s">
        <v>4350</v>
      </c>
      <c r="B202" s="551" t="s">
        <v>4351</v>
      </c>
      <c r="C202" s="551"/>
      <c r="D202" s="550"/>
      <c r="E202" s="550" t="s">
        <v>205</v>
      </c>
      <c r="F202" s="550"/>
      <c r="G202" s="186" t="s">
        <v>16</v>
      </c>
      <c r="H202" s="550" t="s">
        <v>582</v>
      </c>
      <c r="I202" s="69">
        <f t="shared" si="91"/>
        <v>769.5</v>
      </c>
      <c r="J202" s="70">
        <f t="shared" si="92"/>
        <v>627</v>
      </c>
      <c r="K202" s="71">
        <v>570</v>
      </c>
      <c r="L202" s="126">
        <f t="shared" si="73"/>
        <v>1</v>
      </c>
      <c r="M202" s="126">
        <f t="shared" si="74"/>
        <v>570</v>
      </c>
      <c r="N202" s="126">
        <f t="shared" si="75"/>
        <v>570</v>
      </c>
      <c r="O202">
        <f t="shared" si="76"/>
        <v>570</v>
      </c>
      <c r="P202" s="70">
        <f t="shared" si="77"/>
        <v>587.1</v>
      </c>
      <c r="Q202" s="70">
        <f t="shared" si="69"/>
        <v>649.79999999999995</v>
      </c>
      <c r="R202" s="70">
        <f t="shared" si="70"/>
        <v>803.69999999999993</v>
      </c>
      <c r="S202" s="481">
        <f t="shared" si="78"/>
        <v>541.5</v>
      </c>
      <c r="T202" s="481">
        <f t="shared" si="79"/>
        <v>598.5</v>
      </c>
      <c r="U202" s="481">
        <f t="shared" si="80"/>
        <v>741</v>
      </c>
      <c r="AB202" s="167"/>
    </row>
    <row r="203" spans="1:28" ht="73.5" customHeight="1">
      <c r="A203" s="552" t="s">
        <v>4352</v>
      </c>
      <c r="B203" s="551" t="s">
        <v>4353</v>
      </c>
      <c r="C203" s="551"/>
      <c r="D203" s="550"/>
      <c r="E203" s="550" t="s">
        <v>205</v>
      </c>
      <c r="F203" s="550"/>
      <c r="G203" s="186" t="s">
        <v>16</v>
      </c>
      <c r="H203" s="550" t="s">
        <v>4354</v>
      </c>
      <c r="I203" s="69">
        <f t="shared" si="91"/>
        <v>742.5</v>
      </c>
      <c r="J203" s="70">
        <f t="shared" si="92"/>
        <v>605</v>
      </c>
      <c r="K203" s="71">
        <v>550</v>
      </c>
      <c r="L203" s="126">
        <f t="shared" si="73"/>
        <v>1</v>
      </c>
      <c r="M203" s="126">
        <f t="shared" si="74"/>
        <v>550</v>
      </c>
      <c r="N203" s="126">
        <f t="shared" si="75"/>
        <v>550</v>
      </c>
      <c r="O203">
        <f t="shared" si="76"/>
        <v>550</v>
      </c>
      <c r="P203" s="70">
        <f t="shared" si="77"/>
        <v>566.5</v>
      </c>
      <c r="Q203" s="70">
        <f t="shared" si="69"/>
        <v>627</v>
      </c>
      <c r="R203" s="70">
        <f t="shared" si="70"/>
        <v>775.5</v>
      </c>
      <c r="S203" s="481">
        <f t="shared" si="78"/>
        <v>522.5</v>
      </c>
      <c r="T203" s="481">
        <f t="shared" si="79"/>
        <v>577.5</v>
      </c>
      <c r="U203" s="481">
        <f t="shared" si="80"/>
        <v>715</v>
      </c>
      <c r="AB203" s="167"/>
    </row>
    <row r="204" spans="1:28" ht="61.5" customHeight="1">
      <c r="A204" s="74" t="s">
        <v>2086</v>
      </c>
      <c r="B204" s="97" t="s">
        <v>2085</v>
      </c>
      <c r="C204" s="97"/>
      <c r="D204" s="99"/>
      <c r="E204" s="99" t="s">
        <v>205</v>
      </c>
      <c r="F204" s="99"/>
      <c r="G204" s="186" t="s">
        <v>211</v>
      </c>
      <c r="H204" s="99" t="s">
        <v>583</v>
      </c>
      <c r="I204" s="69">
        <f t="shared" si="91"/>
        <v>2416.5</v>
      </c>
      <c r="J204" s="70">
        <f t="shared" si="92"/>
        <v>1969.0000000000002</v>
      </c>
      <c r="K204" s="71">
        <v>1790</v>
      </c>
      <c r="L204" s="126">
        <f t="shared" si="73"/>
        <v>1</v>
      </c>
      <c r="M204" s="126">
        <f t="shared" si="74"/>
        <v>1790</v>
      </c>
      <c r="N204" s="126">
        <f t="shared" si="75"/>
        <v>1790</v>
      </c>
      <c r="O204">
        <f t="shared" si="76"/>
        <v>1790</v>
      </c>
      <c r="P204" s="70">
        <f t="shared" si="77"/>
        <v>1843.7</v>
      </c>
      <c r="Q204" s="70">
        <f t="shared" si="69"/>
        <v>2040.6</v>
      </c>
      <c r="R204" s="70">
        <f t="shared" si="70"/>
        <v>2523.8999999999996</v>
      </c>
      <c r="S204" s="481">
        <f t="shared" si="78"/>
        <v>1700.5</v>
      </c>
      <c r="T204" s="481">
        <f t="shared" si="79"/>
        <v>1879.5</v>
      </c>
      <c r="U204" s="481">
        <f t="shared" si="80"/>
        <v>2327</v>
      </c>
      <c r="V204" s="28"/>
      <c r="AB204" s="167"/>
    </row>
    <row r="205" spans="1:28" ht="30.75" customHeight="1">
      <c r="A205" s="633" t="s">
        <v>1924</v>
      </c>
      <c r="B205" s="633"/>
      <c r="C205" s="633"/>
      <c r="D205" s="633"/>
      <c r="E205" s="633"/>
      <c r="F205" s="633"/>
      <c r="G205" s="633"/>
      <c r="H205" s="633"/>
      <c r="I205" s="633"/>
      <c r="J205" s="633"/>
      <c r="K205" s="633"/>
      <c r="L205" s="126">
        <f t="shared" si="73"/>
        <v>0</v>
      </c>
      <c r="M205" s="126">
        <f t="shared" si="74"/>
        <v>0</v>
      </c>
      <c r="N205" s="126">
        <f t="shared" si="75"/>
        <v>0</v>
      </c>
      <c r="O205" t="str">
        <f t="shared" si="76"/>
        <v xml:space="preserve"> </v>
      </c>
      <c r="P205" s="70" t="str">
        <f t="shared" si="77"/>
        <v xml:space="preserve"> </v>
      </c>
      <c r="Q205" s="70" t="str">
        <f t="shared" si="69"/>
        <v xml:space="preserve"> </v>
      </c>
      <c r="R205" s="70" t="str">
        <f t="shared" si="70"/>
        <v xml:space="preserve"> </v>
      </c>
      <c r="S205" s="481" t="str">
        <f t="shared" si="78"/>
        <v xml:space="preserve"> </v>
      </c>
      <c r="T205" s="481" t="str">
        <f t="shared" si="79"/>
        <v xml:space="preserve"> </v>
      </c>
      <c r="U205" s="481" t="str">
        <f t="shared" si="80"/>
        <v xml:space="preserve"> </v>
      </c>
      <c r="V205" s="5"/>
      <c r="AB205" s="167"/>
    </row>
    <row r="206" spans="1:28" ht="66" customHeight="1">
      <c r="A206" s="64" t="s">
        <v>3</v>
      </c>
      <c r="B206" s="64" t="s">
        <v>189</v>
      </c>
      <c r="C206" s="64" t="s">
        <v>163</v>
      </c>
      <c r="D206" s="64" t="s">
        <v>34</v>
      </c>
      <c r="E206" s="64" t="s">
        <v>253</v>
      </c>
      <c r="F206" s="64" t="s">
        <v>195</v>
      </c>
      <c r="G206" s="64" t="s">
        <v>1916</v>
      </c>
      <c r="H206" s="64" t="s">
        <v>1917</v>
      </c>
      <c r="I206" s="64" t="s">
        <v>261</v>
      </c>
      <c r="J206" s="64" t="s">
        <v>3625</v>
      </c>
      <c r="K206" s="64" t="s">
        <v>263</v>
      </c>
      <c r="L206" s="126">
        <f t="shared" si="73"/>
        <v>1</v>
      </c>
      <c r="M206" s="126" t="str">
        <f t="shared" si="74"/>
        <v>ОПТ 2</v>
      </c>
      <c r="N206" s="126" t="str">
        <f t="shared" si="75"/>
        <v xml:space="preserve"> </v>
      </c>
      <c r="O206" t="str">
        <f t="shared" si="76"/>
        <v xml:space="preserve"> </v>
      </c>
      <c r="P206" s="70" t="str">
        <f t="shared" si="77"/>
        <v xml:space="preserve"> </v>
      </c>
      <c r="Q206" s="70" t="str">
        <f t="shared" si="69"/>
        <v xml:space="preserve"> </v>
      </c>
      <c r="R206" s="70" t="str">
        <f t="shared" si="70"/>
        <v xml:space="preserve"> </v>
      </c>
      <c r="S206" s="481" t="str">
        <f t="shared" si="78"/>
        <v xml:space="preserve"> </v>
      </c>
      <c r="T206" s="481" t="str">
        <f t="shared" si="79"/>
        <v xml:space="preserve"> </v>
      </c>
      <c r="U206" s="481" t="str">
        <f t="shared" si="80"/>
        <v xml:space="preserve"> </v>
      </c>
      <c r="AB206" s="167"/>
    </row>
    <row r="207" spans="1:28" ht="64.5" customHeight="1">
      <c r="A207" s="194" t="s">
        <v>2090</v>
      </c>
      <c r="B207" s="97" t="s">
        <v>2089</v>
      </c>
      <c r="C207" s="644"/>
      <c r="D207" s="99" t="s">
        <v>30</v>
      </c>
      <c r="E207" s="99" t="s">
        <v>206</v>
      </c>
      <c r="F207" s="99">
        <v>160</v>
      </c>
      <c r="G207" s="99" t="s">
        <v>16</v>
      </c>
      <c r="H207" s="99" t="s">
        <v>157</v>
      </c>
      <c r="I207" s="69">
        <f>K207*1.35</f>
        <v>1705.0500000000002</v>
      </c>
      <c r="J207" s="70">
        <f>K207*1.1</f>
        <v>1389.3000000000002</v>
      </c>
      <c r="K207" s="71">
        <v>1263</v>
      </c>
      <c r="L207" s="126">
        <f t="shared" si="73"/>
        <v>1</v>
      </c>
      <c r="M207" s="126">
        <f t="shared" si="74"/>
        <v>1263</v>
      </c>
      <c r="N207" s="126">
        <f t="shared" si="75"/>
        <v>1263</v>
      </c>
      <c r="O207">
        <f t="shared" si="76"/>
        <v>1263</v>
      </c>
      <c r="P207" s="70">
        <f t="shared" si="77"/>
        <v>1300.8900000000001</v>
      </c>
      <c r="Q207" s="70">
        <f t="shared" si="69"/>
        <v>1439.82</v>
      </c>
      <c r="R207" s="70">
        <f t="shared" si="70"/>
        <v>1780.83</v>
      </c>
      <c r="S207" s="481">
        <f t="shared" si="78"/>
        <v>1199.8499999999999</v>
      </c>
      <c r="T207" s="481">
        <f t="shared" si="79"/>
        <v>1326.15</v>
      </c>
      <c r="U207" s="481">
        <f t="shared" si="80"/>
        <v>1641.9</v>
      </c>
      <c r="AB207" s="167"/>
    </row>
    <row r="208" spans="1:28" ht="68.25" customHeight="1">
      <c r="A208" s="194" t="s">
        <v>2091</v>
      </c>
      <c r="B208" s="97" t="s">
        <v>2092</v>
      </c>
      <c r="C208" s="645"/>
      <c r="D208" s="99" t="s">
        <v>30</v>
      </c>
      <c r="E208" s="99" t="s">
        <v>207</v>
      </c>
      <c r="F208" s="99">
        <v>220</v>
      </c>
      <c r="G208" s="99" t="s">
        <v>208</v>
      </c>
      <c r="H208" s="99" t="s">
        <v>25</v>
      </c>
      <c r="I208" s="69">
        <f>K208*1.35</f>
        <v>1906.2</v>
      </c>
      <c r="J208" s="70">
        <f>K208*1.1</f>
        <v>1553.2</v>
      </c>
      <c r="K208" s="71">
        <v>1412</v>
      </c>
      <c r="L208" s="126">
        <f t="shared" si="73"/>
        <v>1</v>
      </c>
      <c r="M208" s="126">
        <f t="shared" si="74"/>
        <v>1412</v>
      </c>
      <c r="N208" s="126">
        <f t="shared" si="75"/>
        <v>1412</v>
      </c>
      <c r="O208">
        <f t="shared" si="76"/>
        <v>1412</v>
      </c>
      <c r="P208" s="70">
        <f t="shared" si="77"/>
        <v>1454.3600000000001</v>
      </c>
      <c r="Q208" s="70">
        <f t="shared" si="69"/>
        <v>1609.6799999999998</v>
      </c>
      <c r="R208" s="70">
        <f t="shared" si="70"/>
        <v>1990.9199999999998</v>
      </c>
      <c r="S208" s="481">
        <f t="shared" si="78"/>
        <v>1341.4</v>
      </c>
      <c r="T208" s="481">
        <f t="shared" si="79"/>
        <v>1482.6000000000001</v>
      </c>
      <c r="U208" s="481">
        <f t="shared" si="80"/>
        <v>1835.6000000000001</v>
      </c>
      <c r="AB208" s="167"/>
    </row>
    <row r="209" spans="1:28" ht="29.25" customHeight="1">
      <c r="A209" s="194" t="s">
        <v>2088</v>
      </c>
      <c r="B209" s="97" t="s">
        <v>2087</v>
      </c>
      <c r="C209" s="646"/>
      <c r="D209" s="99" t="s">
        <v>30</v>
      </c>
      <c r="E209" s="99" t="s">
        <v>207</v>
      </c>
      <c r="F209" s="99">
        <v>220</v>
      </c>
      <c r="G209" s="99" t="s">
        <v>41</v>
      </c>
      <c r="H209" s="99" t="s">
        <v>159</v>
      </c>
      <c r="I209" s="69">
        <f>K209*1.35</f>
        <v>2311.2000000000003</v>
      </c>
      <c r="J209" s="70">
        <f>K209*1.1</f>
        <v>1883.2</v>
      </c>
      <c r="K209" s="71">
        <v>1712</v>
      </c>
      <c r="L209" s="126">
        <f t="shared" si="73"/>
        <v>1</v>
      </c>
      <c r="M209" s="126">
        <f t="shared" si="74"/>
        <v>1712</v>
      </c>
      <c r="N209" s="126">
        <f t="shared" si="75"/>
        <v>1712</v>
      </c>
      <c r="O209">
        <f t="shared" si="76"/>
        <v>1712</v>
      </c>
      <c r="P209" s="70">
        <f t="shared" si="77"/>
        <v>1763.3600000000001</v>
      </c>
      <c r="Q209" s="70">
        <f t="shared" si="69"/>
        <v>1951.6799999999998</v>
      </c>
      <c r="R209" s="70">
        <f t="shared" si="70"/>
        <v>2413.92</v>
      </c>
      <c r="S209" s="481">
        <f t="shared" si="78"/>
        <v>1626.4</v>
      </c>
      <c r="T209" s="481">
        <f t="shared" si="79"/>
        <v>1797.6000000000001</v>
      </c>
      <c r="U209" s="481">
        <f t="shared" si="80"/>
        <v>2225.6</v>
      </c>
      <c r="V209" s="28"/>
      <c r="AB209" s="167"/>
    </row>
    <row r="210" spans="1:28" ht="30.75" customHeight="1">
      <c r="A210" s="633" t="s">
        <v>1923</v>
      </c>
      <c r="B210" s="633"/>
      <c r="C210" s="633"/>
      <c r="D210" s="633"/>
      <c r="E210" s="633"/>
      <c r="F210" s="633"/>
      <c r="G210" s="633"/>
      <c r="H210" s="633"/>
      <c r="I210" s="633"/>
      <c r="J210" s="633"/>
      <c r="K210" s="633"/>
      <c r="L210" s="126">
        <f t="shared" si="73"/>
        <v>0</v>
      </c>
      <c r="M210" s="126">
        <f t="shared" si="74"/>
        <v>0</v>
      </c>
      <c r="N210" s="126">
        <f t="shared" si="75"/>
        <v>0</v>
      </c>
      <c r="O210" t="str">
        <f t="shared" si="76"/>
        <v xml:space="preserve"> </v>
      </c>
      <c r="P210" s="70" t="str">
        <f t="shared" si="77"/>
        <v xml:space="preserve"> </v>
      </c>
      <c r="Q210" s="70" t="str">
        <f t="shared" si="69"/>
        <v xml:space="preserve"> </v>
      </c>
      <c r="R210" s="70" t="str">
        <f t="shared" si="70"/>
        <v xml:space="preserve"> </v>
      </c>
      <c r="S210" s="481" t="str">
        <f t="shared" si="78"/>
        <v xml:space="preserve"> </v>
      </c>
      <c r="T210" s="481" t="str">
        <f t="shared" si="79"/>
        <v xml:space="preserve"> </v>
      </c>
      <c r="U210" s="481" t="str">
        <f t="shared" si="80"/>
        <v xml:space="preserve"> </v>
      </c>
      <c r="V210" s="5"/>
      <c r="AB210" s="167"/>
    </row>
    <row r="211" spans="1:28" ht="32.25" customHeight="1">
      <c r="A211" s="64" t="s">
        <v>3</v>
      </c>
      <c r="B211" s="64" t="s">
        <v>189</v>
      </c>
      <c r="C211" s="64" t="s">
        <v>163</v>
      </c>
      <c r="D211" s="64" t="s">
        <v>34</v>
      </c>
      <c r="E211" s="64" t="s">
        <v>253</v>
      </c>
      <c r="F211" s="64" t="s">
        <v>195</v>
      </c>
      <c r="G211" s="64" t="s">
        <v>1916</v>
      </c>
      <c r="H211" s="64" t="s">
        <v>1917</v>
      </c>
      <c r="I211" s="64" t="s">
        <v>261</v>
      </c>
      <c r="J211" s="64" t="s">
        <v>3625</v>
      </c>
      <c r="K211" s="64" t="s">
        <v>263</v>
      </c>
      <c r="L211" s="126">
        <f t="shared" si="73"/>
        <v>1</v>
      </c>
      <c r="M211" s="126" t="str">
        <f t="shared" si="74"/>
        <v>ОПТ 2</v>
      </c>
      <c r="N211" s="126" t="str">
        <f t="shared" si="75"/>
        <v xml:space="preserve"> </v>
      </c>
      <c r="O211" t="str">
        <f t="shared" si="76"/>
        <v xml:space="preserve"> </v>
      </c>
      <c r="P211" s="70" t="str">
        <f t="shared" si="77"/>
        <v xml:space="preserve"> </v>
      </c>
      <c r="Q211" s="70" t="str">
        <f t="shared" ref="Q211:Q219" si="94">IFERROR(SUM($O211*$W$10)," ")</f>
        <v xml:space="preserve"> </v>
      </c>
      <c r="R211" s="70" t="str">
        <f t="shared" ref="R211:R219" si="95">IFERROR(SUM($O211*$X$10)," ")</f>
        <v xml:space="preserve"> </v>
      </c>
      <c r="S211" s="481" t="str">
        <f t="shared" si="78"/>
        <v xml:space="preserve"> </v>
      </c>
      <c r="T211" s="481" t="str">
        <f t="shared" si="79"/>
        <v xml:space="preserve"> </v>
      </c>
      <c r="U211" s="481" t="str">
        <f t="shared" si="80"/>
        <v xml:space="preserve"> </v>
      </c>
      <c r="AB211" s="167"/>
    </row>
    <row r="212" spans="1:28" ht="28.5" customHeight="1">
      <c r="A212" s="194" t="s">
        <v>587</v>
      </c>
      <c r="B212" s="97" t="s">
        <v>584</v>
      </c>
      <c r="C212" s="644"/>
      <c r="D212" s="99"/>
      <c r="E212" s="99" t="s">
        <v>585</v>
      </c>
      <c r="F212" s="99"/>
      <c r="G212" s="99" t="s">
        <v>586</v>
      </c>
      <c r="H212" s="99"/>
      <c r="I212" s="69">
        <f t="shared" ref="I212:I219" si="96">K212*1.35</f>
        <v>2242.3500000000004</v>
      </c>
      <c r="J212" s="70">
        <f t="shared" ref="J212:J219" si="97">K212*1.1</f>
        <v>1827.1000000000001</v>
      </c>
      <c r="K212" s="71">
        <v>1661</v>
      </c>
      <c r="L212" s="126">
        <f t="shared" si="73"/>
        <v>1</v>
      </c>
      <c r="M212" s="126">
        <f t="shared" si="74"/>
        <v>1661</v>
      </c>
      <c r="N212" s="126">
        <f t="shared" si="75"/>
        <v>1661</v>
      </c>
      <c r="O212">
        <f t="shared" si="76"/>
        <v>1661</v>
      </c>
      <c r="P212" s="70">
        <f t="shared" si="77"/>
        <v>1710.8300000000002</v>
      </c>
      <c r="Q212" s="70">
        <f t="shared" si="94"/>
        <v>1893.5399999999997</v>
      </c>
      <c r="R212" s="70">
        <f t="shared" si="95"/>
        <v>2342.0099999999998</v>
      </c>
      <c r="S212" s="481">
        <f t="shared" si="78"/>
        <v>1577.95</v>
      </c>
      <c r="T212" s="481">
        <f t="shared" si="79"/>
        <v>1744.0500000000002</v>
      </c>
      <c r="U212" s="481">
        <f t="shared" si="80"/>
        <v>2159.3000000000002</v>
      </c>
      <c r="AB212" s="167"/>
    </row>
    <row r="213" spans="1:28" ht="44.25" customHeight="1">
      <c r="A213" s="194" t="s">
        <v>590</v>
      </c>
      <c r="B213" s="97" t="s">
        <v>588</v>
      </c>
      <c r="C213" s="645"/>
      <c r="D213" s="99"/>
      <c r="E213" s="99" t="s">
        <v>592</v>
      </c>
      <c r="F213" s="99"/>
      <c r="G213" s="99" t="s">
        <v>591</v>
      </c>
      <c r="H213" s="99"/>
      <c r="I213" s="69">
        <f t="shared" si="96"/>
        <v>3593.7000000000003</v>
      </c>
      <c r="J213" s="70">
        <f t="shared" si="97"/>
        <v>2928.2000000000003</v>
      </c>
      <c r="K213" s="71">
        <v>2662</v>
      </c>
      <c r="L213" s="126">
        <f t="shared" si="73"/>
        <v>1</v>
      </c>
      <c r="M213" s="126">
        <f t="shared" si="74"/>
        <v>2662</v>
      </c>
      <c r="N213" s="126">
        <f t="shared" si="75"/>
        <v>2662</v>
      </c>
      <c r="O213">
        <f t="shared" si="76"/>
        <v>2662</v>
      </c>
      <c r="P213" s="70">
        <f t="shared" si="77"/>
        <v>2741.86</v>
      </c>
      <c r="Q213" s="70">
        <f t="shared" si="94"/>
        <v>3034.68</v>
      </c>
      <c r="R213" s="70">
        <f t="shared" si="95"/>
        <v>3753.4199999999996</v>
      </c>
      <c r="S213" s="481">
        <f t="shared" si="78"/>
        <v>2528.9</v>
      </c>
      <c r="T213" s="481">
        <f t="shared" si="79"/>
        <v>2795.1</v>
      </c>
      <c r="U213" s="481">
        <f t="shared" si="80"/>
        <v>3460.6</v>
      </c>
      <c r="AB213" s="167"/>
    </row>
    <row r="214" spans="1:28" ht="26.25" customHeight="1">
      <c r="A214" s="194" t="s">
        <v>589</v>
      </c>
      <c r="B214" s="97" t="s">
        <v>593</v>
      </c>
      <c r="C214" s="646"/>
      <c r="D214" s="99"/>
      <c r="E214" s="99" t="s">
        <v>594</v>
      </c>
      <c r="F214" s="99"/>
      <c r="G214" s="99" t="s">
        <v>595</v>
      </c>
      <c r="H214" s="99"/>
      <c r="I214" s="69">
        <f t="shared" si="96"/>
        <v>1796.8500000000001</v>
      </c>
      <c r="J214" s="70">
        <f t="shared" si="97"/>
        <v>1464.1000000000001</v>
      </c>
      <c r="K214" s="71">
        <v>1331</v>
      </c>
      <c r="L214" s="126">
        <f t="shared" si="73"/>
        <v>1</v>
      </c>
      <c r="M214" s="126">
        <f t="shared" si="74"/>
        <v>1331</v>
      </c>
      <c r="N214" s="126">
        <f t="shared" si="75"/>
        <v>1331</v>
      </c>
      <c r="O214">
        <f t="shared" si="76"/>
        <v>1331</v>
      </c>
      <c r="P214" s="70">
        <f t="shared" si="77"/>
        <v>1370.93</v>
      </c>
      <c r="Q214" s="70">
        <f t="shared" si="94"/>
        <v>1517.34</v>
      </c>
      <c r="R214" s="70">
        <f t="shared" si="95"/>
        <v>1876.7099999999998</v>
      </c>
      <c r="S214" s="481">
        <f t="shared" si="78"/>
        <v>1264.45</v>
      </c>
      <c r="T214" s="481">
        <f t="shared" si="79"/>
        <v>1397.55</v>
      </c>
      <c r="U214" s="481">
        <f t="shared" si="80"/>
        <v>1730.3</v>
      </c>
      <c r="AB214" s="167"/>
    </row>
    <row r="215" spans="1:28" ht="26.25" customHeight="1">
      <c r="A215" s="194" t="s">
        <v>597</v>
      </c>
      <c r="B215" s="97" t="s">
        <v>596</v>
      </c>
      <c r="C215" s="644"/>
      <c r="D215" s="99" t="s">
        <v>598</v>
      </c>
      <c r="E215" s="99" t="s">
        <v>599</v>
      </c>
      <c r="F215" s="99"/>
      <c r="G215" s="99"/>
      <c r="H215" s="99" t="s">
        <v>600</v>
      </c>
      <c r="I215" s="69">
        <f t="shared" si="96"/>
        <v>905.85</v>
      </c>
      <c r="J215" s="70">
        <f t="shared" si="97"/>
        <v>738.1</v>
      </c>
      <c r="K215" s="71">
        <v>671</v>
      </c>
      <c r="L215" s="126">
        <f t="shared" si="73"/>
        <v>1</v>
      </c>
      <c r="M215" s="126">
        <f t="shared" si="74"/>
        <v>671</v>
      </c>
      <c r="N215" s="126">
        <f t="shared" si="75"/>
        <v>671</v>
      </c>
      <c r="O215">
        <f t="shared" si="76"/>
        <v>671</v>
      </c>
      <c r="P215" s="70">
        <f t="shared" si="77"/>
        <v>691.13</v>
      </c>
      <c r="Q215" s="70">
        <f t="shared" si="94"/>
        <v>764.93999999999994</v>
      </c>
      <c r="R215" s="70">
        <f t="shared" si="95"/>
        <v>946.1099999999999</v>
      </c>
      <c r="S215" s="481">
        <f t="shared" si="78"/>
        <v>637.45000000000005</v>
      </c>
      <c r="T215" s="481">
        <f t="shared" si="79"/>
        <v>704.55000000000007</v>
      </c>
      <c r="U215" s="481">
        <f t="shared" si="80"/>
        <v>872.30000000000007</v>
      </c>
      <c r="AB215" s="167" t="s">
        <v>978</v>
      </c>
    </row>
    <row r="216" spans="1:28" ht="26.25" customHeight="1">
      <c r="A216" s="194" t="s">
        <v>603</v>
      </c>
      <c r="B216" s="97" t="s">
        <v>601</v>
      </c>
      <c r="C216" s="645"/>
      <c r="D216" s="99" t="s">
        <v>598</v>
      </c>
      <c r="E216" s="99" t="s">
        <v>604</v>
      </c>
      <c r="F216" s="99"/>
      <c r="G216" s="99"/>
      <c r="H216" s="99" t="s">
        <v>600</v>
      </c>
      <c r="I216" s="69">
        <f t="shared" si="96"/>
        <v>1235.25</v>
      </c>
      <c r="J216" s="70">
        <f t="shared" si="97"/>
        <v>1006.5000000000001</v>
      </c>
      <c r="K216" s="71">
        <v>915</v>
      </c>
      <c r="L216" s="126">
        <f t="shared" si="73"/>
        <v>1</v>
      </c>
      <c r="M216" s="126">
        <f t="shared" si="74"/>
        <v>915</v>
      </c>
      <c r="N216" s="126">
        <f t="shared" si="75"/>
        <v>915</v>
      </c>
      <c r="O216">
        <f t="shared" si="76"/>
        <v>915</v>
      </c>
      <c r="P216" s="70">
        <f t="shared" si="77"/>
        <v>942.45</v>
      </c>
      <c r="Q216" s="70">
        <f t="shared" si="94"/>
        <v>1043.0999999999999</v>
      </c>
      <c r="R216" s="70">
        <f t="shared" si="95"/>
        <v>1290.1499999999999</v>
      </c>
      <c r="S216" s="481">
        <f t="shared" si="78"/>
        <v>869.25</v>
      </c>
      <c r="T216" s="481">
        <f t="shared" si="79"/>
        <v>960.75</v>
      </c>
      <c r="U216" s="481">
        <f t="shared" si="80"/>
        <v>1189.5</v>
      </c>
      <c r="AB216" s="167"/>
    </row>
    <row r="217" spans="1:28" ht="78.75" customHeight="1">
      <c r="A217" s="194" t="s">
        <v>602</v>
      </c>
      <c r="B217" s="97" t="s">
        <v>605</v>
      </c>
      <c r="C217" s="646"/>
      <c r="D217" s="99" t="s">
        <v>123</v>
      </c>
      <c r="E217" s="99" t="s">
        <v>606</v>
      </c>
      <c r="F217" s="99"/>
      <c r="G217" s="99"/>
      <c r="H217" s="99" t="s">
        <v>323</v>
      </c>
      <c r="I217" s="69">
        <f t="shared" si="96"/>
        <v>688.5</v>
      </c>
      <c r="J217" s="70">
        <f t="shared" si="97"/>
        <v>561</v>
      </c>
      <c r="K217" s="71">
        <v>510</v>
      </c>
      <c r="L217" s="126">
        <f t="shared" si="73"/>
        <v>1</v>
      </c>
      <c r="M217" s="126">
        <f t="shared" si="74"/>
        <v>510</v>
      </c>
      <c r="N217" s="126">
        <f t="shared" si="75"/>
        <v>510</v>
      </c>
      <c r="O217">
        <f t="shared" si="76"/>
        <v>510</v>
      </c>
      <c r="P217" s="70">
        <f t="shared" si="77"/>
        <v>525.30000000000007</v>
      </c>
      <c r="Q217" s="70">
        <f t="shared" si="94"/>
        <v>581.4</v>
      </c>
      <c r="R217" s="70">
        <f t="shared" si="95"/>
        <v>719.09999999999991</v>
      </c>
      <c r="S217" s="481">
        <f t="shared" si="78"/>
        <v>484.5</v>
      </c>
      <c r="T217" s="481">
        <f t="shared" si="79"/>
        <v>535.5</v>
      </c>
      <c r="U217" s="481">
        <f t="shared" si="80"/>
        <v>663</v>
      </c>
      <c r="AB217" s="167"/>
    </row>
    <row r="218" spans="1:28" ht="79.5" customHeight="1">
      <c r="A218" s="194" t="s">
        <v>608</v>
      </c>
      <c r="B218" s="97" t="s">
        <v>607</v>
      </c>
      <c r="C218" s="97"/>
      <c r="D218" s="99" t="s">
        <v>15</v>
      </c>
      <c r="E218" s="99" t="s">
        <v>609</v>
      </c>
      <c r="F218" s="99"/>
      <c r="G218" s="99" t="s">
        <v>16</v>
      </c>
      <c r="H218" s="99"/>
      <c r="I218" s="69">
        <f t="shared" si="96"/>
        <v>2011.5000000000002</v>
      </c>
      <c r="J218" s="70">
        <f t="shared" si="97"/>
        <v>1639.0000000000002</v>
      </c>
      <c r="K218" s="71">
        <v>1490</v>
      </c>
      <c r="L218" s="126">
        <f t="shared" si="73"/>
        <v>1</v>
      </c>
      <c r="M218" s="126">
        <f t="shared" si="74"/>
        <v>1490</v>
      </c>
      <c r="N218" s="126">
        <f t="shared" si="75"/>
        <v>1490</v>
      </c>
      <c r="O218">
        <f t="shared" si="76"/>
        <v>1490</v>
      </c>
      <c r="P218" s="70">
        <f t="shared" si="77"/>
        <v>1534.7</v>
      </c>
      <c r="Q218" s="70">
        <f t="shared" si="94"/>
        <v>1698.6</v>
      </c>
      <c r="R218" s="70">
        <f t="shared" si="95"/>
        <v>2100.9</v>
      </c>
      <c r="S218" s="481">
        <f t="shared" si="78"/>
        <v>1415.5</v>
      </c>
      <c r="T218" s="481">
        <f t="shared" si="79"/>
        <v>1564.5</v>
      </c>
      <c r="U218" s="481">
        <f t="shared" si="80"/>
        <v>1937</v>
      </c>
      <c r="AB218" s="167"/>
    </row>
    <row r="219" spans="1:28" ht="60">
      <c r="A219" s="194" t="s">
        <v>2093</v>
      </c>
      <c r="B219" s="97" t="s">
        <v>610</v>
      </c>
      <c r="C219" s="97"/>
      <c r="D219" s="99" t="s">
        <v>11</v>
      </c>
      <c r="E219" s="99" t="s">
        <v>612</v>
      </c>
      <c r="F219" s="99"/>
      <c r="G219" s="99" t="s">
        <v>611</v>
      </c>
      <c r="H219" s="99"/>
      <c r="I219" s="69">
        <f t="shared" si="96"/>
        <v>2349</v>
      </c>
      <c r="J219" s="70">
        <f t="shared" si="97"/>
        <v>1914.0000000000002</v>
      </c>
      <c r="K219" s="71">
        <v>1740</v>
      </c>
      <c r="L219" s="126">
        <f t="shared" si="73"/>
        <v>1</v>
      </c>
      <c r="M219" s="126">
        <f t="shared" si="74"/>
        <v>1740</v>
      </c>
      <c r="N219" s="126">
        <f t="shared" si="75"/>
        <v>1740</v>
      </c>
      <c r="O219">
        <f t="shared" si="76"/>
        <v>1740</v>
      </c>
      <c r="P219" s="70">
        <f t="shared" si="77"/>
        <v>1792.2</v>
      </c>
      <c r="Q219" s="70">
        <f t="shared" si="94"/>
        <v>1983.6</v>
      </c>
      <c r="R219" s="70">
        <f t="shared" si="95"/>
        <v>2453.3999999999996</v>
      </c>
      <c r="S219" s="481">
        <f t="shared" si="78"/>
        <v>1653</v>
      </c>
      <c r="T219" s="481">
        <f t="shared" si="79"/>
        <v>1827</v>
      </c>
      <c r="U219" s="481">
        <f t="shared" si="80"/>
        <v>2262</v>
      </c>
      <c r="AB219" s="167"/>
    </row>
  </sheetData>
  <sheetProtection algorithmName="SHA-512" hashValue="k4PZvg9UM3jwClKAmnSw6NahBO0cMoexkONgh4Flid5MSYyU4JcLfn9cqMiY+kt2zef4g6KcEZ+ODZNXVE+FUQ==" saltValue="laFyiLTuWdOiwLNy7jrcfA==" spinCount="100000" sheet="1" objects="1" scenarios="1"/>
  <mergeCells count="57">
    <mergeCell ref="C48:C50"/>
    <mergeCell ref="C190:C193"/>
    <mergeCell ref="A1:B1"/>
    <mergeCell ref="C13:C18"/>
    <mergeCell ref="C25:C28"/>
    <mergeCell ref="A10:K10"/>
    <mergeCell ref="A20:K20"/>
    <mergeCell ref="A11:K11"/>
    <mergeCell ref="C169:C171"/>
    <mergeCell ref="A104:K104"/>
    <mergeCell ref="A105:K105"/>
    <mergeCell ref="A108:K108"/>
    <mergeCell ref="A109:K109"/>
    <mergeCell ref="A133:K133"/>
    <mergeCell ref="C116:C118"/>
    <mergeCell ref="C86:C89"/>
    <mergeCell ref="C212:C214"/>
    <mergeCell ref="C215:C217"/>
    <mergeCell ref="A186:K186"/>
    <mergeCell ref="C188:C189"/>
    <mergeCell ref="C146:C150"/>
    <mergeCell ref="C153:C157"/>
    <mergeCell ref="C172:C175"/>
    <mergeCell ref="A205:K205"/>
    <mergeCell ref="A210:K210"/>
    <mergeCell ref="C176:C182"/>
    <mergeCell ref="C183:C184"/>
    <mergeCell ref="A195:K195"/>
    <mergeCell ref="A165:K165"/>
    <mergeCell ref="A151:K151"/>
    <mergeCell ref="C207:C209"/>
    <mergeCell ref="C90:C92"/>
    <mergeCell ref="C93:C95"/>
    <mergeCell ref="A144:K144"/>
    <mergeCell ref="A138:K138"/>
    <mergeCell ref="C141:C143"/>
    <mergeCell ref="A112:K112"/>
    <mergeCell ref="A134:K134"/>
    <mergeCell ref="C113:C115"/>
    <mergeCell ref="C96:C99"/>
    <mergeCell ref="C100:C103"/>
    <mergeCell ref="A2:K2"/>
    <mergeCell ref="A3:K3"/>
    <mergeCell ref="C5:C9"/>
    <mergeCell ref="C34:C35"/>
    <mergeCell ref="C136:C137"/>
    <mergeCell ref="A46:K46"/>
    <mergeCell ref="C126:C132"/>
    <mergeCell ref="C119:C125"/>
    <mergeCell ref="C38:C40"/>
    <mergeCell ref="C80:C85"/>
    <mergeCell ref="C64:C70"/>
    <mergeCell ref="A56:K56"/>
    <mergeCell ref="C71:C73"/>
    <mergeCell ref="C41:C45"/>
    <mergeCell ref="C52:C55"/>
    <mergeCell ref="C76:C79"/>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66FF"/>
  </sheetPr>
  <dimension ref="A1:I28"/>
  <sheetViews>
    <sheetView workbookViewId="0">
      <selection activeCell="H17" sqref="H17"/>
    </sheetView>
  </sheetViews>
  <sheetFormatPr defaultRowHeight="14.25"/>
  <cols>
    <col min="1" max="1" width="20.125" customWidth="1"/>
    <col min="2" max="2" width="14.25" customWidth="1"/>
    <col min="3" max="3" width="11.375" customWidth="1"/>
    <col min="4" max="4" width="17.25" customWidth="1"/>
    <col min="5" max="5" width="18.125" customWidth="1"/>
    <col min="6" max="6" width="13" customWidth="1"/>
    <col min="7" max="7" width="13.25" customWidth="1"/>
  </cols>
  <sheetData>
    <row r="1" spans="1:9" ht="15.75">
      <c r="A1" s="5"/>
      <c r="B1" s="760" t="s">
        <v>51</v>
      </c>
      <c r="C1" s="760"/>
      <c r="D1" s="760"/>
      <c r="E1" s="760"/>
      <c r="F1" s="760"/>
      <c r="G1" s="5"/>
      <c r="H1" s="5"/>
      <c r="I1" s="5"/>
    </row>
    <row r="2" spans="1:9" ht="15.75">
      <c r="A2" s="5"/>
      <c r="B2" s="760"/>
      <c r="C2" s="760"/>
      <c r="D2" s="760"/>
      <c r="E2" s="760"/>
      <c r="F2" s="760"/>
      <c r="G2" s="5"/>
      <c r="H2" s="5"/>
      <c r="I2" s="5"/>
    </row>
    <row r="3" spans="1:9">
      <c r="A3" s="5"/>
      <c r="B3" s="5"/>
      <c r="C3" s="5"/>
      <c r="D3" s="5"/>
      <c r="E3" s="5"/>
      <c r="F3" s="5"/>
      <c r="G3" s="5"/>
      <c r="H3" s="5"/>
      <c r="I3" s="5"/>
    </row>
    <row r="4" spans="1:9">
      <c r="A4" s="5"/>
      <c r="B4" s="5"/>
      <c r="C4" s="5"/>
      <c r="D4" s="5"/>
      <c r="E4" s="5"/>
      <c r="F4" s="5"/>
      <c r="G4" s="5"/>
      <c r="H4" s="5"/>
      <c r="I4" s="5"/>
    </row>
    <row r="5" spans="1:9">
      <c r="A5" s="5"/>
      <c r="B5" s="5"/>
      <c r="C5" s="5"/>
      <c r="D5" s="5"/>
      <c r="E5" s="5"/>
      <c r="F5" s="5"/>
      <c r="G5" s="5"/>
      <c r="H5" s="5"/>
      <c r="I5" s="5"/>
    </row>
    <row r="6" spans="1:9">
      <c r="A6" s="5"/>
      <c r="B6" s="5"/>
      <c r="C6" s="5"/>
      <c r="D6" s="5"/>
      <c r="E6" s="5"/>
      <c r="F6" s="5"/>
      <c r="G6" s="5"/>
      <c r="H6" s="5"/>
      <c r="I6" s="5"/>
    </row>
    <row r="7" spans="1:9">
      <c r="A7" s="5"/>
      <c r="B7" s="5"/>
      <c r="C7" s="5"/>
      <c r="D7" s="5"/>
      <c r="E7" s="5"/>
      <c r="F7" s="5"/>
      <c r="G7" s="5"/>
      <c r="H7" s="5"/>
      <c r="I7" s="5"/>
    </row>
    <row r="8" spans="1:9">
      <c r="A8" s="5"/>
      <c r="B8" s="5"/>
      <c r="C8" s="5"/>
      <c r="D8" s="5"/>
      <c r="E8" s="5"/>
      <c r="F8" s="5"/>
      <c r="G8" s="5"/>
      <c r="H8" s="5"/>
      <c r="I8" s="5"/>
    </row>
    <row r="9" spans="1:9">
      <c r="A9" s="5"/>
      <c r="B9" s="5"/>
      <c r="C9" s="5"/>
      <c r="D9" s="5"/>
      <c r="E9" s="5"/>
      <c r="F9" s="5"/>
      <c r="G9" s="5"/>
      <c r="H9" s="5"/>
      <c r="I9" s="5"/>
    </row>
    <row r="10" spans="1:9">
      <c r="A10" s="5"/>
      <c r="B10" s="5"/>
      <c r="C10" s="5"/>
      <c r="D10" s="5"/>
      <c r="E10" s="5"/>
      <c r="F10" s="5"/>
      <c r="G10" s="5"/>
      <c r="H10" s="5"/>
      <c r="I10" s="5"/>
    </row>
    <row r="11" spans="1:9">
      <c r="A11" s="5"/>
      <c r="B11" s="5"/>
      <c r="C11" s="5"/>
      <c r="D11" s="5"/>
      <c r="E11" s="5"/>
      <c r="F11" s="5"/>
      <c r="G11" s="5"/>
      <c r="H11" s="5"/>
      <c r="I11" s="5"/>
    </row>
    <row r="12" spans="1:9" ht="15" thickBot="1">
      <c r="A12" s="5"/>
      <c r="B12" s="5"/>
      <c r="C12" s="5"/>
      <c r="D12" s="5"/>
      <c r="E12" s="5"/>
      <c r="F12" s="5"/>
      <c r="G12" s="5"/>
      <c r="H12" s="5"/>
      <c r="I12" s="5"/>
    </row>
    <row r="13" spans="1:9" ht="30.75" thickBot="1">
      <c r="A13" s="6" t="s">
        <v>3</v>
      </c>
      <c r="B13" s="7" t="s">
        <v>44</v>
      </c>
      <c r="C13" s="7" t="s">
        <v>46</v>
      </c>
      <c r="D13" s="7" t="s">
        <v>52</v>
      </c>
      <c r="E13" s="7" t="s">
        <v>10</v>
      </c>
      <c r="F13" s="7" t="s">
        <v>53</v>
      </c>
      <c r="G13" s="8" t="s">
        <v>35</v>
      </c>
      <c r="H13" s="5"/>
      <c r="I13" s="5"/>
    </row>
    <row r="14" spans="1:9" ht="16.5" thickBot="1">
      <c r="A14" s="9" t="s">
        <v>54</v>
      </c>
      <c r="B14" s="10" t="s">
        <v>31</v>
      </c>
      <c r="C14" s="10" t="s">
        <v>55</v>
      </c>
      <c r="D14" s="10" t="s">
        <v>56</v>
      </c>
      <c r="E14" s="10" t="s">
        <v>57</v>
      </c>
      <c r="F14" s="10" t="s">
        <v>58</v>
      </c>
      <c r="G14" s="23">
        <v>650</v>
      </c>
      <c r="H14" s="5"/>
      <c r="I14" s="5"/>
    </row>
    <row r="15" spans="1:9" ht="16.5" thickBot="1">
      <c r="A15" s="9" t="s">
        <v>59</v>
      </c>
      <c r="B15" s="10" t="s">
        <v>32</v>
      </c>
      <c r="C15" s="10" t="s">
        <v>60</v>
      </c>
      <c r="D15" s="10" t="s">
        <v>61</v>
      </c>
      <c r="E15" s="10" t="s">
        <v>62</v>
      </c>
      <c r="F15" s="10" t="s">
        <v>58</v>
      </c>
      <c r="G15" s="23">
        <v>950</v>
      </c>
      <c r="H15" s="5"/>
      <c r="I15" s="5"/>
    </row>
    <row r="16" spans="1:9">
      <c r="A16" s="5"/>
      <c r="B16" s="5"/>
      <c r="C16" s="5"/>
      <c r="D16" s="5"/>
      <c r="E16" s="5"/>
      <c r="F16" s="5"/>
      <c r="G16" s="5"/>
      <c r="H16" s="5"/>
      <c r="I16" s="5"/>
    </row>
    <row r="17" spans="1:9" ht="15">
      <c r="A17" s="11"/>
      <c r="B17" s="5"/>
      <c r="C17" s="5"/>
      <c r="D17" s="5"/>
      <c r="E17" s="5"/>
      <c r="F17" s="5"/>
      <c r="G17" s="5"/>
      <c r="H17" s="5"/>
      <c r="I17" s="5"/>
    </row>
    <row r="18" spans="1:9" ht="15">
      <c r="A18" s="12" t="s">
        <v>63</v>
      </c>
      <c r="B18" s="5"/>
      <c r="C18" s="5"/>
      <c r="D18" s="5"/>
      <c r="E18" s="5"/>
      <c r="F18" s="5"/>
      <c r="G18" s="5"/>
      <c r="H18" s="5"/>
      <c r="I18" s="5"/>
    </row>
    <row r="19" spans="1:9" ht="15">
      <c r="A19" s="12" t="s">
        <v>64</v>
      </c>
      <c r="B19" s="5"/>
      <c r="C19" s="5"/>
      <c r="D19" s="5"/>
      <c r="E19" s="5"/>
      <c r="F19" s="5"/>
      <c r="G19" s="5"/>
      <c r="H19" s="5"/>
      <c r="I19" s="5"/>
    </row>
    <row r="20" spans="1:9" ht="15">
      <c r="A20" s="12" t="s">
        <v>65</v>
      </c>
      <c r="B20" s="5"/>
      <c r="C20" s="5"/>
      <c r="D20" s="5"/>
      <c r="E20" s="5"/>
      <c r="F20" s="5"/>
      <c r="G20" s="5"/>
      <c r="H20" s="5"/>
      <c r="I20" s="5"/>
    </row>
    <row r="21" spans="1:9" ht="15">
      <c r="A21" s="12" t="s">
        <v>66</v>
      </c>
      <c r="B21" s="5"/>
      <c r="C21" s="5"/>
      <c r="D21" s="5"/>
      <c r="E21" s="5"/>
      <c r="F21" s="5"/>
      <c r="G21" s="5"/>
      <c r="H21" s="5"/>
      <c r="I21" s="5"/>
    </row>
    <row r="22" spans="1:9" ht="15">
      <c r="A22" s="12" t="s">
        <v>67</v>
      </c>
      <c r="B22" s="5"/>
      <c r="C22" s="5"/>
      <c r="D22" s="5"/>
      <c r="E22" s="5"/>
      <c r="F22" s="5"/>
      <c r="G22" s="5"/>
      <c r="H22" s="5"/>
      <c r="I22" s="5"/>
    </row>
    <row r="23" spans="1:9" ht="15">
      <c r="A23" s="12" t="s">
        <v>68</v>
      </c>
      <c r="B23" s="5"/>
      <c r="C23" s="5"/>
      <c r="D23" s="5"/>
      <c r="E23" s="5"/>
      <c r="F23" s="5"/>
      <c r="G23" s="5"/>
      <c r="H23" s="5"/>
      <c r="I23" s="5"/>
    </row>
    <row r="24" spans="1:9" ht="15.75">
      <c r="A24" s="13" t="s">
        <v>69</v>
      </c>
      <c r="B24" s="14"/>
      <c r="C24" s="5"/>
      <c r="D24" s="5"/>
      <c r="E24" s="5"/>
      <c r="F24" s="5"/>
      <c r="G24" s="5"/>
      <c r="H24" s="5"/>
      <c r="I24" s="5"/>
    </row>
    <row r="25" spans="1:9" ht="15">
      <c r="A25" s="12" t="s">
        <v>70</v>
      </c>
      <c r="B25" s="5"/>
      <c r="C25" s="5"/>
      <c r="D25" s="5"/>
      <c r="E25" s="5"/>
      <c r="F25" s="5"/>
      <c r="G25" s="5"/>
      <c r="H25" s="5"/>
      <c r="I25" s="5"/>
    </row>
    <row r="26" spans="1:9" ht="15">
      <c r="A26" s="12" t="s">
        <v>71</v>
      </c>
      <c r="B26" s="5"/>
      <c r="C26" s="5"/>
      <c r="D26" s="5"/>
      <c r="E26" s="5"/>
      <c r="F26" s="5"/>
      <c r="G26" s="5"/>
      <c r="H26" s="5"/>
      <c r="I26" s="5"/>
    </row>
    <row r="27" spans="1:9" ht="15.75">
      <c r="A27" s="13" t="s">
        <v>72</v>
      </c>
      <c r="B27" s="14"/>
      <c r="C27" s="5"/>
      <c r="D27" s="5"/>
      <c r="E27" s="5"/>
      <c r="F27" s="5"/>
      <c r="G27" s="5"/>
      <c r="H27" s="5"/>
      <c r="I27" s="5"/>
    </row>
    <row r="28" spans="1:9" ht="15">
      <c r="A28" s="12" t="s">
        <v>73</v>
      </c>
      <c r="B28" s="5"/>
      <c r="C28" s="5"/>
      <c r="D28" s="5"/>
      <c r="E28" s="5"/>
      <c r="F28" s="5"/>
      <c r="G28" s="5"/>
      <c r="H28" s="5"/>
      <c r="I28" s="5"/>
    </row>
  </sheetData>
  <sheetProtection password="C4D7" sheet="1" formatCells="0" formatColumns="0" formatRows="0" insertColumns="0" insertRows="0" insertHyperlinks="0" deleteColumns="0" deleteRows="0" sort="0" autoFilter="0" pivotTables="0"/>
  <mergeCells count="2">
    <mergeCell ref="B1:F1"/>
    <mergeCell ref="B2:F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66FF99"/>
  </sheetPr>
  <dimension ref="A1:L24"/>
  <sheetViews>
    <sheetView workbookViewId="0">
      <selection sqref="A1:IV1"/>
    </sheetView>
  </sheetViews>
  <sheetFormatPr defaultRowHeight="14.25"/>
  <cols>
    <col min="1" max="1" width="20.625" customWidth="1"/>
    <col min="2" max="2" width="12.5" customWidth="1"/>
    <col min="3" max="3" width="19" customWidth="1"/>
    <col min="4" max="4" width="15.5" customWidth="1"/>
    <col min="5" max="5" width="16.5" customWidth="1"/>
    <col min="6" max="6" width="17.625" customWidth="1"/>
    <col min="7" max="7" width="34.125" customWidth="1"/>
    <col min="8" max="8" width="21" customWidth="1"/>
    <col min="9" max="9" width="16.875" customWidth="1"/>
    <col min="10" max="10" width="16.5" customWidth="1"/>
  </cols>
  <sheetData>
    <row r="1" spans="1:12" ht="49.5" customHeight="1" thickBot="1"/>
    <row r="2" spans="1:12" ht="15">
      <c r="A2" s="21" t="s">
        <v>3</v>
      </c>
      <c r="B2" s="15" t="s">
        <v>76</v>
      </c>
      <c r="C2" s="15" t="s">
        <v>44</v>
      </c>
      <c r="D2" s="15" t="s">
        <v>77</v>
      </c>
      <c r="E2" s="15" t="s">
        <v>78</v>
      </c>
      <c r="F2" s="15" t="s">
        <v>46</v>
      </c>
      <c r="G2" s="15" t="s">
        <v>4</v>
      </c>
      <c r="H2" s="15" t="s">
        <v>45</v>
      </c>
      <c r="I2" s="15" t="s">
        <v>10</v>
      </c>
      <c r="J2" s="15" t="s">
        <v>79</v>
      </c>
      <c r="K2" s="5"/>
      <c r="L2" s="5"/>
    </row>
    <row r="3" spans="1:12" ht="15.75" thickBot="1">
      <c r="A3" s="22"/>
      <c r="B3" s="22"/>
      <c r="C3" s="22"/>
      <c r="D3" s="22"/>
      <c r="E3" s="22"/>
      <c r="F3" s="22"/>
      <c r="G3" s="22"/>
      <c r="H3" s="22"/>
      <c r="I3" s="22"/>
      <c r="J3" s="22"/>
      <c r="K3" s="770"/>
      <c r="L3" s="771"/>
    </row>
    <row r="4" spans="1:12" ht="16.5" thickBot="1">
      <c r="A4" s="16" t="s">
        <v>80</v>
      </c>
      <c r="B4" s="772" t="s">
        <v>81</v>
      </c>
      <c r="C4" s="772" t="s">
        <v>82</v>
      </c>
      <c r="D4" s="772">
        <v>5630</v>
      </c>
      <c r="E4" s="772">
        <v>14</v>
      </c>
      <c r="F4" s="17" t="s">
        <v>83</v>
      </c>
      <c r="G4" s="18" t="s">
        <v>47</v>
      </c>
      <c r="H4" s="775" t="s">
        <v>84</v>
      </c>
      <c r="I4" s="775" t="s">
        <v>85</v>
      </c>
      <c r="J4" s="778" t="s">
        <v>92</v>
      </c>
      <c r="K4" s="770"/>
      <c r="L4" s="771"/>
    </row>
    <row r="5" spans="1:12" ht="16.5" thickBot="1">
      <c r="A5" s="16" t="s">
        <v>86</v>
      </c>
      <c r="B5" s="773"/>
      <c r="C5" s="773"/>
      <c r="D5" s="773"/>
      <c r="E5" s="773"/>
      <c r="F5" s="19" t="s">
        <v>87</v>
      </c>
      <c r="G5" s="20" t="s">
        <v>88</v>
      </c>
      <c r="H5" s="776"/>
      <c r="I5" s="776"/>
      <c r="J5" s="779"/>
      <c r="K5" s="770"/>
      <c r="L5" s="771"/>
    </row>
    <row r="6" spans="1:12" ht="16.5" thickBot="1">
      <c r="A6" s="16" t="s">
        <v>89</v>
      </c>
      <c r="B6" s="774"/>
      <c r="C6" s="774"/>
      <c r="D6" s="774"/>
      <c r="E6" s="774"/>
      <c r="F6" s="17" t="s">
        <v>90</v>
      </c>
      <c r="G6" s="18" t="s">
        <v>74</v>
      </c>
      <c r="H6" s="777"/>
      <c r="I6" s="777"/>
      <c r="J6" s="780"/>
      <c r="K6" s="5"/>
      <c r="L6" s="5"/>
    </row>
    <row r="7" spans="1:12">
      <c r="A7" s="5"/>
      <c r="B7" s="5"/>
      <c r="C7" s="5"/>
      <c r="D7" s="5"/>
      <c r="E7" s="5"/>
      <c r="F7" s="5"/>
      <c r="G7" s="5"/>
      <c r="H7" s="5"/>
      <c r="I7" s="5"/>
      <c r="J7" s="5"/>
      <c r="K7" s="5"/>
      <c r="L7" s="5"/>
    </row>
    <row r="8" spans="1:12" ht="15" thickBot="1">
      <c r="A8" s="5"/>
      <c r="B8" s="5"/>
      <c r="C8" s="5"/>
      <c r="D8" s="5"/>
      <c r="E8" s="5"/>
      <c r="F8" s="5"/>
      <c r="G8" s="5"/>
      <c r="H8" s="5"/>
      <c r="I8" s="5"/>
      <c r="J8" s="5"/>
      <c r="K8" s="5"/>
      <c r="L8" s="5"/>
    </row>
    <row r="9" spans="1:12">
      <c r="A9" s="5"/>
      <c r="B9" s="5"/>
      <c r="C9" s="5"/>
      <c r="D9" s="5"/>
      <c r="E9" s="5"/>
      <c r="F9" s="5"/>
      <c r="G9" s="761" t="s">
        <v>91</v>
      </c>
      <c r="H9" s="762"/>
      <c r="I9" s="762"/>
      <c r="J9" s="762"/>
      <c r="K9" s="763"/>
      <c r="L9" s="5"/>
    </row>
    <row r="10" spans="1:12">
      <c r="A10" s="5"/>
      <c r="B10" s="5"/>
      <c r="C10" s="5"/>
      <c r="D10" s="5"/>
      <c r="E10" s="5"/>
      <c r="F10" s="5"/>
      <c r="G10" s="764"/>
      <c r="H10" s="765"/>
      <c r="I10" s="765"/>
      <c r="J10" s="765"/>
      <c r="K10" s="766"/>
      <c r="L10" s="5"/>
    </row>
    <row r="11" spans="1:12">
      <c r="A11" s="5"/>
      <c r="B11" s="5"/>
      <c r="C11" s="5"/>
      <c r="D11" s="5"/>
      <c r="E11" s="5"/>
      <c r="F11" s="5"/>
      <c r="G11" s="764"/>
      <c r="H11" s="765"/>
      <c r="I11" s="765"/>
      <c r="J11" s="765"/>
      <c r="K11" s="766"/>
      <c r="L11" s="5"/>
    </row>
    <row r="12" spans="1:12">
      <c r="A12" s="5"/>
      <c r="B12" s="5"/>
      <c r="C12" s="5"/>
      <c r="D12" s="5"/>
      <c r="E12" s="5"/>
      <c r="F12" s="5"/>
      <c r="G12" s="764"/>
      <c r="H12" s="765"/>
      <c r="I12" s="765"/>
      <c r="J12" s="765"/>
      <c r="K12" s="766"/>
      <c r="L12" s="5"/>
    </row>
    <row r="13" spans="1:12">
      <c r="A13" s="5"/>
      <c r="B13" s="5"/>
      <c r="C13" s="5"/>
      <c r="D13" s="5"/>
      <c r="E13" s="5"/>
      <c r="F13" s="5"/>
      <c r="G13" s="764"/>
      <c r="H13" s="765"/>
      <c r="I13" s="765"/>
      <c r="J13" s="765"/>
      <c r="K13" s="766"/>
      <c r="L13" s="5"/>
    </row>
    <row r="14" spans="1:12" ht="15" thickBot="1">
      <c r="A14" s="5"/>
      <c r="B14" s="5"/>
      <c r="C14" s="5"/>
      <c r="D14" s="5"/>
      <c r="E14" s="5"/>
      <c r="F14" s="5"/>
      <c r="G14" s="767"/>
      <c r="H14" s="768"/>
      <c r="I14" s="768"/>
      <c r="J14" s="768"/>
      <c r="K14" s="769"/>
      <c r="L14" s="5"/>
    </row>
    <row r="15" spans="1:12">
      <c r="A15" s="5"/>
      <c r="B15" s="5"/>
      <c r="C15" s="5"/>
      <c r="D15" s="5"/>
      <c r="E15" s="5"/>
      <c r="F15" s="5"/>
      <c r="G15" s="5"/>
      <c r="H15" s="5"/>
      <c r="I15" s="5"/>
      <c r="J15" s="5"/>
      <c r="K15" s="5"/>
      <c r="L15" s="5"/>
    </row>
    <row r="16" spans="1:12">
      <c r="A16" s="5"/>
      <c r="B16" s="5"/>
      <c r="C16" s="5"/>
      <c r="D16" s="5"/>
      <c r="E16" s="5"/>
      <c r="F16" s="5"/>
      <c r="G16" s="5"/>
      <c r="H16" s="5"/>
      <c r="I16" s="5"/>
      <c r="J16" s="5"/>
      <c r="K16" s="5"/>
      <c r="L16" s="5"/>
    </row>
    <row r="17" spans="1:12">
      <c r="A17" s="5"/>
      <c r="B17" s="5"/>
      <c r="C17" s="5"/>
      <c r="D17" s="5"/>
      <c r="E17" s="5"/>
      <c r="F17" s="5"/>
      <c r="G17" s="5"/>
      <c r="H17" s="5"/>
      <c r="I17" s="5"/>
      <c r="J17" s="5"/>
      <c r="K17" s="5"/>
      <c r="L17" s="5"/>
    </row>
    <row r="18" spans="1:12">
      <c r="A18" s="5"/>
      <c r="B18" s="5"/>
      <c r="C18" s="5"/>
      <c r="D18" s="5"/>
      <c r="E18" s="5"/>
      <c r="F18" s="5"/>
      <c r="G18" s="5"/>
      <c r="H18" s="5"/>
      <c r="I18" s="5"/>
      <c r="J18" s="5"/>
      <c r="K18" s="5"/>
      <c r="L18" s="5"/>
    </row>
    <row r="19" spans="1:12">
      <c r="A19" s="5"/>
      <c r="B19" s="5"/>
      <c r="C19" s="5"/>
      <c r="D19" s="5"/>
      <c r="E19" s="5"/>
      <c r="F19" s="5"/>
      <c r="G19" s="5"/>
      <c r="H19" s="5"/>
      <c r="I19" s="5"/>
      <c r="J19" s="5"/>
      <c r="K19" s="5"/>
      <c r="L19" s="5"/>
    </row>
    <row r="20" spans="1:12">
      <c r="A20" s="5"/>
      <c r="B20" s="5"/>
      <c r="C20" s="5"/>
      <c r="D20" s="5"/>
      <c r="E20" s="5"/>
      <c r="F20" s="5"/>
      <c r="G20" s="5"/>
      <c r="H20" s="5"/>
      <c r="I20" s="5"/>
      <c r="J20" s="5"/>
      <c r="K20" s="5"/>
      <c r="L20" s="5"/>
    </row>
    <row r="21" spans="1:12">
      <c r="A21" s="5"/>
      <c r="B21" s="5"/>
      <c r="C21" s="5"/>
      <c r="D21" s="5"/>
      <c r="E21" s="5"/>
      <c r="F21" s="5"/>
      <c r="G21" s="5"/>
      <c r="H21" s="5"/>
      <c r="I21" s="5"/>
      <c r="J21" s="5"/>
      <c r="K21" s="5"/>
      <c r="L21" s="5"/>
    </row>
    <row r="22" spans="1:12">
      <c r="A22" s="5"/>
      <c r="B22" s="5"/>
      <c r="C22" s="5"/>
      <c r="D22" s="5"/>
      <c r="E22" s="5"/>
      <c r="F22" s="5"/>
      <c r="G22" s="5"/>
      <c r="H22" s="5"/>
      <c r="I22" s="5"/>
      <c r="J22" s="5"/>
      <c r="K22" s="5"/>
      <c r="L22" s="5"/>
    </row>
    <row r="23" spans="1:12">
      <c r="A23" s="5"/>
      <c r="B23" s="5"/>
      <c r="C23" s="5"/>
      <c r="D23" s="5"/>
      <c r="E23" s="5"/>
      <c r="F23" s="5"/>
      <c r="G23" s="5"/>
      <c r="H23" s="5"/>
      <c r="I23" s="5"/>
      <c r="J23" s="5"/>
      <c r="K23" s="5"/>
      <c r="L23" s="5"/>
    </row>
    <row r="24" spans="1:12">
      <c r="A24" s="5"/>
      <c r="B24" s="5"/>
      <c r="C24" s="5"/>
      <c r="D24" s="5"/>
      <c r="E24" s="5"/>
      <c r="F24" s="5"/>
      <c r="G24" s="5"/>
      <c r="H24" s="5"/>
      <c r="I24" s="5"/>
      <c r="J24" s="5"/>
      <c r="K24" s="5"/>
      <c r="L24" s="5"/>
    </row>
  </sheetData>
  <sheetProtection password="C4D7" sheet="1" formatCells="0" formatColumns="0" formatRows="0" insertColumns="0" insertRows="0" insertHyperlinks="0" deleteColumns="0" deleteRows="0" sort="0" autoFilter="0" pivotTables="0"/>
  <mergeCells count="9">
    <mergeCell ref="G9:K14"/>
    <mergeCell ref="K3:L5"/>
    <mergeCell ref="B4:B6"/>
    <mergeCell ref="C4:C6"/>
    <mergeCell ref="D4:D6"/>
    <mergeCell ref="E4:E6"/>
    <mergeCell ref="H4:H6"/>
    <mergeCell ref="I4:I6"/>
    <mergeCell ref="J4:J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4.25"/>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249977111117893"/>
  </sheetPr>
  <dimension ref="A1:X347"/>
  <sheetViews>
    <sheetView zoomScale="80" zoomScaleNormal="80" workbookViewId="0">
      <selection activeCell="N4" sqref="N4:N347"/>
    </sheetView>
  </sheetViews>
  <sheetFormatPr defaultRowHeight="14.25"/>
  <cols>
    <col min="1" max="1" width="15.875" style="25" customWidth="1"/>
    <col min="2" max="2" width="21.75" customWidth="1"/>
    <col min="3" max="3" width="70.75" customWidth="1"/>
    <col min="4" max="4" width="17" customWidth="1"/>
    <col min="5" max="5" width="13.625" style="25" hidden="1" customWidth="1"/>
    <col min="6" max="6" width="10.5" style="25" hidden="1" customWidth="1"/>
    <col min="7" max="7" width="12.375" style="25" hidden="1" customWidth="1"/>
    <col min="8" max="10" width="0" hidden="1" customWidth="1"/>
    <col min="11" max="11" width="7.625" hidden="1" customWidth="1"/>
    <col min="12" max="12" width="8.875" hidden="1" customWidth="1"/>
    <col min="13" max="13" width="8.875" bestFit="1" customWidth="1"/>
    <col min="14" max="14" width="9.875" bestFit="1" customWidth="1"/>
    <col min="15" max="16" width="9.5" style="478" hidden="1" customWidth="1"/>
    <col min="17" max="17" width="11.75" style="478" hidden="1" customWidth="1"/>
    <col min="18" max="20" width="5.5" hidden="1" customWidth="1"/>
    <col min="21" max="23" width="6.5" hidden="1" customWidth="1"/>
    <col min="24" max="24" width="11.875" style="56" customWidth="1"/>
  </cols>
  <sheetData>
    <row r="1" spans="1:24" ht="34.5" customHeight="1">
      <c r="A1" s="632" t="s">
        <v>1259</v>
      </c>
      <c r="B1" s="632"/>
      <c r="C1" s="62"/>
      <c r="D1" s="62"/>
      <c r="E1" s="195"/>
      <c r="F1" s="195"/>
      <c r="G1" s="195"/>
      <c r="R1" s="478">
        <f>Содержание!R3</f>
        <v>1.03</v>
      </c>
      <c r="S1" s="478">
        <f>Содержание!S3</f>
        <v>1.1399999999999999</v>
      </c>
      <c r="T1" s="478">
        <f>Содержание!T3</f>
        <v>1.41</v>
      </c>
      <c r="U1" s="478">
        <f>Содержание!U3</f>
        <v>5</v>
      </c>
      <c r="V1" s="478">
        <f>Содержание!V3</f>
        <v>1.05</v>
      </c>
      <c r="W1" s="478">
        <f>Содержание!W3</f>
        <v>1.3</v>
      </c>
      <c r="X1" s="478"/>
    </row>
    <row r="2" spans="1:24" ht="28.5" customHeight="1">
      <c r="A2" s="633" t="s">
        <v>2094</v>
      </c>
      <c r="B2" s="633"/>
      <c r="C2" s="633"/>
      <c r="D2" s="633"/>
      <c r="E2" s="633"/>
      <c r="F2" s="633"/>
      <c r="G2" s="633"/>
      <c r="X2" s="196"/>
    </row>
    <row r="3" spans="1:24" ht="31.5" customHeight="1">
      <c r="A3" s="64" t="s">
        <v>3</v>
      </c>
      <c r="B3" s="64" t="s">
        <v>43</v>
      </c>
      <c r="C3" s="64" t="s">
        <v>93</v>
      </c>
      <c r="D3" s="64" t="s">
        <v>170</v>
      </c>
      <c r="E3" s="64" t="s">
        <v>261</v>
      </c>
      <c r="F3" s="64" t="s">
        <v>3644</v>
      </c>
      <c r="G3" s="64" t="s">
        <v>263</v>
      </c>
      <c r="H3" s="126">
        <f>IF(G3&gt;1,1,0)</f>
        <v>1</v>
      </c>
      <c r="I3" s="126" t="str">
        <f>IF(H3=1,G3,0)</f>
        <v>ОПТ 2</v>
      </c>
      <c r="J3" s="126" t="str">
        <f>IFERROR(SUM(I3*1)," ")</f>
        <v xml:space="preserve"> </v>
      </c>
      <c r="K3" t="str">
        <f>IF(J3=0," ",J3)</f>
        <v xml:space="preserve"> </v>
      </c>
      <c r="L3" s="479" t="s">
        <v>4099</v>
      </c>
      <c r="M3" s="479" t="s">
        <v>4100</v>
      </c>
      <c r="N3" s="479" t="s">
        <v>4101</v>
      </c>
      <c r="O3" s="480" t="s">
        <v>4099</v>
      </c>
      <c r="P3" s="480" t="s">
        <v>4100</v>
      </c>
      <c r="Q3" s="480" t="s">
        <v>4101</v>
      </c>
      <c r="X3" s="196"/>
    </row>
    <row r="4" spans="1:24" ht="24.95" customHeight="1">
      <c r="A4" s="74" t="s">
        <v>2116</v>
      </c>
      <c r="B4" s="668"/>
      <c r="C4" s="197" t="s">
        <v>1159</v>
      </c>
      <c r="D4" s="198" t="s">
        <v>171</v>
      </c>
      <c r="E4" s="69">
        <f>G4*1.35</f>
        <v>333.45000000000005</v>
      </c>
      <c r="F4" s="70">
        <f t="shared" ref="F4:F15" si="0">G4*1.1</f>
        <v>271.70000000000005</v>
      </c>
      <c r="G4" s="71">
        <v>247</v>
      </c>
      <c r="H4" s="126">
        <f t="shared" ref="H4:H67" si="1">IF(G4&gt;1,1,0)</f>
        <v>1</v>
      </c>
      <c r="I4" s="126">
        <f t="shared" ref="I4:I67" si="2">IF(H4=1,G4,0)</f>
        <v>247</v>
      </c>
      <c r="J4" s="126">
        <f t="shared" ref="J4:J67" si="3">IFERROR(SUM(I4*1)," ")</f>
        <v>247</v>
      </c>
      <c r="K4">
        <f t="shared" ref="K4:K67" si="4">IF(J4=0," ",J4)</f>
        <v>247</v>
      </c>
      <c r="L4" s="70">
        <f>IFERROR(SUM($K4*$R$1)," ")</f>
        <v>254.41</v>
      </c>
      <c r="M4" s="70">
        <f>IFERROR(SUM($K4*$S$1)," ")</f>
        <v>281.58</v>
      </c>
      <c r="N4" s="70">
        <f>IFERROR(SUM($K4*$T$1)," ")</f>
        <v>348.27</v>
      </c>
      <c r="O4" s="481">
        <f>IFERROR(SUM($K4-$K4/100*$U$1)," ")</f>
        <v>234.65</v>
      </c>
      <c r="P4" s="481">
        <f>IFERROR(SUM($K4*$V$1)," ")</f>
        <v>259.35000000000002</v>
      </c>
      <c r="Q4" s="481">
        <f>IFERROR(SUM($K4*$W$1)," ")</f>
        <v>321.10000000000002</v>
      </c>
      <c r="X4" s="196"/>
    </row>
    <row r="5" spans="1:24" ht="24.95" customHeight="1">
      <c r="A5" s="74" t="s">
        <v>2124</v>
      </c>
      <c r="B5" s="668"/>
      <c r="C5" s="197" t="s">
        <v>1165</v>
      </c>
      <c r="D5" s="198" t="s">
        <v>171</v>
      </c>
      <c r="E5" s="69">
        <f>G5*1.35</f>
        <v>267.3</v>
      </c>
      <c r="F5" s="70">
        <f t="shared" si="0"/>
        <v>217.8</v>
      </c>
      <c r="G5" s="71">
        <v>198</v>
      </c>
      <c r="H5" s="126">
        <f t="shared" si="1"/>
        <v>1</v>
      </c>
      <c r="I5" s="126">
        <f t="shared" si="2"/>
        <v>198</v>
      </c>
      <c r="J5" s="126">
        <f t="shared" si="3"/>
        <v>198</v>
      </c>
      <c r="K5">
        <f t="shared" si="4"/>
        <v>198</v>
      </c>
      <c r="L5" s="70">
        <f t="shared" ref="L5:L68" si="5">IFERROR(SUM($K5*$R$1)," ")</f>
        <v>203.94</v>
      </c>
      <c r="M5" s="70">
        <f t="shared" ref="M5:M68" si="6">IFERROR(SUM($K5*$S$1)," ")</f>
        <v>225.71999999999997</v>
      </c>
      <c r="N5" s="70">
        <f t="shared" ref="N5:N68" si="7">IFERROR(SUM($K5*$T$1)," ")</f>
        <v>279.18</v>
      </c>
      <c r="O5" s="481">
        <f t="shared" ref="O5:O68" si="8">IFERROR(SUM($K5-$K5/100*$X$1)," ")</f>
        <v>198</v>
      </c>
      <c r="P5" s="481">
        <f t="shared" ref="P5:P68" si="9">IFERROR(SUM($K5*$V$1)," ")</f>
        <v>207.9</v>
      </c>
      <c r="Q5" s="481">
        <f t="shared" ref="Q5:Q68" si="10">IFERROR(SUM($K5*$W$1)," ")</f>
        <v>257.40000000000003</v>
      </c>
      <c r="X5" s="196"/>
    </row>
    <row r="6" spans="1:24" ht="24.95" customHeight="1">
      <c r="A6" s="74" t="s">
        <v>2129</v>
      </c>
      <c r="B6" s="668"/>
      <c r="C6" s="197" t="s">
        <v>1168</v>
      </c>
      <c r="D6" s="198" t="s">
        <v>171</v>
      </c>
      <c r="E6" s="69">
        <f t="shared" ref="E6:E30" si="11">G6*1.35</f>
        <v>243.00000000000003</v>
      </c>
      <c r="F6" s="70">
        <f t="shared" si="0"/>
        <v>198.00000000000003</v>
      </c>
      <c r="G6" s="71">
        <v>180</v>
      </c>
      <c r="H6" s="126">
        <f t="shared" si="1"/>
        <v>1</v>
      </c>
      <c r="I6" s="126">
        <f t="shared" si="2"/>
        <v>180</v>
      </c>
      <c r="J6" s="126">
        <f t="shared" si="3"/>
        <v>180</v>
      </c>
      <c r="K6">
        <f t="shared" si="4"/>
        <v>180</v>
      </c>
      <c r="L6" s="70">
        <f t="shared" si="5"/>
        <v>185.4</v>
      </c>
      <c r="M6" s="70">
        <f t="shared" si="6"/>
        <v>205.2</v>
      </c>
      <c r="N6" s="70">
        <f t="shared" si="7"/>
        <v>253.79999999999998</v>
      </c>
      <c r="O6" s="481">
        <f t="shared" si="8"/>
        <v>180</v>
      </c>
      <c r="P6" s="481">
        <f t="shared" si="9"/>
        <v>189</v>
      </c>
      <c r="Q6" s="481">
        <f t="shared" si="10"/>
        <v>234</v>
      </c>
      <c r="X6" s="196"/>
    </row>
    <row r="7" spans="1:24" ht="24.95" customHeight="1">
      <c r="A7" s="74" t="s">
        <v>2119</v>
      </c>
      <c r="B7" s="668"/>
      <c r="C7" s="197" t="s">
        <v>1161</v>
      </c>
      <c r="D7" s="198" t="s">
        <v>172</v>
      </c>
      <c r="E7" s="69">
        <f t="shared" si="11"/>
        <v>438.75000000000006</v>
      </c>
      <c r="F7" s="70">
        <f t="shared" si="0"/>
        <v>357.50000000000006</v>
      </c>
      <c r="G7" s="71">
        <v>325</v>
      </c>
      <c r="H7" s="126">
        <f t="shared" si="1"/>
        <v>1</v>
      </c>
      <c r="I7" s="126">
        <f t="shared" si="2"/>
        <v>325</v>
      </c>
      <c r="J7" s="126">
        <f t="shared" si="3"/>
        <v>325</v>
      </c>
      <c r="K7">
        <f t="shared" si="4"/>
        <v>325</v>
      </c>
      <c r="L7" s="70">
        <f t="shared" si="5"/>
        <v>334.75</v>
      </c>
      <c r="M7" s="70">
        <f t="shared" si="6"/>
        <v>370.49999999999994</v>
      </c>
      <c r="N7" s="70">
        <f t="shared" si="7"/>
        <v>458.25</v>
      </c>
      <c r="O7" s="481">
        <f t="shared" si="8"/>
        <v>325</v>
      </c>
      <c r="P7" s="481">
        <f t="shared" si="9"/>
        <v>341.25</v>
      </c>
      <c r="Q7" s="481">
        <f t="shared" si="10"/>
        <v>422.5</v>
      </c>
      <c r="X7" s="196"/>
    </row>
    <row r="8" spans="1:24" ht="24.95" customHeight="1">
      <c r="A8" s="74" t="s">
        <v>2125</v>
      </c>
      <c r="B8" s="668"/>
      <c r="C8" s="197" t="s">
        <v>1166</v>
      </c>
      <c r="D8" s="198" t="s">
        <v>172</v>
      </c>
      <c r="E8" s="69">
        <f t="shared" ref="E8:E14" si="12">G8*1.35</f>
        <v>384.75</v>
      </c>
      <c r="F8" s="70">
        <f t="shared" si="0"/>
        <v>313.5</v>
      </c>
      <c r="G8" s="71">
        <v>285</v>
      </c>
      <c r="H8" s="126">
        <f t="shared" si="1"/>
        <v>1</v>
      </c>
      <c r="I8" s="126">
        <f t="shared" si="2"/>
        <v>285</v>
      </c>
      <c r="J8" s="126">
        <f t="shared" si="3"/>
        <v>285</v>
      </c>
      <c r="K8">
        <f t="shared" si="4"/>
        <v>285</v>
      </c>
      <c r="L8" s="70">
        <f t="shared" si="5"/>
        <v>293.55</v>
      </c>
      <c r="M8" s="70">
        <f t="shared" si="6"/>
        <v>324.89999999999998</v>
      </c>
      <c r="N8" s="70">
        <f t="shared" si="7"/>
        <v>401.84999999999997</v>
      </c>
      <c r="O8" s="481">
        <f t="shared" si="8"/>
        <v>285</v>
      </c>
      <c r="P8" s="481">
        <f t="shared" si="9"/>
        <v>299.25</v>
      </c>
      <c r="Q8" s="481">
        <f t="shared" si="10"/>
        <v>370.5</v>
      </c>
      <c r="X8" s="196"/>
    </row>
    <row r="9" spans="1:24" ht="24.95" customHeight="1">
      <c r="A9" s="74" t="s">
        <v>2131</v>
      </c>
      <c r="B9" s="668"/>
      <c r="C9" s="197" t="s">
        <v>2130</v>
      </c>
      <c r="D9" s="198" t="s">
        <v>172</v>
      </c>
      <c r="E9" s="69">
        <f t="shared" si="12"/>
        <v>421.20000000000005</v>
      </c>
      <c r="F9" s="70">
        <f t="shared" si="0"/>
        <v>343.20000000000005</v>
      </c>
      <c r="G9" s="71">
        <v>312</v>
      </c>
      <c r="H9" s="126">
        <f t="shared" si="1"/>
        <v>1</v>
      </c>
      <c r="I9" s="126">
        <f t="shared" si="2"/>
        <v>312</v>
      </c>
      <c r="J9" s="126">
        <f t="shared" si="3"/>
        <v>312</v>
      </c>
      <c r="K9">
        <f t="shared" si="4"/>
        <v>312</v>
      </c>
      <c r="L9" s="70">
        <f t="shared" si="5"/>
        <v>321.36</v>
      </c>
      <c r="M9" s="70">
        <f t="shared" si="6"/>
        <v>355.67999999999995</v>
      </c>
      <c r="N9" s="70">
        <f t="shared" si="7"/>
        <v>439.91999999999996</v>
      </c>
      <c r="O9" s="481">
        <f t="shared" si="8"/>
        <v>312</v>
      </c>
      <c r="P9" s="481">
        <f t="shared" si="9"/>
        <v>327.60000000000002</v>
      </c>
      <c r="Q9" s="481">
        <f t="shared" si="10"/>
        <v>405.6</v>
      </c>
      <c r="X9" s="196"/>
    </row>
    <row r="10" spans="1:24" ht="24.95" customHeight="1">
      <c r="A10" s="74" t="s">
        <v>2121</v>
      </c>
      <c r="B10" s="668"/>
      <c r="C10" s="197" t="s">
        <v>1153</v>
      </c>
      <c r="D10" s="198" t="s">
        <v>239</v>
      </c>
      <c r="E10" s="69">
        <f t="shared" si="12"/>
        <v>648</v>
      </c>
      <c r="F10" s="70">
        <f t="shared" si="0"/>
        <v>528</v>
      </c>
      <c r="G10" s="71">
        <v>480</v>
      </c>
      <c r="H10" s="126">
        <f t="shared" si="1"/>
        <v>1</v>
      </c>
      <c r="I10" s="126">
        <f t="shared" si="2"/>
        <v>480</v>
      </c>
      <c r="J10" s="126">
        <f t="shared" si="3"/>
        <v>480</v>
      </c>
      <c r="K10">
        <f t="shared" si="4"/>
        <v>480</v>
      </c>
      <c r="L10" s="70">
        <f t="shared" si="5"/>
        <v>494.40000000000003</v>
      </c>
      <c r="M10" s="70">
        <f t="shared" si="6"/>
        <v>547.19999999999993</v>
      </c>
      <c r="N10" s="70">
        <f t="shared" si="7"/>
        <v>676.8</v>
      </c>
      <c r="O10" s="481">
        <f t="shared" si="8"/>
        <v>480</v>
      </c>
      <c r="P10" s="481">
        <f t="shared" si="9"/>
        <v>504</v>
      </c>
      <c r="Q10" s="481">
        <f t="shared" si="10"/>
        <v>624</v>
      </c>
      <c r="X10" s="196"/>
    </row>
    <row r="11" spans="1:24" ht="24.95" customHeight="1">
      <c r="A11" s="74" t="s">
        <v>2126</v>
      </c>
      <c r="B11" s="668"/>
      <c r="C11" s="197" t="s">
        <v>1167</v>
      </c>
      <c r="D11" s="198" t="s">
        <v>239</v>
      </c>
      <c r="E11" s="69">
        <f t="shared" si="12"/>
        <v>432</v>
      </c>
      <c r="F11" s="70">
        <f t="shared" si="0"/>
        <v>352</v>
      </c>
      <c r="G11" s="71">
        <v>320</v>
      </c>
      <c r="H11" s="126">
        <f t="shared" si="1"/>
        <v>1</v>
      </c>
      <c r="I11" s="126">
        <f t="shared" si="2"/>
        <v>320</v>
      </c>
      <c r="J11" s="126">
        <f t="shared" si="3"/>
        <v>320</v>
      </c>
      <c r="K11">
        <f t="shared" si="4"/>
        <v>320</v>
      </c>
      <c r="L11" s="70">
        <f t="shared" si="5"/>
        <v>329.6</v>
      </c>
      <c r="M11" s="70">
        <f t="shared" si="6"/>
        <v>364.79999999999995</v>
      </c>
      <c r="N11" s="70">
        <f t="shared" si="7"/>
        <v>451.2</v>
      </c>
      <c r="O11" s="481">
        <f t="shared" si="8"/>
        <v>320</v>
      </c>
      <c r="P11" s="481">
        <f t="shared" si="9"/>
        <v>336</v>
      </c>
      <c r="Q11" s="481">
        <f t="shared" si="10"/>
        <v>416</v>
      </c>
      <c r="X11" s="196"/>
    </row>
    <row r="12" spans="1:24" ht="24.95" customHeight="1">
      <c r="A12" s="74" t="s">
        <v>2132</v>
      </c>
      <c r="B12" s="668"/>
      <c r="C12" s="197" t="s">
        <v>1169</v>
      </c>
      <c r="D12" s="90" t="s">
        <v>285</v>
      </c>
      <c r="E12" s="69">
        <f t="shared" si="12"/>
        <v>567</v>
      </c>
      <c r="F12" s="70">
        <f>G12*1.1</f>
        <v>462.00000000000006</v>
      </c>
      <c r="G12" s="71">
        <v>420</v>
      </c>
      <c r="H12" s="126">
        <f t="shared" si="1"/>
        <v>1</v>
      </c>
      <c r="I12" s="126">
        <f t="shared" si="2"/>
        <v>420</v>
      </c>
      <c r="J12" s="126">
        <f t="shared" si="3"/>
        <v>420</v>
      </c>
      <c r="K12">
        <f t="shared" si="4"/>
        <v>420</v>
      </c>
      <c r="L12" s="70">
        <f t="shared" si="5"/>
        <v>432.6</v>
      </c>
      <c r="M12" s="70">
        <f t="shared" si="6"/>
        <v>478.79999999999995</v>
      </c>
      <c r="N12" s="70">
        <f t="shared" si="7"/>
        <v>592.19999999999993</v>
      </c>
      <c r="O12" s="481">
        <f t="shared" si="8"/>
        <v>420</v>
      </c>
      <c r="P12" s="481">
        <f t="shared" si="9"/>
        <v>441</v>
      </c>
      <c r="Q12" s="481">
        <f t="shared" si="10"/>
        <v>546</v>
      </c>
      <c r="X12" s="196"/>
    </row>
    <row r="13" spans="1:24" ht="24.95" customHeight="1">
      <c r="A13" s="74" t="s">
        <v>2122</v>
      </c>
      <c r="B13" s="668"/>
      <c r="C13" s="197" t="s">
        <v>1163</v>
      </c>
      <c r="D13" s="198" t="s">
        <v>240</v>
      </c>
      <c r="E13" s="69">
        <f t="shared" si="12"/>
        <v>945.00000000000011</v>
      </c>
      <c r="F13" s="70">
        <f t="shared" si="0"/>
        <v>770.00000000000011</v>
      </c>
      <c r="G13" s="71">
        <v>700</v>
      </c>
      <c r="H13" s="126">
        <f t="shared" si="1"/>
        <v>1</v>
      </c>
      <c r="I13" s="126">
        <f t="shared" si="2"/>
        <v>700</v>
      </c>
      <c r="J13" s="126">
        <f t="shared" si="3"/>
        <v>700</v>
      </c>
      <c r="K13">
        <f t="shared" si="4"/>
        <v>700</v>
      </c>
      <c r="L13" s="70">
        <f t="shared" si="5"/>
        <v>721</v>
      </c>
      <c r="M13" s="70">
        <f t="shared" si="6"/>
        <v>797.99999999999989</v>
      </c>
      <c r="N13" s="70">
        <f t="shared" si="7"/>
        <v>987</v>
      </c>
      <c r="O13" s="481">
        <f t="shared" si="8"/>
        <v>700</v>
      </c>
      <c r="P13" s="481">
        <f t="shared" si="9"/>
        <v>735</v>
      </c>
      <c r="Q13" s="481">
        <f t="shared" si="10"/>
        <v>910</v>
      </c>
      <c r="X13" s="196"/>
    </row>
    <row r="14" spans="1:24" ht="24.95" customHeight="1">
      <c r="A14" s="74" t="s">
        <v>2133</v>
      </c>
      <c r="B14" s="668"/>
      <c r="C14" s="197" t="s">
        <v>1170</v>
      </c>
      <c r="D14" s="198" t="s">
        <v>240</v>
      </c>
      <c r="E14" s="69">
        <f t="shared" si="12"/>
        <v>864</v>
      </c>
      <c r="F14" s="70">
        <f t="shared" si="0"/>
        <v>704</v>
      </c>
      <c r="G14" s="71">
        <v>640</v>
      </c>
      <c r="H14" s="126">
        <f t="shared" si="1"/>
        <v>1</v>
      </c>
      <c r="I14" s="126">
        <f t="shared" si="2"/>
        <v>640</v>
      </c>
      <c r="J14" s="126">
        <f t="shared" si="3"/>
        <v>640</v>
      </c>
      <c r="K14">
        <f t="shared" si="4"/>
        <v>640</v>
      </c>
      <c r="L14" s="70">
        <f t="shared" si="5"/>
        <v>659.2</v>
      </c>
      <c r="M14" s="70">
        <f t="shared" si="6"/>
        <v>729.59999999999991</v>
      </c>
      <c r="N14" s="70">
        <f t="shared" si="7"/>
        <v>902.4</v>
      </c>
      <c r="O14" s="481">
        <f t="shared" si="8"/>
        <v>640</v>
      </c>
      <c r="P14" s="481">
        <f t="shared" si="9"/>
        <v>672</v>
      </c>
      <c r="Q14" s="481">
        <f t="shared" si="10"/>
        <v>832</v>
      </c>
      <c r="X14" s="196"/>
    </row>
    <row r="15" spans="1:24" ht="24.95" customHeight="1">
      <c r="A15" s="74" t="s">
        <v>2123</v>
      </c>
      <c r="B15" s="668"/>
      <c r="C15" s="197" t="s">
        <v>1164</v>
      </c>
      <c r="D15" s="198" t="s">
        <v>209</v>
      </c>
      <c r="E15" s="69">
        <f t="shared" si="11"/>
        <v>1566</v>
      </c>
      <c r="F15" s="70">
        <f t="shared" si="0"/>
        <v>1276</v>
      </c>
      <c r="G15" s="71">
        <v>1160</v>
      </c>
      <c r="H15" s="126">
        <f t="shared" si="1"/>
        <v>1</v>
      </c>
      <c r="I15" s="126">
        <f t="shared" si="2"/>
        <v>1160</v>
      </c>
      <c r="J15" s="126">
        <f t="shared" si="3"/>
        <v>1160</v>
      </c>
      <c r="K15">
        <f t="shared" si="4"/>
        <v>1160</v>
      </c>
      <c r="L15" s="70">
        <f t="shared" si="5"/>
        <v>1194.8</v>
      </c>
      <c r="M15" s="70">
        <f t="shared" si="6"/>
        <v>1322.3999999999999</v>
      </c>
      <c r="N15" s="70">
        <f t="shared" si="7"/>
        <v>1635.6</v>
      </c>
      <c r="O15" s="481">
        <f t="shared" si="8"/>
        <v>1160</v>
      </c>
      <c r="P15" s="481">
        <f t="shared" si="9"/>
        <v>1218</v>
      </c>
      <c r="Q15" s="481">
        <f t="shared" si="10"/>
        <v>1508</v>
      </c>
      <c r="X15" s="196"/>
    </row>
    <row r="16" spans="1:24" ht="24.95" customHeight="1">
      <c r="A16" s="74" t="s">
        <v>2135</v>
      </c>
      <c r="B16" s="668"/>
      <c r="C16" s="197" t="s">
        <v>2134</v>
      </c>
      <c r="D16" s="198" t="s">
        <v>209</v>
      </c>
      <c r="E16" s="69">
        <f>G16*1.35</f>
        <v>1567.3500000000001</v>
      </c>
      <c r="F16" s="70">
        <f t="shared" ref="F16:F23" si="13">G16*1.1</f>
        <v>1277.1000000000001</v>
      </c>
      <c r="G16" s="71">
        <v>1161</v>
      </c>
      <c r="H16" s="126">
        <f t="shared" si="1"/>
        <v>1</v>
      </c>
      <c r="I16" s="126">
        <f t="shared" si="2"/>
        <v>1161</v>
      </c>
      <c r="J16" s="126">
        <f t="shared" si="3"/>
        <v>1161</v>
      </c>
      <c r="K16">
        <f t="shared" si="4"/>
        <v>1161</v>
      </c>
      <c r="L16" s="70">
        <f t="shared" si="5"/>
        <v>1195.83</v>
      </c>
      <c r="M16" s="70">
        <f t="shared" si="6"/>
        <v>1323.54</v>
      </c>
      <c r="N16" s="70">
        <f t="shared" si="7"/>
        <v>1637.01</v>
      </c>
      <c r="O16" s="481">
        <f t="shared" si="8"/>
        <v>1161</v>
      </c>
      <c r="P16" s="481">
        <f t="shared" si="9"/>
        <v>1219.05</v>
      </c>
      <c r="Q16" s="481">
        <f t="shared" si="10"/>
        <v>1509.3</v>
      </c>
      <c r="X16" s="196"/>
    </row>
    <row r="17" spans="1:24" ht="24.95" customHeight="1">
      <c r="A17" s="74" t="s">
        <v>2117</v>
      </c>
      <c r="B17" s="668"/>
      <c r="C17" s="197" t="s">
        <v>1152</v>
      </c>
      <c r="D17" s="90" t="s">
        <v>173</v>
      </c>
      <c r="E17" s="69">
        <f>G17*1.35</f>
        <v>1687.5</v>
      </c>
      <c r="F17" s="70">
        <f t="shared" si="13"/>
        <v>1375</v>
      </c>
      <c r="G17" s="71">
        <v>1250</v>
      </c>
      <c r="H17" s="126">
        <f t="shared" si="1"/>
        <v>1</v>
      </c>
      <c r="I17" s="126">
        <f t="shared" si="2"/>
        <v>1250</v>
      </c>
      <c r="J17" s="126">
        <f t="shared" si="3"/>
        <v>1250</v>
      </c>
      <c r="K17">
        <f t="shared" si="4"/>
        <v>1250</v>
      </c>
      <c r="L17" s="70">
        <f t="shared" si="5"/>
        <v>1287.5</v>
      </c>
      <c r="M17" s="70">
        <f t="shared" si="6"/>
        <v>1424.9999999999998</v>
      </c>
      <c r="N17" s="70">
        <f t="shared" si="7"/>
        <v>1762.5</v>
      </c>
      <c r="O17" s="481">
        <f t="shared" si="8"/>
        <v>1250</v>
      </c>
      <c r="P17" s="481">
        <f t="shared" si="9"/>
        <v>1312.5</v>
      </c>
      <c r="Q17" s="481">
        <f t="shared" si="10"/>
        <v>1625</v>
      </c>
      <c r="X17" s="196"/>
    </row>
    <row r="18" spans="1:24" ht="24.95" customHeight="1">
      <c r="A18" s="74" t="s">
        <v>2136</v>
      </c>
      <c r="B18" s="668"/>
      <c r="C18" s="197" t="s">
        <v>1171</v>
      </c>
      <c r="D18" s="90" t="s">
        <v>173</v>
      </c>
      <c r="E18" s="69">
        <f>G18*1.35</f>
        <v>1653.75</v>
      </c>
      <c r="F18" s="70">
        <f t="shared" si="13"/>
        <v>1347.5</v>
      </c>
      <c r="G18" s="71">
        <v>1225</v>
      </c>
      <c r="H18" s="126">
        <f t="shared" si="1"/>
        <v>1</v>
      </c>
      <c r="I18" s="126">
        <f t="shared" si="2"/>
        <v>1225</v>
      </c>
      <c r="J18" s="126">
        <f t="shared" si="3"/>
        <v>1225</v>
      </c>
      <c r="K18">
        <f t="shared" si="4"/>
        <v>1225</v>
      </c>
      <c r="L18" s="70">
        <f t="shared" si="5"/>
        <v>1261.75</v>
      </c>
      <c r="M18" s="70">
        <f t="shared" si="6"/>
        <v>1396.4999999999998</v>
      </c>
      <c r="N18" s="70">
        <f t="shared" si="7"/>
        <v>1727.25</v>
      </c>
      <c r="O18" s="481">
        <f t="shared" si="8"/>
        <v>1225</v>
      </c>
      <c r="P18" s="481">
        <f t="shared" si="9"/>
        <v>1286.25</v>
      </c>
      <c r="Q18" s="481">
        <f t="shared" si="10"/>
        <v>1592.5</v>
      </c>
      <c r="X18" s="87" t="s">
        <v>978</v>
      </c>
    </row>
    <row r="19" spans="1:24" ht="24.95" customHeight="1">
      <c r="A19" s="74" t="s">
        <v>2127</v>
      </c>
      <c r="B19" s="668"/>
      <c r="C19" s="197" t="s">
        <v>2128</v>
      </c>
      <c r="D19" s="90" t="s">
        <v>173</v>
      </c>
      <c r="E19" s="69">
        <f t="shared" si="11"/>
        <v>1653.75</v>
      </c>
      <c r="F19" s="70">
        <f t="shared" si="13"/>
        <v>1347.5</v>
      </c>
      <c r="G19" s="71">
        <v>1225</v>
      </c>
      <c r="H19" s="126">
        <f t="shared" si="1"/>
        <v>1</v>
      </c>
      <c r="I19" s="126">
        <f t="shared" si="2"/>
        <v>1225</v>
      </c>
      <c r="J19" s="126">
        <f t="shared" si="3"/>
        <v>1225</v>
      </c>
      <c r="K19">
        <f t="shared" si="4"/>
        <v>1225</v>
      </c>
      <c r="L19" s="70">
        <f t="shared" si="5"/>
        <v>1261.75</v>
      </c>
      <c r="M19" s="70">
        <f t="shared" si="6"/>
        <v>1396.4999999999998</v>
      </c>
      <c r="N19" s="70">
        <f t="shared" si="7"/>
        <v>1727.25</v>
      </c>
      <c r="O19" s="481">
        <f t="shared" si="8"/>
        <v>1225</v>
      </c>
      <c r="P19" s="481">
        <f t="shared" si="9"/>
        <v>1286.25</v>
      </c>
      <c r="Q19" s="481">
        <f t="shared" si="10"/>
        <v>1592.5</v>
      </c>
      <c r="X19" s="87" t="s">
        <v>978</v>
      </c>
    </row>
    <row r="20" spans="1:24" ht="24.95" customHeight="1">
      <c r="A20" s="74" t="s">
        <v>2118</v>
      </c>
      <c r="B20" s="668"/>
      <c r="C20" s="197" t="s">
        <v>1160</v>
      </c>
      <c r="D20" s="90" t="s">
        <v>210</v>
      </c>
      <c r="E20" s="69">
        <f t="shared" si="11"/>
        <v>4023.0000000000005</v>
      </c>
      <c r="F20" s="70">
        <f t="shared" si="13"/>
        <v>3278.0000000000005</v>
      </c>
      <c r="G20" s="71">
        <v>2980</v>
      </c>
      <c r="H20" s="126">
        <f t="shared" si="1"/>
        <v>1</v>
      </c>
      <c r="I20" s="126">
        <f t="shared" si="2"/>
        <v>2980</v>
      </c>
      <c r="J20" s="126">
        <f t="shared" si="3"/>
        <v>2980</v>
      </c>
      <c r="K20">
        <f t="shared" si="4"/>
        <v>2980</v>
      </c>
      <c r="L20" s="70">
        <f t="shared" si="5"/>
        <v>3069.4</v>
      </c>
      <c r="M20" s="70">
        <f t="shared" si="6"/>
        <v>3397.2</v>
      </c>
      <c r="N20" s="70">
        <f t="shared" si="7"/>
        <v>4201.8</v>
      </c>
      <c r="O20" s="481">
        <f t="shared" si="8"/>
        <v>2980</v>
      </c>
      <c r="P20" s="481">
        <f t="shared" si="9"/>
        <v>3129</v>
      </c>
      <c r="Q20" s="481">
        <f t="shared" si="10"/>
        <v>3874</v>
      </c>
      <c r="X20" s="196"/>
    </row>
    <row r="21" spans="1:24" ht="24.95" customHeight="1">
      <c r="A21" s="74" t="s">
        <v>2138</v>
      </c>
      <c r="B21" s="668"/>
      <c r="C21" s="197" t="s">
        <v>2137</v>
      </c>
      <c r="D21" s="90" t="s">
        <v>210</v>
      </c>
      <c r="E21" s="69">
        <f t="shared" si="11"/>
        <v>3771.9</v>
      </c>
      <c r="F21" s="70">
        <f t="shared" si="13"/>
        <v>3073.4</v>
      </c>
      <c r="G21" s="71">
        <v>2794</v>
      </c>
      <c r="H21" s="126">
        <f t="shared" si="1"/>
        <v>1</v>
      </c>
      <c r="I21" s="126">
        <f t="shared" si="2"/>
        <v>2794</v>
      </c>
      <c r="J21" s="126">
        <f t="shared" si="3"/>
        <v>2794</v>
      </c>
      <c r="K21">
        <f t="shared" si="4"/>
        <v>2794</v>
      </c>
      <c r="L21" s="70">
        <f t="shared" si="5"/>
        <v>2877.82</v>
      </c>
      <c r="M21" s="70">
        <f t="shared" si="6"/>
        <v>3185.16</v>
      </c>
      <c r="N21" s="70">
        <f t="shared" si="7"/>
        <v>3939.54</v>
      </c>
      <c r="O21" s="481">
        <f t="shared" si="8"/>
        <v>2794</v>
      </c>
      <c r="P21" s="481">
        <f t="shared" si="9"/>
        <v>2933.7000000000003</v>
      </c>
      <c r="Q21" s="481">
        <f t="shared" si="10"/>
        <v>3632.2000000000003</v>
      </c>
      <c r="X21" s="196"/>
    </row>
    <row r="22" spans="1:24" ht="24.95" customHeight="1">
      <c r="A22" s="74" t="s">
        <v>2120</v>
      </c>
      <c r="B22" s="668"/>
      <c r="C22" s="197" t="s">
        <v>1162</v>
      </c>
      <c r="D22" s="90" t="s">
        <v>221</v>
      </c>
      <c r="E22" s="69">
        <f t="shared" si="11"/>
        <v>5265</v>
      </c>
      <c r="F22" s="70">
        <f t="shared" si="13"/>
        <v>4290</v>
      </c>
      <c r="G22" s="71">
        <v>3900</v>
      </c>
      <c r="H22" s="126">
        <f t="shared" si="1"/>
        <v>1</v>
      </c>
      <c r="I22" s="126">
        <f t="shared" si="2"/>
        <v>3900</v>
      </c>
      <c r="J22" s="126">
        <f t="shared" si="3"/>
        <v>3900</v>
      </c>
      <c r="K22">
        <f t="shared" si="4"/>
        <v>3900</v>
      </c>
      <c r="L22" s="70">
        <f t="shared" si="5"/>
        <v>4017</v>
      </c>
      <c r="M22" s="70">
        <f t="shared" si="6"/>
        <v>4446</v>
      </c>
      <c r="N22" s="70">
        <f t="shared" si="7"/>
        <v>5499</v>
      </c>
      <c r="O22" s="481">
        <f t="shared" si="8"/>
        <v>3900</v>
      </c>
      <c r="P22" s="481">
        <f t="shared" si="9"/>
        <v>4095</v>
      </c>
      <c r="Q22" s="481">
        <f t="shared" si="10"/>
        <v>5070</v>
      </c>
      <c r="X22" s="196"/>
    </row>
    <row r="23" spans="1:24" ht="24.95" customHeight="1">
      <c r="A23" s="74" t="s">
        <v>2139</v>
      </c>
      <c r="B23" s="668"/>
      <c r="C23" s="197" t="s">
        <v>1172</v>
      </c>
      <c r="D23" s="90" t="s">
        <v>221</v>
      </c>
      <c r="E23" s="69">
        <f t="shared" si="11"/>
        <v>4887</v>
      </c>
      <c r="F23" s="70">
        <f t="shared" si="13"/>
        <v>3982.0000000000005</v>
      </c>
      <c r="G23" s="71">
        <v>3620</v>
      </c>
      <c r="H23" s="126">
        <f t="shared" si="1"/>
        <v>1</v>
      </c>
      <c r="I23" s="126">
        <f t="shared" si="2"/>
        <v>3620</v>
      </c>
      <c r="J23" s="126">
        <f t="shared" si="3"/>
        <v>3620</v>
      </c>
      <c r="K23">
        <f t="shared" si="4"/>
        <v>3620</v>
      </c>
      <c r="L23" s="70">
        <f t="shared" si="5"/>
        <v>3728.6</v>
      </c>
      <c r="M23" s="70">
        <f t="shared" si="6"/>
        <v>4126.7999999999993</v>
      </c>
      <c r="N23" s="70">
        <f t="shared" si="7"/>
        <v>5104.2</v>
      </c>
      <c r="O23" s="481">
        <f t="shared" si="8"/>
        <v>3620</v>
      </c>
      <c r="P23" s="481">
        <f t="shared" si="9"/>
        <v>3801</v>
      </c>
      <c r="Q23" s="481">
        <f t="shared" si="10"/>
        <v>4706</v>
      </c>
      <c r="X23" s="196"/>
    </row>
    <row r="24" spans="1:24" ht="24.95" customHeight="1">
      <c r="A24" s="74" t="s">
        <v>2107</v>
      </c>
      <c r="B24" s="668"/>
      <c r="C24" s="197" t="s">
        <v>1154</v>
      </c>
      <c r="D24" s="198" t="s">
        <v>171</v>
      </c>
      <c r="E24" s="69">
        <f t="shared" si="11"/>
        <v>222.48000000000002</v>
      </c>
      <c r="F24" s="70">
        <f t="shared" ref="F24:F31" si="14">G24*1.1</f>
        <v>181.28000000000003</v>
      </c>
      <c r="G24" s="71">
        <v>164.8</v>
      </c>
      <c r="H24" s="126">
        <f t="shared" si="1"/>
        <v>1</v>
      </c>
      <c r="I24" s="126">
        <f t="shared" si="2"/>
        <v>164.8</v>
      </c>
      <c r="J24" s="126">
        <f t="shared" si="3"/>
        <v>164.8</v>
      </c>
      <c r="K24">
        <f t="shared" si="4"/>
        <v>164.8</v>
      </c>
      <c r="L24" s="70">
        <f t="shared" si="5"/>
        <v>169.74400000000003</v>
      </c>
      <c r="M24" s="70">
        <f t="shared" si="6"/>
        <v>187.87199999999999</v>
      </c>
      <c r="N24" s="70">
        <f t="shared" si="7"/>
        <v>232.36799999999999</v>
      </c>
      <c r="O24" s="481">
        <f t="shared" si="8"/>
        <v>164.8</v>
      </c>
      <c r="P24" s="481">
        <f t="shared" si="9"/>
        <v>173.04000000000002</v>
      </c>
      <c r="Q24" s="481">
        <f t="shared" si="10"/>
        <v>214.24</v>
      </c>
      <c r="X24" s="196"/>
    </row>
    <row r="25" spans="1:24" ht="24.95" customHeight="1">
      <c r="A25" s="74" t="s">
        <v>2108</v>
      </c>
      <c r="B25" s="668"/>
      <c r="C25" s="197" t="s">
        <v>1155</v>
      </c>
      <c r="D25" s="198" t="s">
        <v>172</v>
      </c>
      <c r="E25" s="69">
        <f t="shared" si="11"/>
        <v>278.10000000000002</v>
      </c>
      <c r="F25" s="70">
        <f t="shared" si="14"/>
        <v>226.60000000000002</v>
      </c>
      <c r="G25" s="71">
        <v>206</v>
      </c>
      <c r="H25" s="126">
        <f t="shared" si="1"/>
        <v>1</v>
      </c>
      <c r="I25" s="126">
        <f t="shared" si="2"/>
        <v>206</v>
      </c>
      <c r="J25" s="126">
        <f t="shared" si="3"/>
        <v>206</v>
      </c>
      <c r="K25">
        <f t="shared" si="4"/>
        <v>206</v>
      </c>
      <c r="L25" s="70">
        <f t="shared" si="5"/>
        <v>212.18</v>
      </c>
      <c r="M25" s="70">
        <f t="shared" si="6"/>
        <v>234.83999999999997</v>
      </c>
      <c r="N25" s="70">
        <f t="shared" si="7"/>
        <v>290.45999999999998</v>
      </c>
      <c r="O25" s="481">
        <f t="shared" si="8"/>
        <v>206</v>
      </c>
      <c r="P25" s="481">
        <f t="shared" si="9"/>
        <v>216.3</v>
      </c>
      <c r="Q25" s="481">
        <f t="shared" si="10"/>
        <v>267.8</v>
      </c>
      <c r="X25" s="196"/>
    </row>
    <row r="26" spans="1:24" ht="24.95" customHeight="1">
      <c r="A26" s="74" t="s">
        <v>2109</v>
      </c>
      <c r="B26" s="668"/>
      <c r="C26" s="197" t="s">
        <v>1156</v>
      </c>
      <c r="D26" s="90" t="s">
        <v>285</v>
      </c>
      <c r="E26" s="69">
        <f t="shared" si="11"/>
        <v>454.27500000000003</v>
      </c>
      <c r="F26" s="70">
        <f t="shared" si="14"/>
        <v>370.15000000000003</v>
      </c>
      <c r="G26" s="71">
        <v>336.5</v>
      </c>
      <c r="H26" s="126">
        <f t="shared" si="1"/>
        <v>1</v>
      </c>
      <c r="I26" s="126">
        <f t="shared" si="2"/>
        <v>336.5</v>
      </c>
      <c r="J26" s="126">
        <f t="shared" si="3"/>
        <v>336.5</v>
      </c>
      <c r="K26">
        <f t="shared" si="4"/>
        <v>336.5</v>
      </c>
      <c r="L26" s="70">
        <f t="shared" si="5"/>
        <v>346.59500000000003</v>
      </c>
      <c r="M26" s="70">
        <f t="shared" si="6"/>
        <v>383.60999999999996</v>
      </c>
      <c r="N26" s="70">
        <f t="shared" si="7"/>
        <v>474.46499999999997</v>
      </c>
      <c r="O26" s="481">
        <f t="shared" si="8"/>
        <v>336.5</v>
      </c>
      <c r="P26" s="481">
        <f t="shared" si="9"/>
        <v>353.32499999999999</v>
      </c>
      <c r="Q26" s="481">
        <f t="shared" si="10"/>
        <v>437.45</v>
      </c>
      <c r="X26" s="196"/>
    </row>
    <row r="27" spans="1:24" ht="24.95" customHeight="1">
      <c r="A27" s="74" t="s">
        <v>2110</v>
      </c>
      <c r="B27" s="668"/>
      <c r="C27" s="197" t="s">
        <v>1158</v>
      </c>
      <c r="D27" s="90" t="s">
        <v>240</v>
      </c>
      <c r="E27" s="69">
        <f t="shared" si="11"/>
        <v>621.1350000000001</v>
      </c>
      <c r="F27" s="70">
        <f t="shared" si="14"/>
        <v>506.11000000000007</v>
      </c>
      <c r="G27" s="71">
        <v>460.1</v>
      </c>
      <c r="H27" s="126">
        <f t="shared" si="1"/>
        <v>1</v>
      </c>
      <c r="I27" s="126">
        <f t="shared" si="2"/>
        <v>460.1</v>
      </c>
      <c r="J27" s="126">
        <f t="shared" si="3"/>
        <v>460.1</v>
      </c>
      <c r="K27">
        <f t="shared" si="4"/>
        <v>460.1</v>
      </c>
      <c r="L27" s="70">
        <f t="shared" si="5"/>
        <v>473.90300000000002</v>
      </c>
      <c r="M27" s="70">
        <f t="shared" si="6"/>
        <v>524.51400000000001</v>
      </c>
      <c r="N27" s="70">
        <f t="shared" si="7"/>
        <v>648.74099999999999</v>
      </c>
      <c r="O27" s="481">
        <f t="shared" si="8"/>
        <v>460.1</v>
      </c>
      <c r="P27" s="481">
        <f t="shared" si="9"/>
        <v>483.10500000000002</v>
      </c>
      <c r="Q27" s="481">
        <f t="shared" si="10"/>
        <v>598.13</v>
      </c>
      <c r="X27" s="196"/>
    </row>
    <row r="28" spans="1:24" ht="24.95" customHeight="1">
      <c r="A28" s="74" t="s">
        <v>2113</v>
      </c>
      <c r="B28" s="668"/>
      <c r="C28" s="197" t="s">
        <v>2112</v>
      </c>
      <c r="D28" s="90" t="s">
        <v>209</v>
      </c>
      <c r="E28" s="69">
        <f t="shared" si="11"/>
        <v>1005.7500000000001</v>
      </c>
      <c r="F28" s="70">
        <f t="shared" si="14"/>
        <v>819.50000000000011</v>
      </c>
      <c r="G28" s="71">
        <v>745</v>
      </c>
      <c r="H28" s="126">
        <f t="shared" si="1"/>
        <v>1</v>
      </c>
      <c r="I28" s="126">
        <f t="shared" si="2"/>
        <v>745</v>
      </c>
      <c r="J28" s="126">
        <f t="shared" si="3"/>
        <v>745</v>
      </c>
      <c r="K28">
        <f t="shared" si="4"/>
        <v>745</v>
      </c>
      <c r="L28" s="70">
        <f t="shared" si="5"/>
        <v>767.35</v>
      </c>
      <c r="M28" s="70">
        <f t="shared" si="6"/>
        <v>849.3</v>
      </c>
      <c r="N28" s="70">
        <f t="shared" si="7"/>
        <v>1050.45</v>
      </c>
      <c r="O28" s="481">
        <f t="shared" si="8"/>
        <v>745</v>
      </c>
      <c r="P28" s="481">
        <f t="shared" si="9"/>
        <v>782.25</v>
      </c>
      <c r="Q28" s="481">
        <f t="shared" si="10"/>
        <v>968.5</v>
      </c>
      <c r="X28" s="196"/>
    </row>
    <row r="29" spans="1:24" ht="24.95" customHeight="1">
      <c r="A29" s="74" t="s">
        <v>2111</v>
      </c>
      <c r="B29" s="668"/>
      <c r="C29" s="197" t="s">
        <v>1157</v>
      </c>
      <c r="D29" s="90" t="s">
        <v>173</v>
      </c>
      <c r="E29" s="69">
        <f t="shared" si="11"/>
        <v>1408.9950000000001</v>
      </c>
      <c r="F29" s="70">
        <f t="shared" si="14"/>
        <v>1148.0700000000002</v>
      </c>
      <c r="G29" s="71">
        <v>1043.7</v>
      </c>
      <c r="H29" s="126">
        <f t="shared" si="1"/>
        <v>1</v>
      </c>
      <c r="I29" s="126">
        <f t="shared" si="2"/>
        <v>1043.7</v>
      </c>
      <c r="J29" s="126">
        <f t="shared" si="3"/>
        <v>1043.7</v>
      </c>
      <c r="K29">
        <f t="shared" si="4"/>
        <v>1043.7</v>
      </c>
      <c r="L29" s="70">
        <f t="shared" si="5"/>
        <v>1075.011</v>
      </c>
      <c r="M29" s="70">
        <f t="shared" si="6"/>
        <v>1189.818</v>
      </c>
      <c r="N29" s="70">
        <f t="shared" si="7"/>
        <v>1471.617</v>
      </c>
      <c r="O29" s="481">
        <f t="shared" si="8"/>
        <v>1043.7</v>
      </c>
      <c r="P29" s="481">
        <f t="shared" si="9"/>
        <v>1095.885</v>
      </c>
      <c r="Q29" s="481">
        <f t="shared" si="10"/>
        <v>1356.8100000000002</v>
      </c>
      <c r="X29" s="196"/>
    </row>
    <row r="30" spans="1:24" ht="90" customHeight="1">
      <c r="A30" s="74" t="s">
        <v>2114</v>
      </c>
      <c r="B30" s="96"/>
      <c r="C30" s="163" t="s">
        <v>1151</v>
      </c>
      <c r="D30" s="198" t="s">
        <v>171</v>
      </c>
      <c r="E30" s="69">
        <f t="shared" si="11"/>
        <v>545.13</v>
      </c>
      <c r="F30" s="70">
        <f t="shared" si="14"/>
        <v>444.18000000000006</v>
      </c>
      <c r="G30" s="71">
        <v>403.8</v>
      </c>
      <c r="H30" s="126">
        <f t="shared" si="1"/>
        <v>1</v>
      </c>
      <c r="I30" s="126">
        <f t="shared" si="2"/>
        <v>403.8</v>
      </c>
      <c r="J30" s="126">
        <f t="shared" si="3"/>
        <v>403.8</v>
      </c>
      <c r="K30">
        <f t="shared" si="4"/>
        <v>403.8</v>
      </c>
      <c r="L30" s="70">
        <f t="shared" si="5"/>
        <v>415.91400000000004</v>
      </c>
      <c r="M30" s="70">
        <f t="shared" si="6"/>
        <v>460.33199999999999</v>
      </c>
      <c r="N30" s="70">
        <f t="shared" si="7"/>
        <v>569.35799999999995</v>
      </c>
      <c r="O30" s="481">
        <f t="shared" si="8"/>
        <v>403.8</v>
      </c>
      <c r="P30" s="481">
        <f t="shared" si="9"/>
        <v>423.99</v>
      </c>
      <c r="Q30" s="481">
        <f t="shared" si="10"/>
        <v>524.94000000000005</v>
      </c>
      <c r="X30" s="196"/>
    </row>
    <row r="31" spans="1:24" ht="96.75" customHeight="1">
      <c r="A31" s="74" t="s">
        <v>2115</v>
      </c>
      <c r="B31" s="96"/>
      <c r="C31" s="163" t="s">
        <v>1151</v>
      </c>
      <c r="D31" s="198" t="s">
        <v>171</v>
      </c>
      <c r="E31" s="69">
        <f>G31*1.35</f>
        <v>6156</v>
      </c>
      <c r="F31" s="70">
        <f t="shared" si="14"/>
        <v>5016</v>
      </c>
      <c r="G31" s="71">
        <v>4560</v>
      </c>
      <c r="H31" s="126">
        <f t="shared" si="1"/>
        <v>1</v>
      </c>
      <c r="I31" s="126">
        <f t="shared" si="2"/>
        <v>4560</v>
      </c>
      <c r="J31" s="126">
        <f t="shared" si="3"/>
        <v>4560</v>
      </c>
      <c r="K31">
        <f t="shared" si="4"/>
        <v>4560</v>
      </c>
      <c r="L31" s="70">
        <f t="shared" si="5"/>
        <v>4696.8</v>
      </c>
      <c r="M31" s="70">
        <f t="shared" si="6"/>
        <v>5198.3999999999996</v>
      </c>
      <c r="N31" s="70">
        <f t="shared" si="7"/>
        <v>6429.5999999999995</v>
      </c>
      <c r="O31" s="481">
        <f t="shared" si="8"/>
        <v>4560</v>
      </c>
      <c r="P31" s="481">
        <f t="shared" si="9"/>
        <v>4788</v>
      </c>
      <c r="Q31" s="481">
        <f t="shared" si="10"/>
        <v>5928</v>
      </c>
      <c r="X31" s="196"/>
    </row>
    <row r="32" spans="1:24" ht="28.5" customHeight="1">
      <c r="A32" s="633" t="s">
        <v>2095</v>
      </c>
      <c r="B32" s="633"/>
      <c r="C32" s="633"/>
      <c r="D32" s="633"/>
      <c r="E32" s="633"/>
      <c r="F32" s="633"/>
      <c r="G32" s="633"/>
      <c r="H32" s="126">
        <f t="shared" si="1"/>
        <v>0</v>
      </c>
      <c r="I32" s="126">
        <f t="shared" si="2"/>
        <v>0</v>
      </c>
      <c r="J32" s="126">
        <f t="shared" si="3"/>
        <v>0</v>
      </c>
      <c r="K32" t="str">
        <f t="shared" si="4"/>
        <v xml:space="preserve"> </v>
      </c>
      <c r="L32" s="70" t="str">
        <f t="shared" si="5"/>
        <v xml:space="preserve"> </v>
      </c>
      <c r="M32" s="70" t="str">
        <f t="shared" si="6"/>
        <v xml:space="preserve"> </v>
      </c>
      <c r="N32" s="70" t="str">
        <f t="shared" si="7"/>
        <v xml:space="preserve"> </v>
      </c>
      <c r="O32" s="481" t="str">
        <f t="shared" si="8"/>
        <v xml:space="preserve"> </v>
      </c>
      <c r="P32" s="481" t="str">
        <f t="shared" si="9"/>
        <v xml:space="preserve"> </v>
      </c>
      <c r="Q32" s="481" t="str">
        <f t="shared" si="10"/>
        <v xml:space="preserve"> </v>
      </c>
      <c r="X32" s="196"/>
    </row>
    <row r="33" spans="1:24" ht="31.5" customHeight="1">
      <c r="A33" s="64" t="s">
        <v>3</v>
      </c>
      <c r="B33" s="64" t="s">
        <v>43</v>
      </c>
      <c r="C33" s="64" t="s">
        <v>93</v>
      </c>
      <c r="D33" s="64" t="s">
        <v>49</v>
      </c>
      <c r="E33" s="64" t="s">
        <v>261</v>
      </c>
      <c r="F33" s="64" t="s">
        <v>3627</v>
      </c>
      <c r="G33" s="64" t="s">
        <v>263</v>
      </c>
      <c r="H33" s="126">
        <f t="shared" si="1"/>
        <v>1</v>
      </c>
      <c r="I33" s="126" t="str">
        <f t="shared" si="2"/>
        <v>ОПТ 2</v>
      </c>
      <c r="J33" s="126" t="str">
        <f t="shared" si="3"/>
        <v xml:space="preserve"> </v>
      </c>
      <c r="K33" t="str">
        <f t="shared" si="4"/>
        <v xml:space="preserve"> </v>
      </c>
      <c r="L33" s="70" t="str">
        <f t="shared" si="5"/>
        <v xml:space="preserve"> </v>
      </c>
      <c r="M33" s="70" t="str">
        <f t="shared" si="6"/>
        <v xml:space="preserve"> </v>
      </c>
      <c r="N33" s="70" t="str">
        <f t="shared" si="7"/>
        <v xml:space="preserve"> </v>
      </c>
      <c r="O33" s="481" t="str">
        <f t="shared" si="8"/>
        <v xml:space="preserve"> </v>
      </c>
      <c r="P33" s="481" t="str">
        <f t="shared" si="9"/>
        <v xml:space="preserve"> </v>
      </c>
      <c r="Q33" s="481" t="str">
        <f t="shared" si="10"/>
        <v xml:space="preserve"> </v>
      </c>
      <c r="X33" s="196"/>
    </row>
    <row r="34" spans="1:24" ht="93" customHeight="1">
      <c r="A34" s="74" t="s">
        <v>2143</v>
      </c>
      <c r="B34" s="199"/>
      <c r="C34" s="97" t="s">
        <v>2142</v>
      </c>
      <c r="D34" s="198" t="s">
        <v>233</v>
      </c>
      <c r="E34" s="69">
        <f t="shared" ref="E34:E40" si="15">G34*1.35</f>
        <v>877.50000000000011</v>
      </c>
      <c r="F34" s="70">
        <f t="shared" ref="F34:F40" si="16">G34*1.1</f>
        <v>715.00000000000011</v>
      </c>
      <c r="G34" s="71">
        <v>650</v>
      </c>
      <c r="H34" s="126">
        <f t="shared" si="1"/>
        <v>1</v>
      </c>
      <c r="I34" s="126">
        <f t="shared" si="2"/>
        <v>650</v>
      </c>
      <c r="J34" s="126">
        <f t="shared" si="3"/>
        <v>650</v>
      </c>
      <c r="K34">
        <f t="shared" si="4"/>
        <v>650</v>
      </c>
      <c r="L34" s="70">
        <f t="shared" si="5"/>
        <v>669.5</v>
      </c>
      <c r="M34" s="70">
        <f t="shared" si="6"/>
        <v>740.99999999999989</v>
      </c>
      <c r="N34" s="70">
        <f t="shared" si="7"/>
        <v>916.5</v>
      </c>
      <c r="O34" s="481">
        <f t="shared" si="8"/>
        <v>650</v>
      </c>
      <c r="P34" s="481">
        <f t="shared" si="9"/>
        <v>682.5</v>
      </c>
      <c r="Q34" s="481">
        <f t="shared" si="10"/>
        <v>845</v>
      </c>
      <c r="X34" s="196"/>
    </row>
    <row r="35" spans="1:24" ht="93" customHeight="1">
      <c r="A35" s="74" t="s">
        <v>2147</v>
      </c>
      <c r="B35" s="199"/>
      <c r="C35" s="97" t="s">
        <v>2146</v>
      </c>
      <c r="D35" s="198" t="s">
        <v>233</v>
      </c>
      <c r="E35" s="69">
        <f t="shared" si="15"/>
        <v>1552.5</v>
      </c>
      <c r="F35" s="70">
        <f t="shared" si="16"/>
        <v>1265</v>
      </c>
      <c r="G35" s="71">
        <v>1150</v>
      </c>
      <c r="H35" s="126">
        <f t="shared" si="1"/>
        <v>1</v>
      </c>
      <c r="I35" s="126">
        <f t="shared" si="2"/>
        <v>1150</v>
      </c>
      <c r="J35" s="126">
        <f t="shared" si="3"/>
        <v>1150</v>
      </c>
      <c r="K35">
        <f t="shared" si="4"/>
        <v>1150</v>
      </c>
      <c r="L35" s="70">
        <f t="shared" si="5"/>
        <v>1184.5</v>
      </c>
      <c r="M35" s="70">
        <f t="shared" si="6"/>
        <v>1311</v>
      </c>
      <c r="N35" s="70">
        <f t="shared" si="7"/>
        <v>1621.5</v>
      </c>
      <c r="O35" s="481">
        <f t="shared" si="8"/>
        <v>1150</v>
      </c>
      <c r="P35" s="481">
        <f t="shared" si="9"/>
        <v>1207.5</v>
      </c>
      <c r="Q35" s="481">
        <f t="shared" si="10"/>
        <v>1495</v>
      </c>
      <c r="X35" s="196"/>
    </row>
    <row r="36" spans="1:24" ht="55.5" customHeight="1">
      <c r="A36" s="74" t="s">
        <v>2151</v>
      </c>
      <c r="B36" s="668"/>
      <c r="C36" s="97" t="s">
        <v>2148</v>
      </c>
      <c r="D36" s="198" t="s">
        <v>233</v>
      </c>
      <c r="E36" s="69">
        <f t="shared" si="15"/>
        <v>2011.5000000000002</v>
      </c>
      <c r="F36" s="70">
        <f t="shared" si="16"/>
        <v>1639.0000000000002</v>
      </c>
      <c r="G36" s="71">
        <v>1490</v>
      </c>
      <c r="H36" s="126">
        <f t="shared" si="1"/>
        <v>1</v>
      </c>
      <c r="I36" s="126">
        <f t="shared" si="2"/>
        <v>1490</v>
      </c>
      <c r="J36" s="126">
        <f t="shared" si="3"/>
        <v>1490</v>
      </c>
      <c r="K36">
        <f t="shared" si="4"/>
        <v>1490</v>
      </c>
      <c r="L36" s="70">
        <f t="shared" si="5"/>
        <v>1534.7</v>
      </c>
      <c r="M36" s="70">
        <f t="shared" si="6"/>
        <v>1698.6</v>
      </c>
      <c r="N36" s="70">
        <f t="shared" si="7"/>
        <v>2100.9</v>
      </c>
      <c r="O36" s="481">
        <f t="shared" si="8"/>
        <v>1490</v>
      </c>
      <c r="P36" s="481">
        <f t="shared" si="9"/>
        <v>1564.5</v>
      </c>
      <c r="Q36" s="481">
        <f t="shared" si="10"/>
        <v>1937</v>
      </c>
      <c r="X36" s="196"/>
    </row>
    <row r="37" spans="1:24" ht="58.5" customHeight="1">
      <c r="A37" s="74" t="s">
        <v>2150</v>
      </c>
      <c r="B37" s="668"/>
      <c r="C37" s="97" t="s">
        <v>2149</v>
      </c>
      <c r="D37" s="198" t="s">
        <v>2156</v>
      </c>
      <c r="E37" s="69">
        <f t="shared" si="15"/>
        <v>2874.15</v>
      </c>
      <c r="F37" s="70">
        <f t="shared" si="16"/>
        <v>2341.9</v>
      </c>
      <c r="G37" s="71">
        <v>2129</v>
      </c>
      <c r="H37" s="126">
        <f t="shared" si="1"/>
        <v>1</v>
      </c>
      <c r="I37" s="126">
        <f t="shared" si="2"/>
        <v>2129</v>
      </c>
      <c r="J37" s="126">
        <f t="shared" si="3"/>
        <v>2129</v>
      </c>
      <c r="K37">
        <f t="shared" si="4"/>
        <v>2129</v>
      </c>
      <c r="L37" s="70">
        <f t="shared" si="5"/>
        <v>2192.87</v>
      </c>
      <c r="M37" s="70">
        <f t="shared" si="6"/>
        <v>2427.06</v>
      </c>
      <c r="N37" s="70">
        <f t="shared" si="7"/>
        <v>3001.89</v>
      </c>
      <c r="O37" s="481">
        <f t="shared" si="8"/>
        <v>2129</v>
      </c>
      <c r="P37" s="481">
        <f t="shared" si="9"/>
        <v>2235.4500000000003</v>
      </c>
      <c r="Q37" s="481">
        <f t="shared" si="10"/>
        <v>2767.7000000000003</v>
      </c>
      <c r="X37" s="196"/>
    </row>
    <row r="38" spans="1:24" ht="104.25" customHeight="1">
      <c r="A38" s="74" t="s">
        <v>2145</v>
      </c>
      <c r="B38" s="199"/>
      <c r="C38" s="97" t="s">
        <v>2144</v>
      </c>
      <c r="D38" s="198" t="s">
        <v>233</v>
      </c>
      <c r="E38" s="69">
        <f t="shared" si="15"/>
        <v>18765</v>
      </c>
      <c r="F38" s="70">
        <f t="shared" si="16"/>
        <v>15290.000000000002</v>
      </c>
      <c r="G38" s="71">
        <v>13900</v>
      </c>
      <c r="H38" s="126">
        <f t="shared" si="1"/>
        <v>1</v>
      </c>
      <c r="I38" s="126">
        <f t="shared" si="2"/>
        <v>13900</v>
      </c>
      <c r="J38" s="126">
        <f t="shared" si="3"/>
        <v>13900</v>
      </c>
      <c r="K38">
        <f t="shared" si="4"/>
        <v>13900</v>
      </c>
      <c r="L38" s="70">
        <f t="shared" si="5"/>
        <v>14317</v>
      </c>
      <c r="M38" s="70">
        <f t="shared" si="6"/>
        <v>15845.999999999998</v>
      </c>
      <c r="N38" s="70">
        <f t="shared" si="7"/>
        <v>19599</v>
      </c>
      <c r="O38" s="481">
        <f t="shared" si="8"/>
        <v>13900</v>
      </c>
      <c r="P38" s="481">
        <f t="shared" si="9"/>
        <v>14595</v>
      </c>
      <c r="Q38" s="481">
        <f t="shared" si="10"/>
        <v>18070</v>
      </c>
      <c r="X38" s="196"/>
    </row>
    <row r="39" spans="1:24" ht="100.5" customHeight="1">
      <c r="A39" s="74" t="s">
        <v>2141</v>
      </c>
      <c r="B39" s="199"/>
      <c r="C39" s="97" t="s">
        <v>2140</v>
      </c>
      <c r="D39" s="198" t="s">
        <v>233</v>
      </c>
      <c r="E39" s="69">
        <f t="shared" si="15"/>
        <v>4320</v>
      </c>
      <c r="F39" s="70">
        <f t="shared" si="16"/>
        <v>3520.0000000000005</v>
      </c>
      <c r="G39" s="71">
        <v>3200</v>
      </c>
      <c r="H39" s="126">
        <f t="shared" si="1"/>
        <v>1</v>
      </c>
      <c r="I39" s="126">
        <f t="shared" si="2"/>
        <v>3200</v>
      </c>
      <c r="J39" s="126">
        <f t="shared" si="3"/>
        <v>3200</v>
      </c>
      <c r="K39">
        <f t="shared" si="4"/>
        <v>3200</v>
      </c>
      <c r="L39" s="70">
        <f t="shared" si="5"/>
        <v>3296</v>
      </c>
      <c r="M39" s="70">
        <f t="shared" si="6"/>
        <v>3647.9999999999995</v>
      </c>
      <c r="N39" s="70">
        <f t="shared" si="7"/>
        <v>4512</v>
      </c>
      <c r="O39" s="481">
        <f t="shared" si="8"/>
        <v>3200</v>
      </c>
      <c r="P39" s="481">
        <f t="shared" si="9"/>
        <v>3360</v>
      </c>
      <c r="Q39" s="481">
        <f t="shared" si="10"/>
        <v>4160</v>
      </c>
      <c r="X39" s="196"/>
    </row>
    <row r="40" spans="1:24" ht="104.25" customHeight="1">
      <c r="A40" s="74" t="s">
        <v>2153</v>
      </c>
      <c r="B40" s="199"/>
      <c r="C40" s="97" t="s">
        <v>2152</v>
      </c>
      <c r="D40" s="198" t="s">
        <v>233</v>
      </c>
      <c r="E40" s="69">
        <f t="shared" si="15"/>
        <v>2565</v>
      </c>
      <c r="F40" s="70">
        <f t="shared" si="16"/>
        <v>2090</v>
      </c>
      <c r="G40" s="71">
        <v>1900</v>
      </c>
      <c r="H40" s="126">
        <f t="shared" si="1"/>
        <v>1</v>
      </c>
      <c r="I40" s="126">
        <f t="shared" si="2"/>
        <v>1900</v>
      </c>
      <c r="J40" s="126">
        <f t="shared" si="3"/>
        <v>1900</v>
      </c>
      <c r="K40">
        <f t="shared" si="4"/>
        <v>1900</v>
      </c>
      <c r="L40" s="70">
        <f t="shared" si="5"/>
        <v>1957</v>
      </c>
      <c r="M40" s="70">
        <f t="shared" si="6"/>
        <v>2166</v>
      </c>
      <c r="N40" s="70">
        <f t="shared" si="7"/>
        <v>2679</v>
      </c>
      <c r="O40" s="481">
        <f t="shared" si="8"/>
        <v>1900</v>
      </c>
      <c r="P40" s="481">
        <f t="shared" si="9"/>
        <v>1995</v>
      </c>
      <c r="Q40" s="481">
        <f t="shared" si="10"/>
        <v>2470</v>
      </c>
      <c r="X40" s="196"/>
    </row>
    <row r="41" spans="1:24" ht="29.25" customHeight="1">
      <c r="A41" s="633" t="s">
        <v>2096</v>
      </c>
      <c r="B41" s="633"/>
      <c r="C41" s="633"/>
      <c r="D41" s="633"/>
      <c r="E41" s="633"/>
      <c r="F41" s="633"/>
      <c r="G41" s="633"/>
      <c r="H41" s="126">
        <f t="shared" si="1"/>
        <v>0</v>
      </c>
      <c r="I41" s="126">
        <f t="shared" si="2"/>
        <v>0</v>
      </c>
      <c r="J41" s="126">
        <f t="shared" si="3"/>
        <v>0</v>
      </c>
      <c r="K41" t="str">
        <f t="shared" si="4"/>
        <v xml:space="preserve"> </v>
      </c>
      <c r="L41" s="70" t="str">
        <f t="shared" si="5"/>
        <v xml:space="preserve"> </v>
      </c>
      <c r="M41" s="70" t="str">
        <f t="shared" si="6"/>
        <v xml:space="preserve"> </v>
      </c>
      <c r="N41" s="70" t="str">
        <f t="shared" si="7"/>
        <v xml:space="preserve"> </v>
      </c>
      <c r="O41" s="481" t="str">
        <f t="shared" si="8"/>
        <v xml:space="preserve"> </v>
      </c>
      <c r="P41" s="481" t="str">
        <f t="shared" si="9"/>
        <v xml:space="preserve"> </v>
      </c>
      <c r="Q41" s="481" t="str">
        <f t="shared" si="10"/>
        <v xml:space="preserve"> </v>
      </c>
      <c r="X41" s="196"/>
    </row>
    <row r="42" spans="1:24" ht="30.75" customHeight="1">
      <c r="A42" s="64" t="s">
        <v>3</v>
      </c>
      <c r="B42" s="64" t="s">
        <v>43</v>
      </c>
      <c r="C42" s="64" t="s">
        <v>93</v>
      </c>
      <c r="D42" s="64" t="s">
        <v>4</v>
      </c>
      <c r="E42" s="64" t="s">
        <v>261</v>
      </c>
      <c r="F42" s="64" t="s">
        <v>3627</v>
      </c>
      <c r="G42" s="64" t="s">
        <v>263</v>
      </c>
      <c r="H42" s="126">
        <f t="shared" si="1"/>
        <v>1</v>
      </c>
      <c r="I42" s="126" t="str">
        <f t="shared" si="2"/>
        <v>ОПТ 2</v>
      </c>
      <c r="J42" s="126" t="str">
        <f t="shared" si="3"/>
        <v xml:space="preserve"> </v>
      </c>
      <c r="K42" t="str">
        <f t="shared" si="4"/>
        <v xml:space="preserve"> </v>
      </c>
      <c r="L42" s="70" t="str">
        <f t="shared" si="5"/>
        <v xml:space="preserve"> </v>
      </c>
      <c r="M42" s="70" t="str">
        <f t="shared" si="6"/>
        <v xml:space="preserve"> </v>
      </c>
      <c r="N42" s="70" t="str">
        <f t="shared" si="7"/>
        <v xml:space="preserve"> </v>
      </c>
      <c r="O42" s="481" t="str">
        <f t="shared" si="8"/>
        <v xml:space="preserve"> </v>
      </c>
      <c r="P42" s="481" t="str">
        <f t="shared" si="9"/>
        <v xml:space="preserve"> </v>
      </c>
      <c r="Q42" s="481" t="str">
        <f t="shared" si="10"/>
        <v xml:space="preserve"> </v>
      </c>
      <c r="X42" s="196"/>
    </row>
    <row r="43" spans="1:24" ht="34.5" customHeight="1">
      <c r="A43" s="200" t="s">
        <v>2160</v>
      </c>
      <c r="B43" s="784"/>
      <c r="C43" s="97" t="s">
        <v>2157</v>
      </c>
      <c r="D43" s="90" t="s">
        <v>1179</v>
      </c>
      <c r="E43" s="69">
        <f t="shared" ref="E43:E51" si="17">G43*1.35</f>
        <v>597.78000000000009</v>
      </c>
      <c r="F43" s="70">
        <f t="shared" ref="F43:F51" si="18">G43*1.1</f>
        <v>487.08000000000004</v>
      </c>
      <c r="G43" s="71">
        <v>442.8</v>
      </c>
      <c r="H43" s="126">
        <f t="shared" si="1"/>
        <v>1</v>
      </c>
      <c r="I43" s="126">
        <f t="shared" si="2"/>
        <v>442.8</v>
      </c>
      <c r="J43" s="126">
        <f t="shared" si="3"/>
        <v>442.8</v>
      </c>
      <c r="K43">
        <f t="shared" si="4"/>
        <v>442.8</v>
      </c>
      <c r="L43" s="70">
        <f t="shared" si="5"/>
        <v>456.084</v>
      </c>
      <c r="M43" s="70">
        <f t="shared" si="6"/>
        <v>504.79199999999997</v>
      </c>
      <c r="N43" s="70">
        <f t="shared" si="7"/>
        <v>624.34799999999996</v>
      </c>
      <c r="O43" s="481">
        <f t="shared" si="8"/>
        <v>442.8</v>
      </c>
      <c r="P43" s="481">
        <f t="shared" si="9"/>
        <v>464.94000000000005</v>
      </c>
      <c r="Q43" s="481">
        <f t="shared" si="10"/>
        <v>575.64</v>
      </c>
      <c r="X43" s="196"/>
    </row>
    <row r="44" spans="1:24" ht="36" customHeight="1">
      <c r="A44" s="200" t="s">
        <v>2162</v>
      </c>
      <c r="B44" s="785"/>
      <c r="C44" s="97" t="s">
        <v>2161</v>
      </c>
      <c r="D44" s="89" t="s">
        <v>1120</v>
      </c>
      <c r="E44" s="69">
        <f t="shared" si="17"/>
        <v>1012.5000000000001</v>
      </c>
      <c r="F44" s="70">
        <f t="shared" si="18"/>
        <v>825.00000000000011</v>
      </c>
      <c r="G44" s="71">
        <v>750</v>
      </c>
      <c r="H44" s="126">
        <f t="shared" si="1"/>
        <v>1</v>
      </c>
      <c r="I44" s="126">
        <f t="shared" si="2"/>
        <v>750</v>
      </c>
      <c r="J44" s="126">
        <f t="shared" si="3"/>
        <v>750</v>
      </c>
      <c r="K44">
        <f t="shared" si="4"/>
        <v>750</v>
      </c>
      <c r="L44" s="70">
        <f t="shared" si="5"/>
        <v>772.5</v>
      </c>
      <c r="M44" s="70">
        <f t="shared" si="6"/>
        <v>854.99999999999989</v>
      </c>
      <c r="N44" s="70">
        <f t="shared" si="7"/>
        <v>1057.5</v>
      </c>
      <c r="O44" s="481">
        <f t="shared" si="8"/>
        <v>750</v>
      </c>
      <c r="P44" s="481">
        <f t="shared" si="9"/>
        <v>787.5</v>
      </c>
      <c r="Q44" s="481">
        <f t="shared" si="10"/>
        <v>975</v>
      </c>
      <c r="X44" s="196"/>
    </row>
    <row r="45" spans="1:24" ht="33.75" customHeight="1">
      <c r="A45" s="787" t="s">
        <v>2166</v>
      </c>
      <c r="B45" s="785"/>
      <c r="C45" s="781" t="s">
        <v>2165</v>
      </c>
      <c r="D45" s="90" t="s">
        <v>1179</v>
      </c>
      <c r="E45" s="69">
        <f t="shared" si="17"/>
        <v>1381.7250000000001</v>
      </c>
      <c r="F45" s="70">
        <f t="shared" si="18"/>
        <v>1125.8500000000001</v>
      </c>
      <c r="G45" s="71">
        <v>1023.5</v>
      </c>
      <c r="H45" s="126">
        <f t="shared" si="1"/>
        <v>1</v>
      </c>
      <c r="I45" s="126">
        <f t="shared" si="2"/>
        <v>1023.5</v>
      </c>
      <c r="J45" s="126">
        <f t="shared" si="3"/>
        <v>1023.5</v>
      </c>
      <c r="K45">
        <f t="shared" si="4"/>
        <v>1023.5</v>
      </c>
      <c r="L45" s="70">
        <f t="shared" si="5"/>
        <v>1054.2049999999999</v>
      </c>
      <c r="M45" s="70">
        <f t="shared" si="6"/>
        <v>1166.79</v>
      </c>
      <c r="N45" s="70">
        <f t="shared" si="7"/>
        <v>1443.135</v>
      </c>
      <c r="O45" s="481">
        <f t="shared" si="8"/>
        <v>1023.5</v>
      </c>
      <c r="P45" s="481">
        <f t="shared" si="9"/>
        <v>1074.675</v>
      </c>
      <c r="Q45" s="481">
        <f t="shared" si="10"/>
        <v>1330.55</v>
      </c>
      <c r="X45" s="196"/>
    </row>
    <row r="46" spans="1:24" ht="33.75" customHeight="1">
      <c r="A46" s="788"/>
      <c r="B46" s="785"/>
      <c r="C46" s="782"/>
      <c r="D46" s="201" t="s">
        <v>2167</v>
      </c>
      <c r="E46" s="69">
        <f t="shared" si="17"/>
        <v>1381.7250000000001</v>
      </c>
      <c r="F46" s="70">
        <f t="shared" si="18"/>
        <v>1125.8500000000001</v>
      </c>
      <c r="G46" s="71">
        <v>1023.5</v>
      </c>
      <c r="H46" s="126">
        <f t="shared" si="1"/>
        <v>1</v>
      </c>
      <c r="I46" s="126">
        <f t="shared" si="2"/>
        <v>1023.5</v>
      </c>
      <c r="J46" s="126">
        <f t="shared" si="3"/>
        <v>1023.5</v>
      </c>
      <c r="K46">
        <f t="shared" si="4"/>
        <v>1023.5</v>
      </c>
      <c r="L46" s="70">
        <f t="shared" si="5"/>
        <v>1054.2049999999999</v>
      </c>
      <c r="M46" s="70">
        <f t="shared" si="6"/>
        <v>1166.79</v>
      </c>
      <c r="N46" s="70">
        <f t="shared" si="7"/>
        <v>1443.135</v>
      </c>
      <c r="O46" s="481">
        <f t="shared" si="8"/>
        <v>1023.5</v>
      </c>
      <c r="P46" s="481">
        <f t="shared" si="9"/>
        <v>1074.675</v>
      </c>
      <c r="Q46" s="481">
        <f t="shared" si="10"/>
        <v>1330.55</v>
      </c>
      <c r="X46" s="196" t="s">
        <v>978</v>
      </c>
    </row>
    <row r="47" spans="1:24" ht="33" customHeight="1">
      <c r="A47" s="789"/>
      <c r="B47" s="785"/>
      <c r="C47" s="783"/>
      <c r="D47" s="89" t="s">
        <v>1120</v>
      </c>
      <c r="E47" s="69">
        <f t="shared" si="17"/>
        <v>1381.7250000000001</v>
      </c>
      <c r="F47" s="70">
        <f t="shared" si="18"/>
        <v>1125.8500000000001</v>
      </c>
      <c r="G47" s="71">
        <v>1023.5</v>
      </c>
      <c r="H47" s="126">
        <f t="shared" si="1"/>
        <v>1</v>
      </c>
      <c r="I47" s="126">
        <f t="shared" si="2"/>
        <v>1023.5</v>
      </c>
      <c r="J47" s="126">
        <f t="shared" si="3"/>
        <v>1023.5</v>
      </c>
      <c r="K47">
        <f t="shared" si="4"/>
        <v>1023.5</v>
      </c>
      <c r="L47" s="70">
        <f t="shared" si="5"/>
        <v>1054.2049999999999</v>
      </c>
      <c r="M47" s="70">
        <f t="shared" si="6"/>
        <v>1166.79</v>
      </c>
      <c r="N47" s="70">
        <f t="shared" si="7"/>
        <v>1443.135</v>
      </c>
      <c r="O47" s="481">
        <f t="shared" si="8"/>
        <v>1023.5</v>
      </c>
      <c r="P47" s="481">
        <f t="shared" si="9"/>
        <v>1074.675</v>
      </c>
      <c r="Q47" s="481">
        <f t="shared" si="10"/>
        <v>1330.55</v>
      </c>
      <c r="X47" s="196" t="s">
        <v>978</v>
      </c>
    </row>
    <row r="48" spans="1:24" ht="33" customHeight="1">
      <c r="A48" s="202" t="s">
        <v>2169</v>
      </c>
      <c r="B48" s="785"/>
      <c r="C48" s="203" t="s">
        <v>2168</v>
      </c>
      <c r="D48" s="90" t="s">
        <v>1179</v>
      </c>
      <c r="E48" s="69">
        <f t="shared" si="17"/>
        <v>1836.0000000000002</v>
      </c>
      <c r="F48" s="70">
        <f t="shared" si="18"/>
        <v>1496.0000000000002</v>
      </c>
      <c r="G48" s="71">
        <v>1360</v>
      </c>
      <c r="H48" s="126">
        <f t="shared" si="1"/>
        <v>1</v>
      </c>
      <c r="I48" s="126">
        <f t="shared" si="2"/>
        <v>1360</v>
      </c>
      <c r="J48" s="126">
        <f t="shared" si="3"/>
        <v>1360</v>
      </c>
      <c r="K48">
        <f t="shared" si="4"/>
        <v>1360</v>
      </c>
      <c r="L48" s="70">
        <f t="shared" si="5"/>
        <v>1400.8</v>
      </c>
      <c r="M48" s="70">
        <f t="shared" si="6"/>
        <v>1550.3999999999999</v>
      </c>
      <c r="N48" s="70">
        <f t="shared" si="7"/>
        <v>1917.6</v>
      </c>
      <c r="O48" s="481">
        <f t="shared" si="8"/>
        <v>1360</v>
      </c>
      <c r="P48" s="481">
        <f t="shared" si="9"/>
        <v>1428</v>
      </c>
      <c r="Q48" s="481">
        <f t="shared" si="10"/>
        <v>1768</v>
      </c>
      <c r="X48" s="196" t="s">
        <v>978</v>
      </c>
    </row>
    <row r="49" spans="1:24" ht="35.25" customHeight="1">
      <c r="A49" s="74" t="s">
        <v>2159</v>
      </c>
      <c r="B49" s="786"/>
      <c r="C49" s="97" t="s">
        <v>2158</v>
      </c>
      <c r="D49" s="90" t="s">
        <v>1179</v>
      </c>
      <c r="E49" s="69">
        <f t="shared" si="17"/>
        <v>918.00000000000011</v>
      </c>
      <c r="F49" s="70">
        <f t="shared" si="18"/>
        <v>748.00000000000011</v>
      </c>
      <c r="G49" s="71">
        <v>680</v>
      </c>
      <c r="H49" s="126">
        <f t="shared" si="1"/>
        <v>1</v>
      </c>
      <c r="I49" s="126">
        <f t="shared" si="2"/>
        <v>680</v>
      </c>
      <c r="J49" s="126">
        <f t="shared" si="3"/>
        <v>680</v>
      </c>
      <c r="K49">
        <f t="shared" si="4"/>
        <v>680</v>
      </c>
      <c r="L49" s="70">
        <f t="shared" si="5"/>
        <v>700.4</v>
      </c>
      <c r="M49" s="70">
        <f t="shared" si="6"/>
        <v>775.19999999999993</v>
      </c>
      <c r="N49" s="70">
        <f t="shared" si="7"/>
        <v>958.8</v>
      </c>
      <c r="O49" s="481">
        <f t="shared" si="8"/>
        <v>680</v>
      </c>
      <c r="P49" s="481">
        <f t="shared" si="9"/>
        <v>714</v>
      </c>
      <c r="Q49" s="481">
        <f t="shared" si="10"/>
        <v>884</v>
      </c>
      <c r="X49" s="196" t="s">
        <v>978</v>
      </c>
    </row>
    <row r="50" spans="1:24" ht="51.75" customHeight="1">
      <c r="A50" s="74" t="s">
        <v>2164</v>
      </c>
      <c r="B50" s="204"/>
      <c r="C50" s="97" t="s">
        <v>2163</v>
      </c>
      <c r="D50" s="90" t="s">
        <v>1179</v>
      </c>
      <c r="E50" s="69">
        <f t="shared" si="17"/>
        <v>19737</v>
      </c>
      <c r="F50" s="70">
        <f t="shared" si="18"/>
        <v>16082.000000000002</v>
      </c>
      <c r="G50" s="71">
        <v>14620</v>
      </c>
      <c r="H50" s="126">
        <f t="shared" si="1"/>
        <v>1</v>
      </c>
      <c r="I50" s="126">
        <f t="shared" si="2"/>
        <v>14620</v>
      </c>
      <c r="J50" s="126">
        <f t="shared" si="3"/>
        <v>14620</v>
      </c>
      <c r="K50">
        <f t="shared" si="4"/>
        <v>14620</v>
      </c>
      <c r="L50" s="70">
        <f t="shared" si="5"/>
        <v>15058.6</v>
      </c>
      <c r="M50" s="70">
        <f t="shared" si="6"/>
        <v>16666.8</v>
      </c>
      <c r="N50" s="70">
        <f t="shared" si="7"/>
        <v>20614.199999999997</v>
      </c>
      <c r="O50" s="481">
        <f t="shared" si="8"/>
        <v>14620</v>
      </c>
      <c r="P50" s="481">
        <f t="shared" si="9"/>
        <v>15351</v>
      </c>
      <c r="Q50" s="481">
        <f t="shared" si="10"/>
        <v>19006</v>
      </c>
      <c r="X50" s="196"/>
    </row>
    <row r="51" spans="1:24" ht="113.25" customHeight="1">
      <c r="A51" s="74" t="s">
        <v>2155</v>
      </c>
      <c r="B51" s="199"/>
      <c r="C51" s="97" t="s">
        <v>2154</v>
      </c>
      <c r="D51" s="90" t="s">
        <v>1179</v>
      </c>
      <c r="E51" s="69">
        <f t="shared" si="17"/>
        <v>5045.625</v>
      </c>
      <c r="F51" s="70">
        <f t="shared" si="18"/>
        <v>4111.25</v>
      </c>
      <c r="G51" s="71">
        <v>3737.5</v>
      </c>
      <c r="H51" s="126">
        <f t="shared" si="1"/>
        <v>1</v>
      </c>
      <c r="I51" s="126">
        <f t="shared" si="2"/>
        <v>3737.5</v>
      </c>
      <c r="J51" s="126">
        <f t="shared" si="3"/>
        <v>3737.5</v>
      </c>
      <c r="K51">
        <f t="shared" si="4"/>
        <v>3737.5</v>
      </c>
      <c r="L51" s="70">
        <f t="shared" si="5"/>
        <v>3849.625</v>
      </c>
      <c r="M51" s="70">
        <f t="shared" si="6"/>
        <v>4260.75</v>
      </c>
      <c r="N51" s="70">
        <f t="shared" si="7"/>
        <v>5269.875</v>
      </c>
      <c r="O51" s="481">
        <f t="shared" si="8"/>
        <v>3737.5</v>
      </c>
      <c r="P51" s="481">
        <f t="shared" si="9"/>
        <v>3924.375</v>
      </c>
      <c r="Q51" s="481">
        <f t="shared" si="10"/>
        <v>4858.75</v>
      </c>
      <c r="X51" s="196"/>
    </row>
    <row r="52" spans="1:24" ht="28.5" customHeight="1">
      <c r="A52" s="633" t="s">
        <v>2172</v>
      </c>
      <c r="B52" s="633"/>
      <c r="C52" s="633"/>
      <c r="D52" s="633"/>
      <c r="E52" s="633"/>
      <c r="F52" s="633"/>
      <c r="G52" s="633"/>
      <c r="H52" s="126">
        <f t="shared" si="1"/>
        <v>0</v>
      </c>
      <c r="I52" s="126">
        <f t="shared" si="2"/>
        <v>0</v>
      </c>
      <c r="J52" s="126">
        <f t="shared" si="3"/>
        <v>0</v>
      </c>
      <c r="K52" t="str">
        <f t="shared" si="4"/>
        <v xml:space="preserve"> </v>
      </c>
      <c r="L52" s="70" t="str">
        <f t="shared" si="5"/>
        <v xml:space="preserve"> </v>
      </c>
      <c r="M52" s="70" t="str">
        <f t="shared" si="6"/>
        <v xml:space="preserve"> </v>
      </c>
      <c r="N52" s="70" t="str">
        <f t="shared" si="7"/>
        <v xml:space="preserve"> </v>
      </c>
      <c r="O52" s="481" t="str">
        <f t="shared" si="8"/>
        <v xml:space="preserve"> </v>
      </c>
      <c r="P52" s="481" t="str">
        <f t="shared" si="9"/>
        <v xml:space="preserve"> </v>
      </c>
      <c r="Q52" s="481" t="str">
        <f t="shared" si="10"/>
        <v xml:space="preserve"> </v>
      </c>
      <c r="X52" s="196"/>
    </row>
    <row r="53" spans="1:24" ht="31.5" customHeight="1">
      <c r="A53" s="64" t="s">
        <v>3</v>
      </c>
      <c r="B53" s="64" t="s">
        <v>43</v>
      </c>
      <c r="C53" s="64" t="s">
        <v>93</v>
      </c>
      <c r="D53" s="64" t="s">
        <v>4</v>
      </c>
      <c r="E53" s="64" t="s">
        <v>261</v>
      </c>
      <c r="F53" s="64" t="s">
        <v>3627</v>
      </c>
      <c r="G53" s="64" t="s">
        <v>263</v>
      </c>
      <c r="H53" s="126">
        <f t="shared" si="1"/>
        <v>1</v>
      </c>
      <c r="I53" s="126" t="str">
        <f t="shared" si="2"/>
        <v>ОПТ 2</v>
      </c>
      <c r="J53" s="126" t="str">
        <f t="shared" si="3"/>
        <v xml:space="preserve"> </v>
      </c>
      <c r="K53" t="str">
        <f t="shared" si="4"/>
        <v xml:space="preserve"> </v>
      </c>
      <c r="L53" s="70" t="str">
        <f t="shared" si="5"/>
        <v xml:space="preserve"> </v>
      </c>
      <c r="M53" s="70" t="str">
        <f t="shared" si="6"/>
        <v xml:space="preserve"> </v>
      </c>
      <c r="N53" s="70" t="str">
        <f t="shared" si="7"/>
        <v xml:space="preserve"> </v>
      </c>
      <c r="O53" s="481" t="str">
        <f t="shared" si="8"/>
        <v xml:space="preserve"> </v>
      </c>
      <c r="P53" s="481" t="str">
        <f t="shared" si="9"/>
        <v xml:space="preserve"> </v>
      </c>
      <c r="Q53" s="481" t="str">
        <f t="shared" si="10"/>
        <v xml:space="preserve"> </v>
      </c>
      <c r="X53" s="196"/>
    </row>
    <row r="54" spans="1:24" ht="121.5" customHeight="1">
      <c r="A54" s="74" t="s">
        <v>2171</v>
      </c>
      <c r="B54" s="96"/>
      <c r="C54" s="97" t="s">
        <v>2170</v>
      </c>
      <c r="D54" s="90" t="s">
        <v>1179</v>
      </c>
      <c r="E54" s="69">
        <f>G54*1.35</f>
        <v>1066.5</v>
      </c>
      <c r="F54" s="70">
        <f>G54*1.1</f>
        <v>869.00000000000011</v>
      </c>
      <c r="G54" s="71">
        <v>790</v>
      </c>
      <c r="H54" s="126">
        <f t="shared" si="1"/>
        <v>1</v>
      </c>
      <c r="I54" s="126">
        <f t="shared" si="2"/>
        <v>790</v>
      </c>
      <c r="J54" s="126">
        <f t="shared" si="3"/>
        <v>790</v>
      </c>
      <c r="K54">
        <f t="shared" si="4"/>
        <v>790</v>
      </c>
      <c r="L54" s="70">
        <f t="shared" si="5"/>
        <v>813.7</v>
      </c>
      <c r="M54" s="70">
        <f t="shared" si="6"/>
        <v>900.59999999999991</v>
      </c>
      <c r="N54" s="70">
        <f t="shared" si="7"/>
        <v>1113.8999999999999</v>
      </c>
      <c r="O54" s="481">
        <f t="shared" si="8"/>
        <v>790</v>
      </c>
      <c r="P54" s="481">
        <f t="shared" si="9"/>
        <v>829.5</v>
      </c>
      <c r="Q54" s="481">
        <f t="shared" si="10"/>
        <v>1027</v>
      </c>
      <c r="X54" s="196"/>
    </row>
    <row r="55" spans="1:24" ht="28.5" customHeight="1">
      <c r="A55" s="633" t="s">
        <v>2173</v>
      </c>
      <c r="B55" s="633"/>
      <c r="C55" s="633"/>
      <c r="D55" s="633"/>
      <c r="E55" s="633"/>
      <c r="F55" s="633"/>
      <c r="G55" s="633"/>
      <c r="H55" s="126">
        <f t="shared" si="1"/>
        <v>0</v>
      </c>
      <c r="I55" s="126">
        <f t="shared" si="2"/>
        <v>0</v>
      </c>
      <c r="J55" s="126">
        <f t="shared" si="3"/>
        <v>0</v>
      </c>
      <c r="K55" t="str">
        <f t="shared" si="4"/>
        <v xml:space="preserve"> </v>
      </c>
      <c r="L55" s="70" t="str">
        <f t="shared" si="5"/>
        <v xml:space="preserve"> </v>
      </c>
      <c r="M55" s="70" t="str">
        <f t="shared" si="6"/>
        <v xml:space="preserve"> </v>
      </c>
      <c r="N55" s="70" t="str">
        <f t="shared" si="7"/>
        <v xml:space="preserve"> </v>
      </c>
      <c r="O55" s="481" t="str">
        <f t="shared" si="8"/>
        <v xml:space="preserve"> </v>
      </c>
      <c r="P55" s="481" t="str">
        <f t="shared" si="9"/>
        <v xml:space="preserve"> </v>
      </c>
      <c r="Q55" s="481" t="str">
        <f t="shared" si="10"/>
        <v xml:space="preserve"> </v>
      </c>
      <c r="X55" s="196"/>
    </row>
    <row r="56" spans="1:24" ht="31.5" customHeight="1">
      <c r="A56" s="64" t="s">
        <v>3</v>
      </c>
      <c r="B56" s="64" t="s">
        <v>43</v>
      </c>
      <c r="C56" s="64" t="s">
        <v>93</v>
      </c>
      <c r="D56" s="64" t="s">
        <v>4</v>
      </c>
      <c r="E56" s="64" t="s">
        <v>261</v>
      </c>
      <c r="F56" s="64" t="s">
        <v>3627</v>
      </c>
      <c r="G56" s="64" t="s">
        <v>263</v>
      </c>
      <c r="H56" s="126">
        <f t="shared" si="1"/>
        <v>1</v>
      </c>
      <c r="I56" s="126" t="str">
        <f t="shared" si="2"/>
        <v>ОПТ 2</v>
      </c>
      <c r="J56" s="126" t="str">
        <f t="shared" si="3"/>
        <v xml:space="preserve"> </v>
      </c>
      <c r="K56" t="str">
        <f t="shared" si="4"/>
        <v xml:space="preserve"> </v>
      </c>
      <c r="L56" s="70" t="str">
        <f t="shared" si="5"/>
        <v xml:space="preserve"> </v>
      </c>
      <c r="M56" s="70" t="str">
        <f t="shared" si="6"/>
        <v xml:space="preserve"> </v>
      </c>
      <c r="N56" s="70" t="str">
        <f t="shared" si="7"/>
        <v xml:space="preserve"> </v>
      </c>
      <c r="O56" s="481" t="str">
        <f t="shared" si="8"/>
        <v xml:space="preserve"> </v>
      </c>
      <c r="P56" s="481" t="str">
        <f t="shared" si="9"/>
        <v xml:space="preserve"> </v>
      </c>
      <c r="Q56" s="481" t="str">
        <f t="shared" si="10"/>
        <v xml:space="preserve"> </v>
      </c>
      <c r="X56" s="196"/>
    </row>
    <row r="57" spans="1:24" ht="120" customHeight="1">
      <c r="A57" s="74" t="s">
        <v>2174</v>
      </c>
      <c r="B57" s="96"/>
      <c r="C57" s="97" t="s">
        <v>2176</v>
      </c>
      <c r="D57" s="90" t="s">
        <v>1179</v>
      </c>
      <c r="E57" s="69">
        <f>G57*1.35</f>
        <v>1687.5</v>
      </c>
      <c r="F57" s="70">
        <f>G57*1.1</f>
        <v>1375</v>
      </c>
      <c r="G57" s="71">
        <v>1250</v>
      </c>
      <c r="H57" s="126">
        <f t="shared" si="1"/>
        <v>1</v>
      </c>
      <c r="I57" s="126">
        <f t="shared" si="2"/>
        <v>1250</v>
      </c>
      <c r="J57" s="126">
        <f t="shared" si="3"/>
        <v>1250</v>
      </c>
      <c r="K57">
        <f t="shared" si="4"/>
        <v>1250</v>
      </c>
      <c r="L57" s="70">
        <f t="shared" si="5"/>
        <v>1287.5</v>
      </c>
      <c r="M57" s="70">
        <f t="shared" si="6"/>
        <v>1424.9999999999998</v>
      </c>
      <c r="N57" s="70">
        <f t="shared" si="7"/>
        <v>1762.5</v>
      </c>
      <c r="O57" s="481">
        <f t="shared" si="8"/>
        <v>1250</v>
      </c>
      <c r="P57" s="481">
        <f t="shared" si="9"/>
        <v>1312.5</v>
      </c>
      <c r="Q57" s="481">
        <f t="shared" si="10"/>
        <v>1625</v>
      </c>
      <c r="X57" s="196"/>
    </row>
    <row r="58" spans="1:24" ht="64.5" customHeight="1">
      <c r="A58" s="74" t="s">
        <v>2175</v>
      </c>
      <c r="B58" s="784"/>
      <c r="C58" s="97" t="s">
        <v>2179</v>
      </c>
      <c r="D58" s="90" t="s">
        <v>1179</v>
      </c>
      <c r="E58" s="69">
        <f>G58*1.35</f>
        <v>7155.0000000000009</v>
      </c>
      <c r="F58" s="70">
        <f>G58*1.1</f>
        <v>5830.0000000000009</v>
      </c>
      <c r="G58" s="71">
        <v>5300</v>
      </c>
      <c r="H58" s="126">
        <f t="shared" si="1"/>
        <v>1</v>
      </c>
      <c r="I58" s="126">
        <f t="shared" si="2"/>
        <v>5300</v>
      </c>
      <c r="J58" s="126">
        <f t="shared" si="3"/>
        <v>5300</v>
      </c>
      <c r="K58">
        <f t="shared" si="4"/>
        <v>5300</v>
      </c>
      <c r="L58" s="70">
        <f t="shared" si="5"/>
        <v>5459</v>
      </c>
      <c r="M58" s="70">
        <f t="shared" si="6"/>
        <v>6041.9999999999991</v>
      </c>
      <c r="N58" s="70">
        <f t="shared" si="7"/>
        <v>7473</v>
      </c>
      <c r="O58" s="481">
        <f t="shared" si="8"/>
        <v>5300</v>
      </c>
      <c r="P58" s="481">
        <f t="shared" si="9"/>
        <v>5565</v>
      </c>
      <c r="Q58" s="481">
        <f t="shared" si="10"/>
        <v>6890</v>
      </c>
      <c r="X58" s="196"/>
    </row>
    <row r="59" spans="1:24" ht="54.75" customHeight="1">
      <c r="A59" s="74" t="s">
        <v>2178</v>
      </c>
      <c r="B59" s="786"/>
      <c r="C59" s="97" t="s">
        <v>2177</v>
      </c>
      <c r="D59" s="90" t="s">
        <v>1179</v>
      </c>
      <c r="E59" s="69">
        <f>G59*1.35</f>
        <v>5373</v>
      </c>
      <c r="F59" s="70">
        <f>G59*1.1</f>
        <v>4378</v>
      </c>
      <c r="G59" s="71">
        <v>3980</v>
      </c>
      <c r="H59" s="126">
        <f t="shared" si="1"/>
        <v>1</v>
      </c>
      <c r="I59" s="126">
        <f t="shared" si="2"/>
        <v>3980</v>
      </c>
      <c r="J59" s="126">
        <f t="shared" si="3"/>
        <v>3980</v>
      </c>
      <c r="K59">
        <f t="shared" si="4"/>
        <v>3980</v>
      </c>
      <c r="L59" s="70">
        <f t="shared" si="5"/>
        <v>4099.4000000000005</v>
      </c>
      <c r="M59" s="70">
        <f t="shared" si="6"/>
        <v>4537.2</v>
      </c>
      <c r="N59" s="70">
        <f t="shared" si="7"/>
        <v>5611.7999999999993</v>
      </c>
      <c r="O59" s="481">
        <f t="shared" si="8"/>
        <v>3980</v>
      </c>
      <c r="P59" s="481">
        <f t="shared" si="9"/>
        <v>4179</v>
      </c>
      <c r="Q59" s="481">
        <f t="shared" si="10"/>
        <v>5174</v>
      </c>
      <c r="X59" s="196"/>
    </row>
    <row r="60" spans="1:24" ht="28.5" customHeight="1">
      <c r="A60" s="633" t="s">
        <v>2097</v>
      </c>
      <c r="B60" s="633"/>
      <c r="C60" s="633"/>
      <c r="D60" s="633"/>
      <c r="E60" s="633"/>
      <c r="F60" s="633"/>
      <c r="G60" s="633"/>
      <c r="H60" s="126">
        <f t="shared" si="1"/>
        <v>0</v>
      </c>
      <c r="I60" s="126">
        <f t="shared" si="2"/>
        <v>0</v>
      </c>
      <c r="J60" s="126">
        <f t="shared" si="3"/>
        <v>0</v>
      </c>
      <c r="K60" t="str">
        <f t="shared" si="4"/>
        <v xml:space="preserve"> </v>
      </c>
      <c r="L60" s="70" t="str">
        <f t="shared" si="5"/>
        <v xml:space="preserve"> </v>
      </c>
      <c r="M60" s="70" t="str">
        <f t="shared" si="6"/>
        <v xml:space="preserve"> </v>
      </c>
      <c r="N60" s="70" t="str">
        <f t="shared" si="7"/>
        <v xml:space="preserve"> </v>
      </c>
      <c r="O60" s="481" t="str">
        <f t="shared" si="8"/>
        <v xml:space="preserve"> </v>
      </c>
      <c r="P60" s="481" t="str">
        <f t="shared" si="9"/>
        <v xml:space="preserve"> </v>
      </c>
      <c r="Q60" s="481" t="str">
        <f t="shared" si="10"/>
        <v xml:space="preserve"> </v>
      </c>
      <c r="X60" s="196"/>
    </row>
    <row r="61" spans="1:24" ht="30.75" customHeight="1">
      <c r="A61" s="64" t="s">
        <v>3</v>
      </c>
      <c r="B61" s="64" t="s">
        <v>43</v>
      </c>
      <c r="C61" s="64" t="s">
        <v>93</v>
      </c>
      <c r="D61" s="64" t="s">
        <v>4</v>
      </c>
      <c r="E61" s="64" t="s">
        <v>261</v>
      </c>
      <c r="F61" s="64" t="s">
        <v>3627</v>
      </c>
      <c r="G61" s="64" t="s">
        <v>263</v>
      </c>
      <c r="H61" s="126">
        <f t="shared" si="1"/>
        <v>1</v>
      </c>
      <c r="I61" s="126" t="str">
        <f t="shared" si="2"/>
        <v>ОПТ 2</v>
      </c>
      <c r="J61" s="126" t="str">
        <f t="shared" si="3"/>
        <v xml:space="preserve"> </v>
      </c>
      <c r="K61" t="str">
        <f t="shared" si="4"/>
        <v xml:space="preserve"> </v>
      </c>
      <c r="L61" s="70" t="str">
        <f t="shared" si="5"/>
        <v xml:space="preserve"> </v>
      </c>
      <c r="M61" s="70" t="str">
        <f t="shared" si="6"/>
        <v xml:space="preserve"> </v>
      </c>
      <c r="N61" s="70" t="str">
        <f t="shared" si="7"/>
        <v xml:space="preserve"> </v>
      </c>
      <c r="O61" s="481" t="str">
        <f t="shared" si="8"/>
        <v xml:space="preserve"> </v>
      </c>
      <c r="P61" s="481" t="str">
        <f t="shared" si="9"/>
        <v xml:space="preserve"> </v>
      </c>
      <c r="Q61" s="481" t="str">
        <f t="shared" si="10"/>
        <v xml:space="preserve"> </v>
      </c>
      <c r="X61" s="196"/>
    </row>
    <row r="62" spans="1:24" ht="30" customHeight="1">
      <c r="A62" s="729" t="s">
        <v>2181</v>
      </c>
      <c r="B62" s="784"/>
      <c r="C62" s="781" t="s">
        <v>2180</v>
      </c>
      <c r="D62" s="141" t="s">
        <v>50</v>
      </c>
      <c r="E62" s="69">
        <f>G62*1.35</f>
        <v>2025.0000000000002</v>
      </c>
      <c r="F62" s="70">
        <f>G62*1.1</f>
        <v>1650.0000000000002</v>
      </c>
      <c r="G62" s="71">
        <v>1500</v>
      </c>
      <c r="H62" s="126">
        <f t="shared" si="1"/>
        <v>1</v>
      </c>
      <c r="I62" s="126">
        <f t="shared" si="2"/>
        <v>1500</v>
      </c>
      <c r="J62" s="126">
        <f t="shared" si="3"/>
        <v>1500</v>
      </c>
      <c r="K62">
        <f t="shared" si="4"/>
        <v>1500</v>
      </c>
      <c r="L62" s="70">
        <f t="shared" si="5"/>
        <v>1545</v>
      </c>
      <c r="M62" s="70">
        <f t="shared" si="6"/>
        <v>1709.9999999999998</v>
      </c>
      <c r="N62" s="70">
        <f t="shared" si="7"/>
        <v>2115</v>
      </c>
      <c r="O62" s="481">
        <f t="shared" si="8"/>
        <v>1500</v>
      </c>
      <c r="P62" s="481">
        <f t="shared" si="9"/>
        <v>1575</v>
      </c>
      <c r="Q62" s="481">
        <f t="shared" si="10"/>
        <v>1950</v>
      </c>
      <c r="X62" s="196" t="s">
        <v>978</v>
      </c>
    </row>
    <row r="63" spans="1:24" ht="30" customHeight="1">
      <c r="A63" s="730"/>
      <c r="B63" s="785"/>
      <c r="C63" s="782"/>
      <c r="D63" s="90" t="s">
        <v>1179</v>
      </c>
      <c r="E63" s="69">
        <f t="shared" ref="E63:E72" si="19">G63*1.35</f>
        <v>2025.0000000000002</v>
      </c>
      <c r="F63" s="70">
        <f t="shared" ref="F63:F72" si="20">G63*1.1</f>
        <v>1650.0000000000002</v>
      </c>
      <c r="G63" s="71">
        <v>1500</v>
      </c>
      <c r="H63" s="126">
        <f t="shared" si="1"/>
        <v>1</v>
      </c>
      <c r="I63" s="126">
        <f t="shared" si="2"/>
        <v>1500</v>
      </c>
      <c r="J63" s="126">
        <f t="shared" si="3"/>
        <v>1500</v>
      </c>
      <c r="K63">
        <f t="shared" si="4"/>
        <v>1500</v>
      </c>
      <c r="L63" s="70">
        <f t="shared" si="5"/>
        <v>1545</v>
      </c>
      <c r="M63" s="70">
        <f t="shared" si="6"/>
        <v>1709.9999999999998</v>
      </c>
      <c r="N63" s="70">
        <f t="shared" si="7"/>
        <v>2115</v>
      </c>
      <c r="O63" s="481">
        <f t="shared" si="8"/>
        <v>1500</v>
      </c>
      <c r="P63" s="481">
        <f t="shared" si="9"/>
        <v>1575</v>
      </c>
      <c r="Q63" s="481">
        <f t="shared" si="10"/>
        <v>1950</v>
      </c>
      <c r="X63" s="196"/>
    </row>
    <row r="64" spans="1:24" ht="18.75" customHeight="1">
      <c r="A64" s="730"/>
      <c r="B64" s="785"/>
      <c r="C64" s="782"/>
      <c r="D64" s="133" t="s">
        <v>108</v>
      </c>
      <c r="E64" s="69">
        <f t="shared" si="19"/>
        <v>2025.0000000000002</v>
      </c>
      <c r="F64" s="70">
        <f t="shared" si="20"/>
        <v>1650.0000000000002</v>
      </c>
      <c r="G64" s="71">
        <v>1500</v>
      </c>
      <c r="H64" s="126">
        <f t="shared" si="1"/>
        <v>1</v>
      </c>
      <c r="I64" s="126">
        <f t="shared" si="2"/>
        <v>1500</v>
      </c>
      <c r="J64" s="126">
        <f t="shared" si="3"/>
        <v>1500</v>
      </c>
      <c r="K64">
        <f t="shared" si="4"/>
        <v>1500</v>
      </c>
      <c r="L64" s="70">
        <f t="shared" si="5"/>
        <v>1545</v>
      </c>
      <c r="M64" s="70">
        <f t="shared" si="6"/>
        <v>1709.9999999999998</v>
      </c>
      <c r="N64" s="70">
        <f t="shared" si="7"/>
        <v>2115</v>
      </c>
      <c r="O64" s="481">
        <f t="shared" si="8"/>
        <v>1500</v>
      </c>
      <c r="P64" s="481">
        <f t="shared" si="9"/>
        <v>1575</v>
      </c>
      <c r="Q64" s="481">
        <f t="shared" si="10"/>
        <v>1950</v>
      </c>
      <c r="X64" s="196" t="s">
        <v>978</v>
      </c>
    </row>
    <row r="65" spans="1:24" ht="21" customHeight="1">
      <c r="A65" s="730"/>
      <c r="B65" s="785"/>
      <c r="C65" s="782"/>
      <c r="D65" s="129" t="s">
        <v>106</v>
      </c>
      <c r="E65" s="69">
        <f>G65*1.35</f>
        <v>2025.0000000000002</v>
      </c>
      <c r="F65" s="70">
        <f t="shared" si="20"/>
        <v>1650.0000000000002</v>
      </c>
      <c r="G65" s="71">
        <v>1500</v>
      </c>
      <c r="H65" s="126">
        <f t="shared" si="1"/>
        <v>1</v>
      </c>
      <c r="I65" s="126">
        <f t="shared" si="2"/>
        <v>1500</v>
      </c>
      <c r="J65" s="126">
        <f t="shared" si="3"/>
        <v>1500</v>
      </c>
      <c r="K65">
        <f t="shared" si="4"/>
        <v>1500</v>
      </c>
      <c r="L65" s="70">
        <f t="shared" si="5"/>
        <v>1545</v>
      </c>
      <c r="M65" s="70">
        <f t="shared" si="6"/>
        <v>1709.9999999999998</v>
      </c>
      <c r="N65" s="70">
        <f t="shared" si="7"/>
        <v>2115</v>
      </c>
      <c r="O65" s="481">
        <f t="shared" si="8"/>
        <v>1500</v>
      </c>
      <c r="P65" s="481">
        <f t="shared" si="9"/>
        <v>1575</v>
      </c>
      <c r="Q65" s="481">
        <f t="shared" si="10"/>
        <v>1950</v>
      </c>
      <c r="X65" s="196" t="s">
        <v>978</v>
      </c>
    </row>
    <row r="66" spans="1:24" ht="21" customHeight="1">
      <c r="A66" s="730"/>
      <c r="B66" s="785"/>
      <c r="C66" s="782"/>
      <c r="D66" s="136" t="s">
        <v>105</v>
      </c>
      <c r="E66" s="69">
        <f>G66*1.35</f>
        <v>2025.0000000000002</v>
      </c>
      <c r="F66" s="70">
        <f t="shared" si="20"/>
        <v>1650.0000000000002</v>
      </c>
      <c r="G66" s="71">
        <v>1500</v>
      </c>
      <c r="H66" s="126">
        <f t="shared" si="1"/>
        <v>1</v>
      </c>
      <c r="I66" s="126">
        <f t="shared" si="2"/>
        <v>1500</v>
      </c>
      <c r="J66" s="126">
        <f t="shared" si="3"/>
        <v>1500</v>
      </c>
      <c r="K66">
        <f t="shared" si="4"/>
        <v>1500</v>
      </c>
      <c r="L66" s="70">
        <f t="shared" si="5"/>
        <v>1545</v>
      </c>
      <c r="M66" s="70">
        <f t="shared" si="6"/>
        <v>1709.9999999999998</v>
      </c>
      <c r="N66" s="70">
        <f t="shared" si="7"/>
        <v>2115</v>
      </c>
      <c r="O66" s="481">
        <f t="shared" si="8"/>
        <v>1500</v>
      </c>
      <c r="P66" s="481">
        <f t="shared" si="9"/>
        <v>1575</v>
      </c>
      <c r="Q66" s="481">
        <f t="shared" si="10"/>
        <v>1950</v>
      </c>
      <c r="X66" s="196" t="s">
        <v>978</v>
      </c>
    </row>
    <row r="67" spans="1:24" ht="19.5" customHeight="1">
      <c r="A67" s="731"/>
      <c r="B67" s="786"/>
      <c r="C67" s="783"/>
      <c r="D67" s="138" t="s">
        <v>107</v>
      </c>
      <c r="E67" s="69">
        <f t="shared" si="19"/>
        <v>2025.0000000000002</v>
      </c>
      <c r="F67" s="70">
        <f t="shared" si="20"/>
        <v>1650.0000000000002</v>
      </c>
      <c r="G67" s="71">
        <v>1500</v>
      </c>
      <c r="H67" s="126">
        <f t="shared" si="1"/>
        <v>1</v>
      </c>
      <c r="I67" s="126">
        <f t="shared" si="2"/>
        <v>1500</v>
      </c>
      <c r="J67" s="126">
        <f t="shared" si="3"/>
        <v>1500</v>
      </c>
      <c r="K67">
        <f t="shared" si="4"/>
        <v>1500</v>
      </c>
      <c r="L67" s="70">
        <f t="shared" si="5"/>
        <v>1545</v>
      </c>
      <c r="M67" s="70">
        <f t="shared" si="6"/>
        <v>1709.9999999999998</v>
      </c>
      <c r="N67" s="70">
        <f t="shared" si="7"/>
        <v>2115</v>
      </c>
      <c r="O67" s="481">
        <f t="shared" si="8"/>
        <v>1500</v>
      </c>
      <c r="P67" s="481">
        <f t="shared" si="9"/>
        <v>1575</v>
      </c>
      <c r="Q67" s="481">
        <f t="shared" si="10"/>
        <v>1950</v>
      </c>
      <c r="X67" s="196"/>
    </row>
    <row r="68" spans="1:24" ht="19.5" customHeight="1">
      <c r="A68" s="729" t="s">
        <v>2183</v>
      </c>
      <c r="B68" s="784"/>
      <c r="C68" s="781" t="s">
        <v>2182</v>
      </c>
      <c r="D68" s="141" t="s">
        <v>50</v>
      </c>
      <c r="E68" s="69">
        <f t="shared" si="19"/>
        <v>2389.5</v>
      </c>
      <c r="F68" s="70">
        <f t="shared" si="20"/>
        <v>1947.0000000000002</v>
      </c>
      <c r="G68" s="71">
        <v>1770</v>
      </c>
      <c r="H68" s="126">
        <f t="shared" ref="H68:H131" si="21">IF(G68&gt;1,1,0)</f>
        <v>1</v>
      </c>
      <c r="I68" s="126">
        <f t="shared" ref="I68:I131" si="22">IF(H68=1,G68,0)</f>
        <v>1770</v>
      </c>
      <c r="J68" s="126">
        <f t="shared" ref="J68:J131" si="23">IFERROR(SUM(I68*1)," ")</f>
        <v>1770</v>
      </c>
      <c r="K68">
        <f t="shared" ref="K68:K131" si="24">IF(J68=0," ",J68)</f>
        <v>1770</v>
      </c>
      <c r="L68" s="70">
        <f t="shared" si="5"/>
        <v>1823.1000000000001</v>
      </c>
      <c r="M68" s="70">
        <f t="shared" si="6"/>
        <v>2017.7999999999997</v>
      </c>
      <c r="N68" s="70">
        <f t="shared" si="7"/>
        <v>2495.6999999999998</v>
      </c>
      <c r="O68" s="481">
        <f t="shared" si="8"/>
        <v>1770</v>
      </c>
      <c r="P68" s="481">
        <f t="shared" si="9"/>
        <v>1858.5</v>
      </c>
      <c r="Q68" s="481">
        <f t="shared" si="10"/>
        <v>2301</v>
      </c>
      <c r="X68" s="196" t="s">
        <v>978</v>
      </c>
    </row>
    <row r="69" spans="1:24" ht="30.75" customHeight="1">
      <c r="A69" s="730"/>
      <c r="B69" s="785"/>
      <c r="C69" s="782"/>
      <c r="D69" s="90" t="s">
        <v>1179</v>
      </c>
      <c r="E69" s="69">
        <f t="shared" si="19"/>
        <v>2389.5</v>
      </c>
      <c r="F69" s="70">
        <f t="shared" si="20"/>
        <v>1947.0000000000002</v>
      </c>
      <c r="G69" s="71">
        <v>1770</v>
      </c>
      <c r="H69" s="126">
        <f t="shared" si="21"/>
        <v>1</v>
      </c>
      <c r="I69" s="126">
        <f t="shared" si="22"/>
        <v>1770</v>
      </c>
      <c r="J69" s="126">
        <f t="shared" si="23"/>
        <v>1770</v>
      </c>
      <c r="K69">
        <f t="shared" si="24"/>
        <v>1770</v>
      </c>
      <c r="L69" s="70">
        <f t="shared" ref="L69:L132" si="25">IFERROR(SUM($K69*$R$1)," ")</f>
        <v>1823.1000000000001</v>
      </c>
      <c r="M69" s="70">
        <f t="shared" ref="M69:M132" si="26">IFERROR(SUM($K69*$S$1)," ")</f>
        <v>2017.7999999999997</v>
      </c>
      <c r="N69" s="70">
        <f t="shared" ref="N69:N132" si="27">IFERROR(SUM($K69*$T$1)," ")</f>
        <v>2495.6999999999998</v>
      </c>
      <c r="O69" s="481">
        <f t="shared" ref="O69:O132" si="28">IFERROR(SUM($K69-$K69/100*$X$1)," ")</f>
        <v>1770</v>
      </c>
      <c r="P69" s="481">
        <f t="shared" ref="P69:P132" si="29">IFERROR(SUM($K69*$V$1)," ")</f>
        <v>1858.5</v>
      </c>
      <c r="Q69" s="481">
        <f t="shared" ref="Q69:Q132" si="30">IFERROR(SUM($K69*$W$1)," ")</f>
        <v>2301</v>
      </c>
      <c r="X69" s="196" t="s">
        <v>978</v>
      </c>
    </row>
    <row r="70" spans="1:24" ht="19.5" customHeight="1">
      <c r="A70" s="730"/>
      <c r="B70" s="785"/>
      <c r="C70" s="782"/>
      <c r="D70" s="133" t="s">
        <v>108</v>
      </c>
      <c r="E70" s="69">
        <f t="shared" si="19"/>
        <v>2389.5</v>
      </c>
      <c r="F70" s="70">
        <f t="shared" si="20"/>
        <v>1947.0000000000002</v>
      </c>
      <c r="G70" s="71">
        <v>1770</v>
      </c>
      <c r="H70" s="126">
        <f t="shared" si="21"/>
        <v>1</v>
      </c>
      <c r="I70" s="126">
        <f t="shared" si="22"/>
        <v>1770</v>
      </c>
      <c r="J70" s="126">
        <f t="shared" si="23"/>
        <v>1770</v>
      </c>
      <c r="K70">
        <f t="shared" si="24"/>
        <v>1770</v>
      </c>
      <c r="L70" s="70">
        <f t="shared" si="25"/>
        <v>1823.1000000000001</v>
      </c>
      <c r="M70" s="70">
        <f t="shared" si="26"/>
        <v>2017.7999999999997</v>
      </c>
      <c r="N70" s="70">
        <f t="shared" si="27"/>
        <v>2495.6999999999998</v>
      </c>
      <c r="O70" s="481">
        <f t="shared" si="28"/>
        <v>1770</v>
      </c>
      <c r="P70" s="481">
        <f t="shared" si="29"/>
        <v>1858.5</v>
      </c>
      <c r="Q70" s="481">
        <f t="shared" si="30"/>
        <v>2301</v>
      </c>
      <c r="X70" s="196"/>
    </row>
    <row r="71" spans="1:24" ht="19.5" customHeight="1">
      <c r="A71" s="730"/>
      <c r="B71" s="785"/>
      <c r="C71" s="782"/>
      <c r="D71" s="129" t="s">
        <v>106</v>
      </c>
      <c r="E71" s="69">
        <f t="shared" si="19"/>
        <v>2389.5</v>
      </c>
      <c r="F71" s="70">
        <f t="shared" si="20"/>
        <v>1947.0000000000002</v>
      </c>
      <c r="G71" s="71">
        <v>1770</v>
      </c>
      <c r="H71" s="126">
        <f t="shared" si="21"/>
        <v>1</v>
      </c>
      <c r="I71" s="126">
        <f t="shared" si="22"/>
        <v>1770</v>
      </c>
      <c r="J71" s="126">
        <f t="shared" si="23"/>
        <v>1770</v>
      </c>
      <c r="K71">
        <f t="shared" si="24"/>
        <v>1770</v>
      </c>
      <c r="L71" s="70">
        <f t="shared" si="25"/>
        <v>1823.1000000000001</v>
      </c>
      <c r="M71" s="70">
        <f t="shared" si="26"/>
        <v>2017.7999999999997</v>
      </c>
      <c r="N71" s="70">
        <f t="shared" si="27"/>
        <v>2495.6999999999998</v>
      </c>
      <c r="O71" s="481">
        <f t="shared" si="28"/>
        <v>1770</v>
      </c>
      <c r="P71" s="481">
        <f t="shared" si="29"/>
        <v>1858.5</v>
      </c>
      <c r="Q71" s="481">
        <f t="shared" si="30"/>
        <v>2301</v>
      </c>
      <c r="X71" s="196" t="s">
        <v>978</v>
      </c>
    </row>
    <row r="72" spans="1:24" ht="19.5" customHeight="1">
      <c r="A72" s="730"/>
      <c r="B72" s="785"/>
      <c r="C72" s="782"/>
      <c r="D72" s="136" t="s">
        <v>105</v>
      </c>
      <c r="E72" s="69">
        <f t="shared" si="19"/>
        <v>2389.5</v>
      </c>
      <c r="F72" s="70">
        <f t="shared" si="20"/>
        <v>1947.0000000000002</v>
      </c>
      <c r="G72" s="71">
        <v>1770</v>
      </c>
      <c r="H72" s="126">
        <f t="shared" si="21"/>
        <v>1</v>
      </c>
      <c r="I72" s="126">
        <f t="shared" si="22"/>
        <v>1770</v>
      </c>
      <c r="J72" s="126">
        <f t="shared" si="23"/>
        <v>1770</v>
      </c>
      <c r="K72">
        <f t="shared" si="24"/>
        <v>1770</v>
      </c>
      <c r="L72" s="70">
        <f t="shared" si="25"/>
        <v>1823.1000000000001</v>
      </c>
      <c r="M72" s="70">
        <f t="shared" si="26"/>
        <v>2017.7999999999997</v>
      </c>
      <c r="N72" s="70">
        <f t="shared" si="27"/>
        <v>2495.6999999999998</v>
      </c>
      <c r="O72" s="481">
        <f t="shared" si="28"/>
        <v>1770</v>
      </c>
      <c r="P72" s="481">
        <f t="shared" si="29"/>
        <v>1858.5</v>
      </c>
      <c r="Q72" s="481">
        <f t="shared" si="30"/>
        <v>2301</v>
      </c>
      <c r="X72" s="196" t="s">
        <v>978</v>
      </c>
    </row>
    <row r="73" spans="1:24" ht="18" customHeight="1">
      <c r="A73" s="731"/>
      <c r="B73" s="786"/>
      <c r="C73" s="783"/>
      <c r="D73" s="138" t="s">
        <v>107</v>
      </c>
      <c r="E73" s="69">
        <f>G73*1.35</f>
        <v>2389.5</v>
      </c>
      <c r="F73" s="70">
        <f>G73*1.1</f>
        <v>1947.0000000000002</v>
      </c>
      <c r="G73" s="71">
        <v>1770</v>
      </c>
      <c r="H73" s="126">
        <f t="shared" si="21"/>
        <v>1</v>
      </c>
      <c r="I73" s="126">
        <f t="shared" si="22"/>
        <v>1770</v>
      </c>
      <c r="J73" s="126">
        <f t="shared" si="23"/>
        <v>1770</v>
      </c>
      <c r="K73">
        <f t="shared" si="24"/>
        <v>1770</v>
      </c>
      <c r="L73" s="70">
        <f t="shared" si="25"/>
        <v>1823.1000000000001</v>
      </c>
      <c r="M73" s="70">
        <f t="shared" si="26"/>
        <v>2017.7999999999997</v>
      </c>
      <c r="N73" s="70">
        <f t="shared" si="27"/>
        <v>2495.6999999999998</v>
      </c>
      <c r="O73" s="481">
        <f t="shared" si="28"/>
        <v>1770</v>
      </c>
      <c r="P73" s="481">
        <f t="shared" si="29"/>
        <v>1858.5</v>
      </c>
      <c r="Q73" s="481">
        <f t="shared" si="30"/>
        <v>2301</v>
      </c>
      <c r="X73" s="196" t="s">
        <v>978</v>
      </c>
    </row>
    <row r="74" spans="1:24" ht="28.5" customHeight="1">
      <c r="A74" s="633" t="s">
        <v>2098</v>
      </c>
      <c r="B74" s="633"/>
      <c r="C74" s="633"/>
      <c r="D74" s="633"/>
      <c r="E74" s="633"/>
      <c r="F74" s="633"/>
      <c r="G74" s="633"/>
      <c r="H74" s="126">
        <f t="shared" si="21"/>
        <v>0</v>
      </c>
      <c r="I74" s="126">
        <f t="shared" si="22"/>
        <v>0</v>
      </c>
      <c r="J74" s="126">
        <f t="shared" si="23"/>
        <v>0</v>
      </c>
      <c r="K74" t="str">
        <f t="shared" si="24"/>
        <v xml:space="preserve"> </v>
      </c>
      <c r="L74" s="70" t="str">
        <f t="shared" si="25"/>
        <v xml:space="preserve"> </v>
      </c>
      <c r="M74" s="70" t="str">
        <f t="shared" si="26"/>
        <v xml:space="preserve"> </v>
      </c>
      <c r="N74" s="70" t="str">
        <f t="shared" si="27"/>
        <v xml:space="preserve"> </v>
      </c>
      <c r="O74" s="481" t="str">
        <f t="shared" si="28"/>
        <v xml:space="preserve"> </v>
      </c>
      <c r="P74" s="481" t="str">
        <f t="shared" si="29"/>
        <v xml:space="preserve"> </v>
      </c>
      <c r="Q74" s="481" t="str">
        <f t="shared" si="30"/>
        <v xml:space="preserve"> </v>
      </c>
      <c r="X74" s="196"/>
    </row>
    <row r="75" spans="1:24" ht="30.75" customHeight="1">
      <c r="A75" s="64" t="s">
        <v>3</v>
      </c>
      <c r="B75" s="64" t="s">
        <v>43</v>
      </c>
      <c r="C75" s="64" t="s">
        <v>93</v>
      </c>
      <c r="D75" s="64" t="s">
        <v>4</v>
      </c>
      <c r="E75" s="64" t="s">
        <v>261</v>
      </c>
      <c r="F75" s="64" t="s">
        <v>3627</v>
      </c>
      <c r="G75" s="64" t="s">
        <v>263</v>
      </c>
      <c r="H75" s="126">
        <f t="shared" si="21"/>
        <v>1</v>
      </c>
      <c r="I75" s="126" t="str">
        <f t="shared" si="22"/>
        <v>ОПТ 2</v>
      </c>
      <c r="J75" s="126" t="str">
        <f t="shared" si="23"/>
        <v xml:space="preserve"> </v>
      </c>
      <c r="K75" t="str">
        <f t="shared" si="24"/>
        <v xml:space="preserve"> </v>
      </c>
      <c r="L75" s="70" t="str">
        <f t="shared" si="25"/>
        <v xml:space="preserve"> </v>
      </c>
      <c r="M75" s="70" t="str">
        <f t="shared" si="26"/>
        <v xml:space="preserve"> </v>
      </c>
      <c r="N75" s="70" t="str">
        <f t="shared" si="27"/>
        <v xml:space="preserve"> </v>
      </c>
      <c r="O75" s="481" t="str">
        <f t="shared" si="28"/>
        <v xml:space="preserve"> </v>
      </c>
      <c r="P75" s="481" t="str">
        <f t="shared" si="29"/>
        <v xml:space="preserve"> </v>
      </c>
      <c r="Q75" s="481" t="str">
        <f t="shared" si="30"/>
        <v xml:space="preserve"> </v>
      </c>
      <c r="X75" s="196"/>
    </row>
    <row r="76" spans="1:24" ht="33.75" customHeight="1">
      <c r="A76" s="729" t="s">
        <v>2185</v>
      </c>
      <c r="B76" s="668"/>
      <c r="C76" s="666" t="s">
        <v>2184</v>
      </c>
      <c r="D76" s="89" t="s">
        <v>1120</v>
      </c>
      <c r="E76" s="69">
        <f t="shared" ref="E76:E83" si="31">G76*1.35</f>
        <v>1215</v>
      </c>
      <c r="F76" s="70">
        <f t="shared" ref="F76:F83" si="32">G76*1.1</f>
        <v>990.00000000000011</v>
      </c>
      <c r="G76" s="71">
        <v>900</v>
      </c>
      <c r="H76" s="126">
        <f t="shared" si="21"/>
        <v>1</v>
      </c>
      <c r="I76" s="126">
        <f t="shared" si="22"/>
        <v>900</v>
      </c>
      <c r="J76" s="126">
        <f t="shared" si="23"/>
        <v>900</v>
      </c>
      <c r="K76">
        <f t="shared" si="24"/>
        <v>900</v>
      </c>
      <c r="L76" s="70">
        <f t="shared" si="25"/>
        <v>927</v>
      </c>
      <c r="M76" s="70">
        <f t="shared" si="26"/>
        <v>1026</v>
      </c>
      <c r="N76" s="70">
        <f t="shared" si="27"/>
        <v>1269</v>
      </c>
      <c r="O76" s="481">
        <f t="shared" si="28"/>
        <v>900</v>
      </c>
      <c r="P76" s="481">
        <f t="shared" si="29"/>
        <v>945</v>
      </c>
      <c r="Q76" s="481">
        <f t="shared" si="30"/>
        <v>1170</v>
      </c>
      <c r="X76" s="196" t="s">
        <v>978</v>
      </c>
    </row>
    <row r="77" spans="1:24" ht="33.75" customHeight="1">
      <c r="A77" s="730"/>
      <c r="B77" s="668"/>
      <c r="C77" s="666"/>
      <c r="D77" s="90" t="s">
        <v>1179</v>
      </c>
      <c r="E77" s="69">
        <f>G77*1.35</f>
        <v>1215</v>
      </c>
      <c r="F77" s="70">
        <f>G77*1.1</f>
        <v>990.00000000000011</v>
      </c>
      <c r="G77" s="71">
        <v>900</v>
      </c>
      <c r="H77" s="126">
        <f t="shared" si="21"/>
        <v>1</v>
      </c>
      <c r="I77" s="126">
        <f t="shared" si="22"/>
        <v>900</v>
      </c>
      <c r="J77" s="126">
        <f t="shared" si="23"/>
        <v>900</v>
      </c>
      <c r="K77">
        <f t="shared" si="24"/>
        <v>900</v>
      </c>
      <c r="L77" s="70">
        <f t="shared" si="25"/>
        <v>927</v>
      </c>
      <c r="M77" s="70">
        <f t="shared" si="26"/>
        <v>1026</v>
      </c>
      <c r="N77" s="70">
        <f t="shared" si="27"/>
        <v>1269</v>
      </c>
      <c r="O77" s="481">
        <f t="shared" si="28"/>
        <v>900</v>
      </c>
      <c r="P77" s="481">
        <f t="shared" si="29"/>
        <v>945</v>
      </c>
      <c r="Q77" s="481">
        <f t="shared" si="30"/>
        <v>1170</v>
      </c>
      <c r="X77" s="196" t="s">
        <v>978</v>
      </c>
    </row>
    <row r="78" spans="1:24" ht="22.5" customHeight="1">
      <c r="A78" s="730"/>
      <c r="B78" s="668"/>
      <c r="C78" s="666"/>
      <c r="D78" s="92" t="s">
        <v>108</v>
      </c>
      <c r="E78" s="69">
        <f>G78*1.35</f>
        <v>1215</v>
      </c>
      <c r="F78" s="70">
        <f>G78*1.1</f>
        <v>990.00000000000011</v>
      </c>
      <c r="G78" s="71">
        <v>900</v>
      </c>
      <c r="H78" s="126">
        <f t="shared" si="21"/>
        <v>1</v>
      </c>
      <c r="I78" s="126">
        <f t="shared" si="22"/>
        <v>900</v>
      </c>
      <c r="J78" s="126">
        <f t="shared" si="23"/>
        <v>900</v>
      </c>
      <c r="K78">
        <f t="shared" si="24"/>
        <v>900</v>
      </c>
      <c r="L78" s="70">
        <f t="shared" si="25"/>
        <v>927</v>
      </c>
      <c r="M78" s="70">
        <f t="shared" si="26"/>
        <v>1026</v>
      </c>
      <c r="N78" s="70">
        <f t="shared" si="27"/>
        <v>1269</v>
      </c>
      <c r="O78" s="481">
        <f t="shared" si="28"/>
        <v>900</v>
      </c>
      <c r="P78" s="481">
        <f t="shared" si="29"/>
        <v>945</v>
      </c>
      <c r="Q78" s="481">
        <f t="shared" si="30"/>
        <v>1170</v>
      </c>
      <c r="X78" s="196"/>
    </row>
    <row r="79" spans="1:24" ht="23.25" customHeight="1">
      <c r="A79" s="730"/>
      <c r="B79" s="668"/>
      <c r="C79" s="666"/>
      <c r="D79" s="137" t="s">
        <v>106</v>
      </c>
      <c r="E79" s="69">
        <f t="shared" si="31"/>
        <v>1215</v>
      </c>
      <c r="F79" s="70">
        <f t="shared" si="32"/>
        <v>990.00000000000011</v>
      </c>
      <c r="G79" s="71">
        <v>900</v>
      </c>
      <c r="H79" s="126">
        <f t="shared" si="21"/>
        <v>1</v>
      </c>
      <c r="I79" s="126">
        <f t="shared" si="22"/>
        <v>900</v>
      </c>
      <c r="J79" s="126">
        <f t="shared" si="23"/>
        <v>900</v>
      </c>
      <c r="K79">
        <f t="shared" si="24"/>
        <v>900</v>
      </c>
      <c r="L79" s="70">
        <f t="shared" si="25"/>
        <v>927</v>
      </c>
      <c r="M79" s="70">
        <f t="shared" si="26"/>
        <v>1026</v>
      </c>
      <c r="N79" s="70">
        <f t="shared" si="27"/>
        <v>1269</v>
      </c>
      <c r="O79" s="481">
        <f t="shared" si="28"/>
        <v>900</v>
      </c>
      <c r="P79" s="481">
        <f t="shared" si="29"/>
        <v>945</v>
      </c>
      <c r="Q79" s="481">
        <f t="shared" si="30"/>
        <v>1170</v>
      </c>
      <c r="X79" s="196"/>
    </row>
    <row r="80" spans="1:24" ht="21.75" customHeight="1">
      <c r="A80" s="730"/>
      <c r="B80" s="668"/>
      <c r="C80" s="666"/>
      <c r="D80" s="136" t="s">
        <v>105</v>
      </c>
      <c r="E80" s="69">
        <f t="shared" si="31"/>
        <v>1215</v>
      </c>
      <c r="F80" s="70">
        <f t="shared" si="32"/>
        <v>990.00000000000011</v>
      </c>
      <c r="G80" s="71">
        <v>900</v>
      </c>
      <c r="H80" s="126">
        <f t="shared" si="21"/>
        <v>1</v>
      </c>
      <c r="I80" s="126">
        <f t="shared" si="22"/>
        <v>900</v>
      </c>
      <c r="J80" s="126">
        <f t="shared" si="23"/>
        <v>900</v>
      </c>
      <c r="K80">
        <f t="shared" si="24"/>
        <v>900</v>
      </c>
      <c r="L80" s="70">
        <f t="shared" si="25"/>
        <v>927</v>
      </c>
      <c r="M80" s="70">
        <f t="shared" si="26"/>
        <v>1026</v>
      </c>
      <c r="N80" s="70">
        <f t="shared" si="27"/>
        <v>1269</v>
      </c>
      <c r="O80" s="481">
        <f t="shared" si="28"/>
        <v>900</v>
      </c>
      <c r="P80" s="481">
        <f t="shared" si="29"/>
        <v>945</v>
      </c>
      <c r="Q80" s="481">
        <f t="shared" si="30"/>
        <v>1170</v>
      </c>
      <c r="X80" s="196"/>
    </row>
    <row r="81" spans="1:24" ht="21" customHeight="1">
      <c r="A81" s="730"/>
      <c r="B81" s="668"/>
      <c r="C81" s="666"/>
      <c r="D81" s="138" t="s">
        <v>107</v>
      </c>
      <c r="E81" s="69">
        <f t="shared" si="31"/>
        <v>1215</v>
      </c>
      <c r="F81" s="70">
        <f t="shared" si="32"/>
        <v>990.00000000000011</v>
      </c>
      <c r="G81" s="71">
        <v>900</v>
      </c>
      <c r="H81" s="126">
        <f t="shared" si="21"/>
        <v>1</v>
      </c>
      <c r="I81" s="126">
        <f t="shared" si="22"/>
        <v>900</v>
      </c>
      <c r="J81" s="126">
        <f t="shared" si="23"/>
        <v>900</v>
      </c>
      <c r="K81">
        <f t="shared" si="24"/>
        <v>900</v>
      </c>
      <c r="L81" s="70">
        <f t="shared" si="25"/>
        <v>927</v>
      </c>
      <c r="M81" s="70">
        <f t="shared" si="26"/>
        <v>1026</v>
      </c>
      <c r="N81" s="70">
        <f t="shared" si="27"/>
        <v>1269</v>
      </c>
      <c r="O81" s="481">
        <f t="shared" si="28"/>
        <v>900</v>
      </c>
      <c r="P81" s="481">
        <f t="shared" si="29"/>
        <v>945</v>
      </c>
      <c r="Q81" s="481">
        <f t="shared" si="30"/>
        <v>1170</v>
      </c>
      <c r="X81" s="196"/>
    </row>
    <row r="82" spans="1:24" ht="20.25" customHeight="1">
      <c r="A82" s="731"/>
      <c r="B82" s="668"/>
      <c r="C82" s="666"/>
      <c r="D82" s="205" t="s">
        <v>613</v>
      </c>
      <c r="E82" s="69">
        <f t="shared" si="31"/>
        <v>1215</v>
      </c>
      <c r="F82" s="70">
        <f t="shared" si="32"/>
        <v>990.00000000000011</v>
      </c>
      <c r="G82" s="71">
        <v>900</v>
      </c>
      <c r="H82" s="126">
        <f t="shared" si="21"/>
        <v>1</v>
      </c>
      <c r="I82" s="126">
        <f t="shared" si="22"/>
        <v>900</v>
      </c>
      <c r="J82" s="126">
        <f t="shared" si="23"/>
        <v>900</v>
      </c>
      <c r="K82">
        <f t="shared" si="24"/>
        <v>900</v>
      </c>
      <c r="L82" s="70">
        <f t="shared" si="25"/>
        <v>927</v>
      </c>
      <c r="M82" s="70">
        <f t="shared" si="26"/>
        <v>1026</v>
      </c>
      <c r="N82" s="70">
        <f t="shared" si="27"/>
        <v>1269</v>
      </c>
      <c r="O82" s="481">
        <f t="shared" si="28"/>
        <v>900</v>
      </c>
      <c r="P82" s="481">
        <f t="shared" si="29"/>
        <v>945</v>
      </c>
      <c r="Q82" s="481">
        <f t="shared" si="30"/>
        <v>1170</v>
      </c>
      <c r="X82" s="196"/>
    </row>
    <row r="83" spans="1:24" ht="114" customHeight="1">
      <c r="A83" s="74" t="s">
        <v>2187</v>
      </c>
      <c r="B83" s="96"/>
      <c r="C83" s="97" t="s">
        <v>2186</v>
      </c>
      <c r="D83" s="89" t="s">
        <v>1120</v>
      </c>
      <c r="E83" s="69">
        <f t="shared" si="31"/>
        <v>3712.5000000000005</v>
      </c>
      <c r="F83" s="70">
        <f t="shared" si="32"/>
        <v>3025.0000000000005</v>
      </c>
      <c r="G83" s="71">
        <v>2750</v>
      </c>
      <c r="H83" s="126">
        <f t="shared" si="21"/>
        <v>1</v>
      </c>
      <c r="I83" s="126">
        <f t="shared" si="22"/>
        <v>2750</v>
      </c>
      <c r="J83" s="126">
        <f t="shared" si="23"/>
        <v>2750</v>
      </c>
      <c r="K83">
        <f t="shared" si="24"/>
        <v>2750</v>
      </c>
      <c r="L83" s="70">
        <f t="shared" si="25"/>
        <v>2832.5</v>
      </c>
      <c r="M83" s="70">
        <f t="shared" si="26"/>
        <v>3134.9999999999995</v>
      </c>
      <c r="N83" s="70">
        <f t="shared" si="27"/>
        <v>3877.5</v>
      </c>
      <c r="O83" s="481">
        <f t="shared" si="28"/>
        <v>2750</v>
      </c>
      <c r="P83" s="481">
        <f t="shared" si="29"/>
        <v>2887.5</v>
      </c>
      <c r="Q83" s="481">
        <f t="shared" si="30"/>
        <v>3575</v>
      </c>
      <c r="X83" s="196"/>
    </row>
    <row r="84" spans="1:24" ht="78.75" customHeight="1">
      <c r="A84" s="74" t="s">
        <v>2189</v>
      </c>
      <c r="B84" s="96"/>
      <c r="C84" s="97" t="s">
        <v>2188</v>
      </c>
      <c r="D84" s="89" t="s">
        <v>1120</v>
      </c>
      <c r="E84" s="69">
        <f t="shared" ref="E84:E93" si="33">G84*1.35</f>
        <v>3712.5000000000005</v>
      </c>
      <c r="F84" s="70">
        <f t="shared" ref="F84:F93" si="34">G84*1.1</f>
        <v>3025.0000000000005</v>
      </c>
      <c r="G84" s="71">
        <v>2750</v>
      </c>
      <c r="H84" s="126">
        <f t="shared" si="21"/>
        <v>1</v>
      </c>
      <c r="I84" s="126">
        <f t="shared" si="22"/>
        <v>2750</v>
      </c>
      <c r="J84" s="126">
        <f t="shared" si="23"/>
        <v>2750</v>
      </c>
      <c r="K84">
        <f t="shared" si="24"/>
        <v>2750</v>
      </c>
      <c r="L84" s="70">
        <f t="shared" si="25"/>
        <v>2832.5</v>
      </c>
      <c r="M84" s="70">
        <f t="shared" si="26"/>
        <v>3134.9999999999995</v>
      </c>
      <c r="N84" s="70">
        <f t="shared" si="27"/>
        <v>3877.5</v>
      </c>
      <c r="O84" s="481">
        <f t="shared" si="28"/>
        <v>2750</v>
      </c>
      <c r="P84" s="481">
        <f t="shared" si="29"/>
        <v>2887.5</v>
      </c>
      <c r="Q84" s="481">
        <f t="shared" si="30"/>
        <v>3575</v>
      </c>
      <c r="X84" s="196"/>
    </row>
    <row r="85" spans="1:24" ht="33.75" customHeight="1">
      <c r="A85" s="729" t="s">
        <v>2191</v>
      </c>
      <c r="B85" s="668"/>
      <c r="C85" s="666" t="s">
        <v>2190</v>
      </c>
      <c r="D85" s="89" t="s">
        <v>1120</v>
      </c>
      <c r="E85" s="69">
        <f t="shared" si="33"/>
        <v>2025.0000000000002</v>
      </c>
      <c r="F85" s="70">
        <f t="shared" si="34"/>
        <v>1650.0000000000002</v>
      </c>
      <c r="G85" s="71">
        <v>1500</v>
      </c>
      <c r="H85" s="126">
        <f t="shared" si="21"/>
        <v>1</v>
      </c>
      <c r="I85" s="126">
        <f t="shared" si="22"/>
        <v>1500</v>
      </c>
      <c r="J85" s="126">
        <f t="shared" si="23"/>
        <v>1500</v>
      </c>
      <c r="K85">
        <f t="shared" si="24"/>
        <v>1500</v>
      </c>
      <c r="L85" s="70">
        <f t="shared" si="25"/>
        <v>1545</v>
      </c>
      <c r="M85" s="70">
        <f t="shared" si="26"/>
        <v>1709.9999999999998</v>
      </c>
      <c r="N85" s="70">
        <f t="shared" si="27"/>
        <v>2115</v>
      </c>
      <c r="O85" s="481">
        <f t="shared" si="28"/>
        <v>1500</v>
      </c>
      <c r="P85" s="481">
        <f t="shared" si="29"/>
        <v>1575</v>
      </c>
      <c r="Q85" s="481">
        <f t="shared" si="30"/>
        <v>1950</v>
      </c>
      <c r="X85" s="196"/>
    </row>
    <row r="86" spans="1:24" ht="30" customHeight="1">
      <c r="A86" s="730"/>
      <c r="B86" s="668"/>
      <c r="C86" s="666"/>
      <c r="D86" s="90" t="s">
        <v>1179</v>
      </c>
      <c r="E86" s="69">
        <f t="shared" si="33"/>
        <v>2025.0000000000002</v>
      </c>
      <c r="F86" s="70">
        <f t="shared" si="34"/>
        <v>1650.0000000000002</v>
      </c>
      <c r="G86" s="71">
        <v>1500</v>
      </c>
      <c r="H86" s="126">
        <f t="shared" si="21"/>
        <v>1</v>
      </c>
      <c r="I86" s="126">
        <f t="shared" si="22"/>
        <v>1500</v>
      </c>
      <c r="J86" s="126">
        <f t="shared" si="23"/>
        <v>1500</v>
      </c>
      <c r="K86">
        <f t="shared" si="24"/>
        <v>1500</v>
      </c>
      <c r="L86" s="70">
        <f t="shared" si="25"/>
        <v>1545</v>
      </c>
      <c r="M86" s="70">
        <f t="shared" si="26"/>
        <v>1709.9999999999998</v>
      </c>
      <c r="N86" s="70">
        <f t="shared" si="27"/>
        <v>2115</v>
      </c>
      <c r="O86" s="481">
        <f t="shared" si="28"/>
        <v>1500</v>
      </c>
      <c r="P86" s="481">
        <f t="shared" si="29"/>
        <v>1575</v>
      </c>
      <c r="Q86" s="481">
        <f t="shared" si="30"/>
        <v>1950</v>
      </c>
      <c r="X86" s="196"/>
    </row>
    <row r="87" spans="1:24" ht="21.75" customHeight="1">
      <c r="A87" s="730"/>
      <c r="B87" s="668"/>
      <c r="C87" s="666"/>
      <c r="D87" s="92" t="s">
        <v>108</v>
      </c>
      <c r="E87" s="69">
        <f>G87*1.35</f>
        <v>2025.0000000000002</v>
      </c>
      <c r="F87" s="70">
        <f>G87*1.1</f>
        <v>1650.0000000000002</v>
      </c>
      <c r="G87" s="71">
        <v>1500</v>
      </c>
      <c r="H87" s="126">
        <f t="shared" si="21"/>
        <v>1</v>
      </c>
      <c r="I87" s="126">
        <f t="shared" si="22"/>
        <v>1500</v>
      </c>
      <c r="J87" s="126">
        <f t="shared" si="23"/>
        <v>1500</v>
      </c>
      <c r="K87">
        <f t="shared" si="24"/>
        <v>1500</v>
      </c>
      <c r="L87" s="70">
        <f t="shared" si="25"/>
        <v>1545</v>
      </c>
      <c r="M87" s="70">
        <f t="shared" si="26"/>
        <v>1709.9999999999998</v>
      </c>
      <c r="N87" s="70">
        <f t="shared" si="27"/>
        <v>2115</v>
      </c>
      <c r="O87" s="481">
        <f t="shared" si="28"/>
        <v>1500</v>
      </c>
      <c r="P87" s="481">
        <f t="shared" si="29"/>
        <v>1575</v>
      </c>
      <c r="Q87" s="481">
        <f t="shared" si="30"/>
        <v>1950</v>
      </c>
      <c r="X87" s="196" t="s">
        <v>978</v>
      </c>
    </row>
    <row r="88" spans="1:24" ht="21" customHeight="1">
      <c r="A88" s="730"/>
      <c r="B88" s="668"/>
      <c r="C88" s="666"/>
      <c r="D88" s="137" t="s">
        <v>106</v>
      </c>
      <c r="E88" s="69">
        <f>G88*1.35</f>
        <v>2025.0000000000002</v>
      </c>
      <c r="F88" s="70">
        <f>G88*1.1</f>
        <v>1650.0000000000002</v>
      </c>
      <c r="G88" s="71">
        <v>1500</v>
      </c>
      <c r="H88" s="126">
        <f t="shared" si="21"/>
        <v>1</v>
      </c>
      <c r="I88" s="126">
        <f t="shared" si="22"/>
        <v>1500</v>
      </c>
      <c r="J88" s="126">
        <f t="shared" si="23"/>
        <v>1500</v>
      </c>
      <c r="K88">
        <f t="shared" si="24"/>
        <v>1500</v>
      </c>
      <c r="L88" s="70">
        <f t="shared" si="25"/>
        <v>1545</v>
      </c>
      <c r="M88" s="70">
        <f t="shared" si="26"/>
        <v>1709.9999999999998</v>
      </c>
      <c r="N88" s="70">
        <f t="shared" si="27"/>
        <v>2115</v>
      </c>
      <c r="O88" s="481">
        <f t="shared" si="28"/>
        <v>1500</v>
      </c>
      <c r="P88" s="481">
        <f t="shared" si="29"/>
        <v>1575</v>
      </c>
      <c r="Q88" s="481">
        <f t="shared" si="30"/>
        <v>1950</v>
      </c>
      <c r="X88" s="196" t="s">
        <v>978</v>
      </c>
    </row>
    <row r="89" spans="1:24" ht="20.25" customHeight="1">
      <c r="A89" s="730"/>
      <c r="B89" s="668"/>
      <c r="C89" s="666"/>
      <c r="D89" s="136" t="s">
        <v>105</v>
      </c>
      <c r="E89" s="69">
        <f t="shared" si="33"/>
        <v>2025.0000000000002</v>
      </c>
      <c r="F89" s="70">
        <f t="shared" si="34"/>
        <v>1650.0000000000002</v>
      </c>
      <c r="G89" s="71">
        <v>1500</v>
      </c>
      <c r="H89" s="126">
        <f t="shared" si="21"/>
        <v>1</v>
      </c>
      <c r="I89" s="126">
        <f t="shared" si="22"/>
        <v>1500</v>
      </c>
      <c r="J89" s="126">
        <f t="shared" si="23"/>
        <v>1500</v>
      </c>
      <c r="K89">
        <f t="shared" si="24"/>
        <v>1500</v>
      </c>
      <c r="L89" s="70">
        <f t="shared" si="25"/>
        <v>1545</v>
      </c>
      <c r="M89" s="70">
        <f t="shared" si="26"/>
        <v>1709.9999999999998</v>
      </c>
      <c r="N89" s="70">
        <f t="shared" si="27"/>
        <v>2115</v>
      </c>
      <c r="O89" s="481">
        <f t="shared" si="28"/>
        <v>1500</v>
      </c>
      <c r="P89" s="481">
        <f t="shared" si="29"/>
        <v>1575</v>
      </c>
      <c r="Q89" s="481">
        <f t="shared" si="30"/>
        <v>1950</v>
      </c>
      <c r="X89" s="196"/>
    </row>
    <row r="90" spans="1:24" ht="20.25" customHeight="1">
      <c r="A90" s="731"/>
      <c r="B90" s="668"/>
      <c r="C90" s="666"/>
      <c r="D90" s="138" t="s">
        <v>107</v>
      </c>
      <c r="E90" s="69">
        <f t="shared" si="33"/>
        <v>2025.0000000000002</v>
      </c>
      <c r="F90" s="70">
        <f t="shared" si="34"/>
        <v>1650.0000000000002</v>
      </c>
      <c r="G90" s="71">
        <v>1500</v>
      </c>
      <c r="H90" s="126">
        <f t="shared" si="21"/>
        <v>1</v>
      </c>
      <c r="I90" s="126">
        <f t="shared" si="22"/>
        <v>1500</v>
      </c>
      <c r="J90" s="126">
        <f t="shared" si="23"/>
        <v>1500</v>
      </c>
      <c r="K90">
        <f t="shared" si="24"/>
        <v>1500</v>
      </c>
      <c r="L90" s="70">
        <f t="shared" si="25"/>
        <v>1545</v>
      </c>
      <c r="M90" s="70">
        <f t="shared" si="26"/>
        <v>1709.9999999999998</v>
      </c>
      <c r="N90" s="70">
        <f t="shared" si="27"/>
        <v>2115</v>
      </c>
      <c r="O90" s="481">
        <f t="shared" si="28"/>
        <v>1500</v>
      </c>
      <c r="P90" s="481">
        <f t="shared" si="29"/>
        <v>1575</v>
      </c>
      <c r="Q90" s="481">
        <f t="shared" si="30"/>
        <v>1950</v>
      </c>
      <c r="X90" s="196"/>
    </row>
    <row r="91" spans="1:24" ht="33" customHeight="1">
      <c r="A91" s="729" t="s">
        <v>2193</v>
      </c>
      <c r="B91" s="784"/>
      <c r="C91" s="781" t="s">
        <v>2192</v>
      </c>
      <c r="D91" s="90" t="s">
        <v>1179</v>
      </c>
      <c r="E91" s="69">
        <f>G91*1.35</f>
        <v>2011.5000000000002</v>
      </c>
      <c r="F91" s="70">
        <f>G91*1.1</f>
        <v>1639.0000000000002</v>
      </c>
      <c r="G91" s="71">
        <v>1490</v>
      </c>
      <c r="H91" s="126">
        <f t="shared" si="21"/>
        <v>1</v>
      </c>
      <c r="I91" s="126">
        <f t="shared" si="22"/>
        <v>1490</v>
      </c>
      <c r="J91" s="126">
        <f t="shared" si="23"/>
        <v>1490</v>
      </c>
      <c r="K91">
        <f t="shared" si="24"/>
        <v>1490</v>
      </c>
      <c r="L91" s="70">
        <f t="shared" si="25"/>
        <v>1534.7</v>
      </c>
      <c r="M91" s="70">
        <f t="shared" si="26"/>
        <v>1698.6</v>
      </c>
      <c r="N91" s="70">
        <f t="shared" si="27"/>
        <v>2100.9</v>
      </c>
      <c r="O91" s="481">
        <f t="shared" si="28"/>
        <v>1490</v>
      </c>
      <c r="P91" s="481">
        <f t="shared" si="29"/>
        <v>1564.5</v>
      </c>
      <c r="Q91" s="481">
        <f t="shared" si="30"/>
        <v>1937</v>
      </c>
      <c r="X91" s="196" t="s">
        <v>978</v>
      </c>
    </row>
    <row r="92" spans="1:24" ht="34.5" customHeight="1">
      <c r="A92" s="731"/>
      <c r="B92" s="786"/>
      <c r="C92" s="783"/>
      <c r="D92" s="89" t="s">
        <v>1120</v>
      </c>
      <c r="E92" s="69">
        <f t="shared" si="33"/>
        <v>2011.5000000000002</v>
      </c>
      <c r="F92" s="70">
        <f t="shared" si="34"/>
        <v>1639.0000000000002</v>
      </c>
      <c r="G92" s="71">
        <v>1490</v>
      </c>
      <c r="H92" s="126">
        <f t="shared" si="21"/>
        <v>1</v>
      </c>
      <c r="I92" s="126">
        <f t="shared" si="22"/>
        <v>1490</v>
      </c>
      <c r="J92" s="126">
        <f t="shared" si="23"/>
        <v>1490</v>
      </c>
      <c r="K92">
        <f t="shared" si="24"/>
        <v>1490</v>
      </c>
      <c r="L92" s="70">
        <f t="shared" si="25"/>
        <v>1534.7</v>
      </c>
      <c r="M92" s="70">
        <f t="shared" si="26"/>
        <v>1698.6</v>
      </c>
      <c r="N92" s="70">
        <f t="shared" si="27"/>
        <v>2100.9</v>
      </c>
      <c r="O92" s="481">
        <f t="shared" si="28"/>
        <v>1490</v>
      </c>
      <c r="P92" s="481">
        <f t="shared" si="29"/>
        <v>1564.5</v>
      </c>
      <c r="Q92" s="481">
        <f t="shared" si="30"/>
        <v>1937</v>
      </c>
      <c r="X92" s="196"/>
    </row>
    <row r="93" spans="1:24" ht="34.5" customHeight="1">
      <c r="A93" s="729" t="s">
        <v>2195</v>
      </c>
      <c r="B93" s="784"/>
      <c r="C93" s="781" t="s">
        <v>2194</v>
      </c>
      <c r="D93" s="90" t="s">
        <v>1179</v>
      </c>
      <c r="E93" s="69">
        <f t="shared" si="33"/>
        <v>2011.5000000000002</v>
      </c>
      <c r="F93" s="70">
        <f t="shared" si="34"/>
        <v>1639.0000000000002</v>
      </c>
      <c r="G93" s="71">
        <v>1490</v>
      </c>
      <c r="H93" s="126">
        <f t="shared" si="21"/>
        <v>1</v>
      </c>
      <c r="I93" s="126">
        <f t="shared" si="22"/>
        <v>1490</v>
      </c>
      <c r="J93" s="126">
        <f t="shared" si="23"/>
        <v>1490</v>
      </c>
      <c r="K93">
        <f t="shared" si="24"/>
        <v>1490</v>
      </c>
      <c r="L93" s="70">
        <f t="shared" si="25"/>
        <v>1534.7</v>
      </c>
      <c r="M93" s="70">
        <f t="shared" si="26"/>
        <v>1698.6</v>
      </c>
      <c r="N93" s="70">
        <f t="shared" si="27"/>
        <v>2100.9</v>
      </c>
      <c r="O93" s="481">
        <f t="shared" si="28"/>
        <v>1490</v>
      </c>
      <c r="P93" s="481">
        <f t="shared" si="29"/>
        <v>1564.5</v>
      </c>
      <c r="Q93" s="481">
        <f t="shared" si="30"/>
        <v>1937</v>
      </c>
      <c r="X93" s="196" t="s">
        <v>978</v>
      </c>
    </row>
    <row r="94" spans="1:24" ht="71.25" customHeight="1">
      <c r="A94" s="731"/>
      <c r="B94" s="786"/>
      <c r="C94" s="783"/>
      <c r="D94" s="89" t="s">
        <v>1120</v>
      </c>
      <c r="E94" s="69">
        <f t="shared" ref="E94:E101" si="35">G94*1.35</f>
        <v>2011.5000000000002</v>
      </c>
      <c r="F94" s="70">
        <f t="shared" ref="F94:F101" si="36">G94*1.1</f>
        <v>1639.0000000000002</v>
      </c>
      <c r="G94" s="71">
        <v>1490</v>
      </c>
      <c r="H94" s="126">
        <f t="shared" si="21"/>
        <v>1</v>
      </c>
      <c r="I94" s="126">
        <f t="shared" si="22"/>
        <v>1490</v>
      </c>
      <c r="J94" s="126">
        <f t="shared" si="23"/>
        <v>1490</v>
      </c>
      <c r="K94">
        <f t="shared" si="24"/>
        <v>1490</v>
      </c>
      <c r="L94" s="70">
        <f t="shared" si="25"/>
        <v>1534.7</v>
      </c>
      <c r="M94" s="70">
        <f t="shared" si="26"/>
        <v>1698.6</v>
      </c>
      <c r="N94" s="70">
        <f t="shared" si="27"/>
        <v>2100.9</v>
      </c>
      <c r="O94" s="481">
        <f t="shared" si="28"/>
        <v>1490</v>
      </c>
      <c r="P94" s="481">
        <f t="shared" si="29"/>
        <v>1564.5</v>
      </c>
      <c r="Q94" s="481">
        <f t="shared" si="30"/>
        <v>1937</v>
      </c>
      <c r="X94" s="196"/>
    </row>
    <row r="95" spans="1:24" ht="57" customHeight="1">
      <c r="A95" s="729" t="s">
        <v>2197</v>
      </c>
      <c r="B95" s="668"/>
      <c r="C95" s="666" t="s">
        <v>2196</v>
      </c>
      <c r="D95" s="90" t="s">
        <v>1179</v>
      </c>
      <c r="E95" s="69">
        <f t="shared" si="35"/>
        <v>2011.5000000000002</v>
      </c>
      <c r="F95" s="70">
        <f t="shared" si="36"/>
        <v>1639.0000000000002</v>
      </c>
      <c r="G95" s="71">
        <v>1490</v>
      </c>
      <c r="H95" s="126">
        <f t="shared" si="21"/>
        <v>1</v>
      </c>
      <c r="I95" s="126">
        <f t="shared" si="22"/>
        <v>1490</v>
      </c>
      <c r="J95" s="126">
        <f t="shared" si="23"/>
        <v>1490</v>
      </c>
      <c r="K95">
        <f t="shared" si="24"/>
        <v>1490</v>
      </c>
      <c r="L95" s="70">
        <f t="shared" si="25"/>
        <v>1534.7</v>
      </c>
      <c r="M95" s="70">
        <f t="shared" si="26"/>
        <v>1698.6</v>
      </c>
      <c r="N95" s="70">
        <f t="shared" si="27"/>
        <v>2100.9</v>
      </c>
      <c r="O95" s="481">
        <f t="shared" si="28"/>
        <v>1490</v>
      </c>
      <c r="P95" s="481">
        <f t="shared" si="29"/>
        <v>1564.5</v>
      </c>
      <c r="Q95" s="481">
        <f t="shared" si="30"/>
        <v>1937</v>
      </c>
      <c r="X95" s="196"/>
    </row>
    <row r="96" spans="1:24" ht="63" customHeight="1">
      <c r="A96" s="731"/>
      <c r="B96" s="668"/>
      <c r="C96" s="666"/>
      <c r="D96" s="89" t="s">
        <v>1120</v>
      </c>
      <c r="E96" s="69">
        <f t="shared" si="35"/>
        <v>2281.5</v>
      </c>
      <c r="F96" s="70">
        <f t="shared" si="36"/>
        <v>1859.0000000000002</v>
      </c>
      <c r="G96" s="71">
        <v>1690</v>
      </c>
      <c r="H96" s="126">
        <f t="shared" si="21"/>
        <v>1</v>
      </c>
      <c r="I96" s="126">
        <f t="shared" si="22"/>
        <v>1690</v>
      </c>
      <c r="J96" s="126">
        <f t="shared" si="23"/>
        <v>1690</v>
      </c>
      <c r="K96">
        <f t="shared" si="24"/>
        <v>1690</v>
      </c>
      <c r="L96" s="70">
        <f t="shared" si="25"/>
        <v>1740.7</v>
      </c>
      <c r="M96" s="70">
        <f t="shared" si="26"/>
        <v>1926.6</v>
      </c>
      <c r="N96" s="70">
        <f t="shared" si="27"/>
        <v>2382.9</v>
      </c>
      <c r="O96" s="481">
        <f t="shared" si="28"/>
        <v>1690</v>
      </c>
      <c r="P96" s="481">
        <f t="shared" si="29"/>
        <v>1774.5</v>
      </c>
      <c r="Q96" s="481">
        <f t="shared" si="30"/>
        <v>2197</v>
      </c>
      <c r="X96" s="196"/>
    </row>
    <row r="97" spans="1:24" ht="110.25" customHeight="1">
      <c r="A97" s="74" t="s">
        <v>2199</v>
      </c>
      <c r="B97" s="96"/>
      <c r="C97" s="97" t="s">
        <v>2198</v>
      </c>
      <c r="D97" s="90" t="s">
        <v>1179</v>
      </c>
      <c r="E97" s="69">
        <f t="shared" si="35"/>
        <v>3712.5000000000005</v>
      </c>
      <c r="F97" s="70">
        <f t="shared" si="36"/>
        <v>3025.0000000000005</v>
      </c>
      <c r="G97" s="71">
        <v>2750</v>
      </c>
      <c r="H97" s="126">
        <f t="shared" si="21"/>
        <v>1</v>
      </c>
      <c r="I97" s="126">
        <f t="shared" si="22"/>
        <v>2750</v>
      </c>
      <c r="J97" s="126">
        <f t="shared" si="23"/>
        <v>2750</v>
      </c>
      <c r="K97">
        <f t="shared" si="24"/>
        <v>2750</v>
      </c>
      <c r="L97" s="70">
        <f t="shared" si="25"/>
        <v>2832.5</v>
      </c>
      <c r="M97" s="70">
        <f t="shared" si="26"/>
        <v>3134.9999999999995</v>
      </c>
      <c r="N97" s="70">
        <f t="shared" si="27"/>
        <v>3877.5</v>
      </c>
      <c r="O97" s="481">
        <f t="shared" si="28"/>
        <v>2750</v>
      </c>
      <c r="P97" s="481">
        <f t="shared" si="29"/>
        <v>2887.5</v>
      </c>
      <c r="Q97" s="481">
        <f t="shared" si="30"/>
        <v>3575</v>
      </c>
      <c r="X97" s="196"/>
    </row>
    <row r="98" spans="1:24" ht="47.25" customHeight="1">
      <c r="A98" s="729" t="s">
        <v>2201</v>
      </c>
      <c r="B98" s="668"/>
      <c r="C98" s="666" t="s">
        <v>2200</v>
      </c>
      <c r="D98" s="90" t="s">
        <v>1179</v>
      </c>
      <c r="E98" s="69">
        <f t="shared" si="35"/>
        <v>2686.5</v>
      </c>
      <c r="F98" s="70">
        <f t="shared" si="36"/>
        <v>2189</v>
      </c>
      <c r="G98" s="71">
        <v>1990</v>
      </c>
      <c r="H98" s="126">
        <f t="shared" si="21"/>
        <v>1</v>
      </c>
      <c r="I98" s="126">
        <f t="shared" si="22"/>
        <v>1990</v>
      </c>
      <c r="J98" s="126">
        <f t="shared" si="23"/>
        <v>1990</v>
      </c>
      <c r="K98">
        <f t="shared" si="24"/>
        <v>1990</v>
      </c>
      <c r="L98" s="70">
        <f t="shared" si="25"/>
        <v>2049.7000000000003</v>
      </c>
      <c r="M98" s="70">
        <f t="shared" si="26"/>
        <v>2268.6</v>
      </c>
      <c r="N98" s="70">
        <f t="shared" si="27"/>
        <v>2805.8999999999996</v>
      </c>
      <c r="O98" s="481">
        <f t="shared" si="28"/>
        <v>1990</v>
      </c>
      <c r="P98" s="481">
        <f t="shared" si="29"/>
        <v>2089.5</v>
      </c>
      <c r="Q98" s="481">
        <f t="shared" si="30"/>
        <v>2587</v>
      </c>
      <c r="X98" s="196"/>
    </row>
    <row r="99" spans="1:24" ht="47.25" customHeight="1">
      <c r="A99" s="731"/>
      <c r="B99" s="668"/>
      <c r="C99" s="666"/>
      <c r="D99" s="89" t="s">
        <v>1120</v>
      </c>
      <c r="E99" s="69">
        <f t="shared" si="35"/>
        <v>2686.5</v>
      </c>
      <c r="F99" s="70">
        <f t="shared" si="36"/>
        <v>2189</v>
      </c>
      <c r="G99" s="71">
        <v>1990</v>
      </c>
      <c r="H99" s="126">
        <f t="shared" si="21"/>
        <v>1</v>
      </c>
      <c r="I99" s="126">
        <f t="shared" si="22"/>
        <v>1990</v>
      </c>
      <c r="J99" s="126">
        <f t="shared" si="23"/>
        <v>1990</v>
      </c>
      <c r="K99">
        <f t="shared" si="24"/>
        <v>1990</v>
      </c>
      <c r="L99" s="70">
        <f t="shared" si="25"/>
        <v>2049.7000000000003</v>
      </c>
      <c r="M99" s="70">
        <f t="shared" si="26"/>
        <v>2268.6</v>
      </c>
      <c r="N99" s="70">
        <f t="shared" si="27"/>
        <v>2805.8999999999996</v>
      </c>
      <c r="O99" s="481">
        <f t="shared" si="28"/>
        <v>1990</v>
      </c>
      <c r="P99" s="481">
        <f t="shared" si="29"/>
        <v>2089.5</v>
      </c>
      <c r="Q99" s="481">
        <f t="shared" si="30"/>
        <v>2587</v>
      </c>
      <c r="X99" s="196"/>
    </row>
    <row r="100" spans="1:24" ht="47.25" customHeight="1">
      <c r="A100" s="729" t="s">
        <v>2203</v>
      </c>
      <c r="B100" s="668"/>
      <c r="C100" s="666" t="s">
        <v>2202</v>
      </c>
      <c r="D100" s="90" t="s">
        <v>1179</v>
      </c>
      <c r="E100" s="69">
        <f t="shared" si="35"/>
        <v>2686.5</v>
      </c>
      <c r="F100" s="70">
        <f t="shared" si="36"/>
        <v>2189</v>
      </c>
      <c r="G100" s="71">
        <v>1990</v>
      </c>
      <c r="H100" s="126">
        <f t="shared" si="21"/>
        <v>1</v>
      </c>
      <c r="I100" s="126">
        <f t="shared" si="22"/>
        <v>1990</v>
      </c>
      <c r="J100" s="126">
        <f t="shared" si="23"/>
        <v>1990</v>
      </c>
      <c r="K100">
        <f t="shared" si="24"/>
        <v>1990</v>
      </c>
      <c r="L100" s="70">
        <f t="shared" si="25"/>
        <v>2049.7000000000003</v>
      </c>
      <c r="M100" s="70">
        <f t="shared" si="26"/>
        <v>2268.6</v>
      </c>
      <c r="N100" s="70">
        <f t="shared" si="27"/>
        <v>2805.8999999999996</v>
      </c>
      <c r="O100" s="481">
        <f t="shared" si="28"/>
        <v>1990</v>
      </c>
      <c r="P100" s="481">
        <f t="shared" si="29"/>
        <v>2089.5</v>
      </c>
      <c r="Q100" s="481">
        <f t="shared" si="30"/>
        <v>2587</v>
      </c>
      <c r="X100" s="196"/>
    </row>
    <row r="101" spans="1:24" ht="45.75" customHeight="1">
      <c r="A101" s="731"/>
      <c r="B101" s="668"/>
      <c r="C101" s="666"/>
      <c r="D101" s="89" t="s">
        <v>1120</v>
      </c>
      <c r="E101" s="69">
        <f t="shared" si="35"/>
        <v>2686.5</v>
      </c>
      <c r="F101" s="70">
        <f t="shared" si="36"/>
        <v>2189</v>
      </c>
      <c r="G101" s="71">
        <v>1990</v>
      </c>
      <c r="H101" s="126">
        <f t="shared" si="21"/>
        <v>1</v>
      </c>
      <c r="I101" s="126">
        <f t="shared" si="22"/>
        <v>1990</v>
      </c>
      <c r="J101" s="126">
        <f t="shared" si="23"/>
        <v>1990</v>
      </c>
      <c r="K101">
        <f t="shared" si="24"/>
        <v>1990</v>
      </c>
      <c r="L101" s="70">
        <f t="shared" si="25"/>
        <v>2049.7000000000003</v>
      </c>
      <c r="M101" s="70">
        <f t="shared" si="26"/>
        <v>2268.6</v>
      </c>
      <c r="N101" s="70">
        <f t="shared" si="27"/>
        <v>2805.8999999999996</v>
      </c>
      <c r="O101" s="481">
        <f t="shared" si="28"/>
        <v>1990</v>
      </c>
      <c r="P101" s="481">
        <f t="shared" si="29"/>
        <v>2089.5</v>
      </c>
      <c r="Q101" s="481">
        <f t="shared" si="30"/>
        <v>2587</v>
      </c>
      <c r="X101" s="196"/>
    </row>
    <row r="102" spans="1:24" ht="28.5" customHeight="1">
      <c r="A102" s="633" t="s">
        <v>2099</v>
      </c>
      <c r="B102" s="633"/>
      <c r="C102" s="633"/>
      <c r="D102" s="633"/>
      <c r="E102" s="633"/>
      <c r="F102" s="633"/>
      <c r="G102" s="633"/>
      <c r="H102" s="126">
        <f t="shared" si="21"/>
        <v>0</v>
      </c>
      <c r="I102" s="126">
        <f t="shared" si="22"/>
        <v>0</v>
      </c>
      <c r="J102" s="126">
        <f t="shared" si="23"/>
        <v>0</v>
      </c>
      <c r="K102" t="str">
        <f t="shared" si="24"/>
        <v xml:space="preserve"> </v>
      </c>
      <c r="L102" s="70" t="str">
        <f t="shared" si="25"/>
        <v xml:space="preserve"> </v>
      </c>
      <c r="M102" s="70" t="str">
        <f t="shared" si="26"/>
        <v xml:space="preserve"> </v>
      </c>
      <c r="N102" s="70" t="str">
        <f t="shared" si="27"/>
        <v xml:space="preserve"> </v>
      </c>
      <c r="O102" s="481" t="str">
        <f t="shared" si="28"/>
        <v xml:space="preserve"> </v>
      </c>
      <c r="P102" s="481" t="str">
        <f t="shared" si="29"/>
        <v xml:space="preserve"> </v>
      </c>
      <c r="Q102" s="481" t="str">
        <f t="shared" si="30"/>
        <v xml:space="preserve"> </v>
      </c>
      <c r="X102" s="196"/>
    </row>
    <row r="103" spans="1:24" ht="31.5" customHeight="1">
      <c r="A103" s="64" t="s">
        <v>3</v>
      </c>
      <c r="B103" s="64" t="s">
        <v>43</v>
      </c>
      <c r="C103" s="64" t="s">
        <v>93</v>
      </c>
      <c r="D103" s="64" t="s">
        <v>4</v>
      </c>
      <c r="E103" s="64" t="s">
        <v>261</v>
      </c>
      <c r="F103" s="64" t="s">
        <v>3627</v>
      </c>
      <c r="G103" s="64" t="s">
        <v>263</v>
      </c>
      <c r="H103" s="126">
        <f t="shared" si="21"/>
        <v>1</v>
      </c>
      <c r="I103" s="126" t="str">
        <f t="shared" si="22"/>
        <v>ОПТ 2</v>
      </c>
      <c r="J103" s="126" t="str">
        <f t="shared" si="23"/>
        <v xml:space="preserve"> </v>
      </c>
      <c r="K103" t="str">
        <f t="shared" si="24"/>
        <v xml:space="preserve"> </v>
      </c>
      <c r="L103" s="70" t="str">
        <f t="shared" si="25"/>
        <v xml:space="preserve"> </v>
      </c>
      <c r="M103" s="70" t="str">
        <f t="shared" si="26"/>
        <v xml:space="preserve"> </v>
      </c>
      <c r="N103" s="70" t="str">
        <f t="shared" si="27"/>
        <v xml:space="preserve"> </v>
      </c>
      <c r="O103" s="481" t="str">
        <f t="shared" si="28"/>
        <v xml:space="preserve"> </v>
      </c>
      <c r="P103" s="481" t="str">
        <f t="shared" si="29"/>
        <v xml:space="preserve"> </v>
      </c>
      <c r="Q103" s="481" t="str">
        <f t="shared" si="30"/>
        <v xml:space="preserve"> </v>
      </c>
      <c r="X103" s="196"/>
    </row>
    <row r="104" spans="1:24" ht="25.5" customHeight="1">
      <c r="A104" s="729" t="s">
        <v>2205</v>
      </c>
      <c r="B104" s="206"/>
      <c r="C104" s="781" t="s">
        <v>2204</v>
      </c>
      <c r="D104" s="141" t="s">
        <v>50</v>
      </c>
      <c r="E104" s="69">
        <f t="shared" ref="E104:E123" si="37">G104*1.35</f>
        <v>3442.5</v>
      </c>
      <c r="F104" s="70">
        <f t="shared" ref="F104:F123" si="38">G104*1.1</f>
        <v>2805</v>
      </c>
      <c r="G104" s="71">
        <v>2550</v>
      </c>
      <c r="H104" s="126">
        <f t="shared" si="21"/>
        <v>1</v>
      </c>
      <c r="I104" s="126">
        <f t="shared" si="22"/>
        <v>2550</v>
      </c>
      <c r="J104" s="126">
        <f t="shared" si="23"/>
        <v>2550</v>
      </c>
      <c r="K104">
        <f t="shared" si="24"/>
        <v>2550</v>
      </c>
      <c r="L104" s="70">
        <f t="shared" si="25"/>
        <v>2626.5</v>
      </c>
      <c r="M104" s="70">
        <f t="shared" si="26"/>
        <v>2906.9999999999995</v>
      </c>
      <c r="N104" s="70">
        <f t="shared" si="27"/>
        <v>3595.5</v>
      </c>
      <c r="O104" s="481">
        <f t="shared" si="28"/>
        <v>2550</v>
      </c>
      <c r="P104" s="481">
        <f t="shared" si="29"/>
        <v>2677.5</v>
      </c>
      <c r="Q104" s="481">
        <f t="shared" si="30"/>
        <v>3315</v>
      </c>
      <c r="X104" s="196" t="s">
        <v>978</v>
      </c>
    </row>
    <row r="105" spans="1:24" ht="31.5" customHeight="1">
      <c r="A105" s="730"/>
      <c r="B105" s="207"/>
      <c r="C105" s="782"/>
      <c r="D105" s="90" t="s">
        <v>1179</v>
      </c>
      <c r="E105" s="69">
        <f t="shared" si="37"/>
        <v>3442.5</v>
      </c>
      <c r="F105" s="70">
        <f t="shared" si="38"/>
        <v>2805</v>
      </c>
      <c r="G105" s="71">
        <v>2550</v>
      </c>
      <c r="H105" s="126">
        <f t="shared" si="21"/>
        <v>1</v>
      </c>
      <c r="I105" s="126">
        <f t="shared" si="22"/>
        <v>2550</v>
      </c>
      <c r="J105" s="126">
        <f t="shared" si="23"/>
        <v>2550</v>
      </c>
      <c r="K105">
        <f t="shared" si="24"/>
        <v>2550</v>
      </c>
      <c r="L105" s="70">
        <f t="shared" si="25"/>
        <v>2626.5</v>
      </c>
      <c r="M105" s="70">
        <f t="shared" si="26"/>
        <v>2906.9999999999995</v>
      </c>
      <c r="N105" s="70">
        <f t="shared" si="27"/>
        <v>3595.5</v>
      </c>
      <c r="O105" s="481">
        <f t="shared" si="28"/>
        <v>2550</v>
      </c>
      <c r="P105" s="481">
        <f t="shared" si="29"/>
        <v>2677.5</v>
      </c>
      <c r="Q105" s="481">
        <f t="shared" si="30"/>
        <v>3315</v>
      </c>
      <c r="X105" s="196"/>
    </row>
    <row r="106" spans="1:24" ht="21.75" customHeight="1">
      <c r="A106" s="730"/>
      <c r="B106" s="207"/>
      <c r="C106" s="782"/>
      <c r="D106" s="92" t="s">
        <v>108</v>
      </c>
      <c r="E106" s="69">
        <f t="shared" si="37"/>
        <v>3442.5</v>
      </c>
      <c r="F106" s="70">
        <f t="shared" si="38"/>
        <v>2805</v>
      </c>
      <c r="G106" s="71">
        <v>2550</v>
      </c>
      <c r="H106" s="126">
        <f t="shared" si="21"/>
        <v>1</v>
      </c>
      <c r="I106" s="126">
        <f t="shared" si="22"/>
        <v>2550</v>
      </c>
      <c r="J106" s="126">
        <f t="shared" si="23"/>
        <v>2550</v>
      </c>
      <c r="K106">
        <f t="shared" si="24"/>
        <v>2550</v>
      </c>
      <c r="L106" s="70">
        <f t="shared" si="25"/>
        <v>2626.5</v>
      </c>
      <c r="M106" s="70">
        <f t="shared" si="26"/>
        <v>2906.9999999999995</v>
      </c>
      <c r="N106" s="70">
        <f t="shared" si="27"/>
        <v>3595.5</v>
      </c>
      <c r="O106" s="481">
        <f t="shared" si="28"/>
        <v>2550</v>
      </c>
      <c r="P106" s="481">
        <f t="shared" si="29"/>
        <v>2677.5</v>
      </c>
      <c r="Q106" s="481">
        <f t="shared" si="30"/>
        <v>3315</v>
      </c>
      <c r="X106" s="196" t="s">
        <v>978</v>
      </c>
    </row>
    <row r="107" spans="1:24" ht="20.25" customHeight="1">
      <c r="A107" s="730"/>
      <c r="B107" s="207"/>
      <c r="C107" s="782"/>
      <c r="D107" s="137" t="s">
        <v>106</v>
      </c>
      <c r="E107" s="69">
        <f t="shared" si="37"/>
        <v>3442.5</v>
      </c>
      <c r="F107" s="70">
        <f t="shared" si="38"/>
        <v>2805</v>
      </c>
      <c r="G107" s="71">
        <v>2550</v>
      </c>
      <c r="H107" s="126">
        <f t="shared" si="21"/>
        <v>1</v>
      </c>
      <c r="I107" s="126">
        <f t="shared" si="22"/>
        <v>2550</v>
      </c>
      <c r="J107" s="126">
        <f t="shared" si="23"/>
        <v>2550</v>
      </c>
      <c r="K107">
        <f t="shared" si="24"/>
        <v>2550</v>
      </c>
      <c r="L107" s="70">
        <f t="shared" si="25"/>
        <v>2626.5</v>
      </c>
      <c r="M107" s="70">
        <f t="shared" si="26"/>
        <v>2906.9999999999995</v>
      </c>
      <c r="N107" s="70">
        <f t="shared" si="27"/>
        <v>3595.5</v>
      </c>
      <c r="O107" s="481">
        <f t="shared" si="28"/>
        <v>2550</v>
      </c>
      <c r="P107" s="481">
        <f t="shared" si="29"/>
        <v>2677.5</v>
      </c>
      <c r="Q107" s="481">
        <f t="shared" si="30"/>
        <v>3315</v>
      </c>
      <c r="X107" s="196" t="s">
        <v>978</v>
      </c>
    </row>
    <row r="108" spans="1:24" ht="22.5" customHeight="1">
      <c r="A108" s="730"/>
      <c r="B108" s="207"/>
      <c r="C108" s="782"/>
      <c r="D108" s="136" t="s">
        <v>105</v>
      </c>
      <c r="E108" s="69">
        <f t="shared" si="37"/>
        <v>3442.5</v>
      </c>
      <c r="F108" s="70">
        <f t="shared" si="38"/>
        <v>2805</v>
      </c>
      <c r="G108" s="71">
        <v>2550</v>
      </c>
      <c r="H108" s="126">
        <f t="shared" si="21"/>
        <v>1</v>
      </c>
      <c r="I108" s="126">
        <f t="shared" si="22"/>
        <v>2550</v>
      </c>
      <c r="J108" s="126">
        <f t="shared" si="23"/>
        <v>2550</v>
      </c>
      <c r="K108">
        <f t="shared" si="24"/>
        <v>2550</v>
      </c>
      <c r="L108" s="70">
        <f t="shared" si="25"/>
        <v>2626.5</v>
      </c>
      <c r="M108" s="70">
        <f t="shared" si="26"/>
        <v>2906.9999999999995</v>
      </c>
      <c r="N108" s="70">
        <f t="shared" si="27"/>
        <v>3595.5</v>
      </c>
      <c r="O108" s="481">
        <f t="shared" si="28"/>
        <v>2550</v>
      </c>
      <c r="P108" s="481">
        <f t="shared" si="29"/>
        <v>2677.5</v>
      </c>
      <c r="Q108" s="481">
        <f t="shared" si="30"/>
        <v>3315</v>
      </c>
      <c r="X108" s="196" t="s">
        <v>978</v>
      </c>
    </row>
    <row r="109" spans="1:24" ht="21.75" customHeight="1">
      <c r="A109" s="731"/>
      <c r="B109" s="207"/>
      <c r="C109" s="783"/>
      <c r="D109" s="138" t="s">
        <v>107</v>
      </c>
      <c r="E109" s="69">
        <f t="shared" si="37"/>
        <v>3442.5</v>
      </c>
      <c r="F109" s="70">
        <f t="shared" si="38"/>
        <v>2805</v>
      </c>
      <c r="G109" s="71">
        <v>2550</v>
      </c>
      <c r="H109" s="126">
        <f t="shared" si="21"/>
        <v>1</v>
      </c>
      <c r="I109" s="126">
        <f t="shared" si="22"/>
        <v>2550</v>
      </c>
      <c r="J109" s="126">
        <f t="shared" si="23"/>
        <v>2550</v>
      </c>
      <c r="K109">
        <f t="shared" si="24"/>
        <v>2550</v>
      </c>
      <c r="L109" s="70">
        <f t="shared" si="25"/>
        <v>2626.5</v>
      </c>
      <c r="M109" s="70">
        <f t="shared" si="26"/>
        <v>2906.9999999999995</v>
      </c>
      <c r="N109" s="70">
        <f t="shared" si="27"/>
        <v>3595.5</v>
      </c>
      <c r="O109" s="481">
        <f t="shared" si="28"/>
        <v>2550</v>
      </c>
      <c r="P109" s="481">
        <f t="shared" si="29"/>
        <v>2677.5</v>
      </c>
      <c r="Q109" s="481">
        <f t="shared" si="30"/>
        <v>3315</v>
      </c>
      <c r="X109" s="196" t="s">
        <v>978</v>
      </c>
    </row>
    <row r="110" spans="1:24" ht="21.75" customHeight="1">
      <c r="A110" s="729" t="s">
        <v>2206</v>
      </c>
      <c r="B110" s="207"/>
      <c r="C110" s="781" t="s">
        <v>2207</v>
      </c>
      <c r="D110" s="141" t="s">
        <v>50</v>
      </c>
      <c r="E110" s="69">
        <f t="shared" si="37"/>
        <v>4482</v>
      </c>
      <c r="F110" s="70">
        <f t="shared" si="38"/>
        <v>3652.0000000000005</v>
      </c>
      <c r="G110" s="71">
        <v>3320</v>
      </c>
      <c r="H110" s="126">
        <f t="shared" si="21"/>
        <v>1</v>
      </c>
      <c r="I110" s="126">
        <f t="shared" si="22"/>
        <v>3320</v>
      </c>
      <c r="J110" s="126">
        <f t="shared" si="23"/>
        <v>3320</v>
      </c>
      <c r="K110">
        <f t="shared" si="24"/>
        <v>3320</v>
      </c>
      <c r="L110" s="70">
        <f t="shared" si="25"/>
        <v>3419.6</v>
      </c>
      <c r="M110" s="70">
        <f t="shared" si="26"/>
        <v>3784.7999999999997</v>
      </c>
      <c r="N110" s="70">
        <f t="shared" si="27"/>
        <v>4681.2</v>
      </c>
      <c r="O110" s="481">
        <f t="shared" si="28"/>
        <v>3320</v>
      </c>
      <c r="P110" s="481">
        <f t="shared" si="29"/>
        <v>3486</v>
      </c>
      <c r="Q110" s="481">
        <f t="shared" si="30"/>
        <v>4316</v>
      </c>
      <c r="X110" s="196" t="s">
        <v>978</v>
      </c>
    </row>
    <row r="111" spans="1:24" ht="33" customHeight="1">
      <c r="A111" s="730"/>
      <c r="B111" s="207"/>
      <c r="C111" s="782"/>
      <c r="D111" s="90" t="s">
        <v>1179</v>
      </c>
      <c r="E111" s="69">
        <f t="shared" si="37"/>
        <v>4482</v>
      </c>
      <c r="F111" s="70">
        <f t="shared" si="38"/>
        <v>3652.0000000000005</v>
      </c>
      <c r="G111" s="71">
        <v>3320</v>
      </c>
      <c r="H111" s="126">
        <f t="shared" si="21"/>
        <v>1</v>
      </c>
      <c r="I111" s="126">
        <f t="shared" si="22"/>
        <v>3320</v>
      </c>
      <c r="J111" s="126">
        <f t="shared" si="23"/>
        <v>3320</v>
      </c>
      <c r="K111">
        <f t="shared" si="24"/>
        <v>3320</v>
      </c>
      <c r="L111" s="70">
        <f t="shared" si="25"/>
        <v>3419.6</v>
      </c>
      <c r="M111" s="70">
        <f t="shared" si="26"/>
        <v>3784.7999999999997</v>
      </c>
      <c r="N111" s="70">
        <f t="shared" si="27"/>
        <v>4681.2</v>
      </c>
      <c r="O111" s="481">
        <f t="shared" si="28"/>
        <v>3320</v>
      </c>
      <c r="P111" s="481">
        <f t="shared" si="29"/>
        <v>3486</v>
      </c>
      <c r="Q111" s="481">
        <f t="shared" si="30"/>
        <v>4316</v>
      </c>
      <c r="X111" s="196"/>
    </row>
    <row r="112" spans="1:24" ht="21.75" customHeight="1">
      <c r="A112" s="730"/>
      <c r="B112" s="207"/>
      <c r="C112" s="782"/>
      <c r="D112" s="92" t="s">
        <v>108</v>
      </c>
      <c r="E112" s="69">
        <f t="shared" si="37"/>
        <v>4482</v>
      </c>
      <c r="F112" s="70">
        <f t="shared" si="38"/>
        <v>3652.0000000000005</v>
      </c>
      <c r="G112" s="71">
        <v>3320</v>
      </c>
      <c r="H112" s="126">
        <f t="shared" si="21"/>
        <v>1</v>
      </c>
      <c r="I112" s="126">
        <f t="shared" si="22"/>
        <v>3320</v>
      </c>
      <c r="J112" s="126">
        <f t="shared" si="23"/>
        <v>3320</v>
      </c>
      <c r="K112">
        <f t="shared" si="24"/>
        <v>3320</v>
      </c>
      <c r="L112" s="70">
        <f t="shared" si="25"/>
        <v>3419.6</v>
      </c>
      <c r="M112" s="70">
        <f t="shared" si="26"/>
        <v>3784.7999999999997</v>
      </c>
      <c r="N112" s="70">
        <f t="shared" si="27"/>
        <v>4681.2</v>
      </c>
      <c r="O112" s="481">
        <f t="shared" si="28"/>
        <v>3320</v>
      </c>
      <c r="P112" s="481">
        <f t="shared" si="29"/>
        <v>3486</v>
      </c>
      <c r="Q112" s="481">
        <f t="shared" si="30"/>
        <v>4316</v>
      </c>
      <c r="X112" s="196" t="s">
        <v>978</v>
      </c>
    </row>
    <row r="113" spans="1:24" ht="21.75" customHeight="1">
      <c r="A113" s="730"/>
      <c r="B113" s="207"/>
      <c r="C113" s="782"/>
      <c r="D113" s="137" t="s">
        <v>106</v>
      </c>
      <c r="E113" s="69">
        <f t="shared" si="37"/>
        <v>4482</v>
      </c>
      <c r="F113" s="70">
        <f t="shared" si="38"/>
        <v>3652.0000000000005</v>
      </c>
      <c r="G113" s="71">
        <v>3320</v>
      </c>
      <c r="H113" s="126">
        <f t="shared" si="21"/>
        <v>1</v>
      </c>
      <c r="I113" s="126">
        <f t="shared" si="22"/>
        <v>3320</v>
      </c>
      <c r="J113" s="126">
        <f t="shared" si="23"/>
        <v>3320</v>
      </c>
      <c r="K113">
        <f t="shared" si="24"/>
        <v>3320</v>
      </c>
      <c r="L113" s="70">
        <f t="shared" si="25"/>
        <v>3419.6</v>
      </c>
      <c r="M113" s="70">
        <f t="shared" si="26"/>
        <v>3784.7999999999997</v>
      </c>
      <c r="N113" s="70">
        <f t="shared" si="27"/>
        <v>4681.2</v>
      </c>
      <c r="O113" s="481">
        <f t="shared" si="28"/>
        <v>3320</v>
      </c>
      <c r="P113" s="481">
        <f t="shared" si="29"/>
        <v>3486</v>
      </c>
      <c r="Q113" s="481">
        <f t="shared" si="30"/>
        <v>4316</v>
      </c>
      <c r="X113" s="196" t="s">
        <v>978</v>
      </c>
    </row>
    <row r="114" spans="1:24" ht="21.75" customHeight="1">
      <c r="A114" s="730"/>
      <c r="B114" s="207"/>
      <c r="C114" s="782"/>
      <c r="D114" s="136" t="s">
        <v>105</v>
      </c>
      <c r="E114" s="69">
        <f t="shared" si="37"/>
        <v>4482</v>
      </c>
      <c r="F114" s="70">
        <f t="shared" si="38"/>
        <v>3652.0000000000005</v>
      </c>
      <c r="G114" s="71">
        <v>3320</v>
      </c>
      <c r="H114" s="126">
        <f t="shared" si="21"/>
        <v>1</v>
      </c>
      <c r="I114" s="126">
        <f t="shared" si="22"/>
        <v>3320</v>
      </c>
      <c r="J114" s="126">
        <f t="shared" si="23"/>
        <v>3320</v>
      </c>
      <c r="K114">
        <f t="shared" si="24"/>
        <v>3320</v>
      </c>
      <c r="L114" s="70">
        <f t="shared" si="25"/>
        <v>3419.6</v>
      </c>
      <c r="M114" s="70">
        <f t="shared" si="26"/>
        <v>3784.7999999999997</v>
      </c>
      <c r="N114" s="70">
        <f t="shared" si="27"/>
        <v>4681.2</v>
      </c>
      <c r="O114" s="481">
        <f t="shared" si="28"/>
        <v>3320</v>
      </c>
      <c r="P114" s="481">
        <f t="shared" si="29"/>
        <v>3486</v>
      </c>
      <c r="Q114" s="481">
        <f t="shared" si="30"/>
        <v>4316</v>
      </c>
      <c r="X114" s="196" t="s">
        <v>978</v>
      </c>
    </row>
    <row r="115" spans="1:24" ht="21.75" customHeight="1">
      <c r="A115" s="731"/>
      <c r="B115" s="207"/>
      <c r="C115" s="783"/>
      <c r="D115" s="138" t="s">
        <v>107</v>
      </c>
      <c r="E115" s="69">
        <f t="shared" si="37"/>
        <v>4482</v>
      </c>
      <c r="F115" s="70">
        <f t="shared" si="38"/>
        <v>3652.0000000000005</v>
      </c>
      <c r="G115" s="71">
        <v>3320</v>
      </c>
      <c r="H115" s="126">
        <f t="shared" si="21"/>
        <v>1</v>
      </c>
      <c r="I115" s="126">
        <f t="shared" si="22"/>
        <v>3320</v>
      </c>
      <c r="J115" s="126">
        <f t="shared" si="23"/>
        <v>3320</v>
      </c>
      <c r="K115">
        <f t="shared" si="24"/>
        <v>3320</v>
      </c>
      <c r="L115" s="70">
        <f t="shared" si="25"/>
        <v>3419.6</v>
      </c>
      <c r="M115" s="70">
        <f t="shared" si="26"/>
        <v>3784.7999999999997</v>
      </c>
      <c r="N115" s="70">
        <f t="shared" si="27"/>
        <v>4681.2</v>
      </c>
      <c r="O115" s="481">
        <f t="shared" si="28"/>
        <v>3320</v>
      </c>
      <c r="P115" s="481">
        <f t="shared" si="29"/>
        <v>3486</v>
      </c>
      <c r="Q115" s="481">
        <f t="shared" si="30"/>
        <v>4316</v>
      </c>
      <c r="X115" s="196" t="s">
        <v>978</v>
      </c>
    </row>
    <row r="116" spans="1:24" ht="21.75" customHeight="1">
      <c r="A116" s="729" t="s">
        <v>2209</v>
      </c>
      <c r="B116" s="207"/>
      <c r="C116" s="781" t="s">
        <v>2208</v>
      </c>
      <c r="D116" s="141" t="s">
        <v>50</v>
      </c>
      <c r="E116" s="69">
        <f t="shared" si="37"/>
        <v>4482</v>
      </c>
      <c r="F116" s="70">
        <f t="shared" si="38"/>
        <v>3652.0000000000005</v>
      </c>
      <c r="G116" s="71">
        <v>3320</v>
      </c>
      <c r="H116" s="126">
        <f t="shared" si="21"/>
        <v>1</v>
      </c>
      <c r="I116" s="126">
        <f t="shared" si="22"/>
        <v>3320</v>
      </c>
      <c r="J116" s="126">
        <f t="shared" si="23"/>
        <v>3320</v>
      </c>
      <c r="K116">
        <f t="shared" si="24"/>
        <v>3320</v>
      </c>
      <c r="L116" s="70">
        <f t="shared" si="25"/>
        <v>3419.6</v>
      </c>
      <c r="M116" s="70">
        <f t="shared" si="26"/>
        <v>3784.7999999999997</v>
      </c>
      <c r="N116" s="70">
        <f t="shared" si="27"/>
        <v>4681.2</v>
      </c>
      <c r="O116" s="481">
        <f t="shared" si="28"/>
        <v>3320</v>
      </c>
      <c r="P116" s="481">
        <f t="shared" si="29"/>
        <v>3486</v>
      </c>
      <c r="Q116" s="481">
        <f t="shared" si="30"/>
        <v>4316</v>
      </c>
      <c r="X116" s="196" t="s">
        <v>978</v>
      </c>
    </row>
    <row r="117" spans="1:24" ht="33" customHeight="1">
      <c r="A117" s="730"/>
      <c r="B117" s="207"/>
      <c r="C117" s="782"/>
      <c r="D117" s="89" t="s">
        <v>1120</v>
      </c>
      <c r="E117" s="69">
        <f t="shared" si="37"/>
        <v>6723</v>
      </c>
      <c r="F117" s="70">
        <f t="shared" si="38"/>
        <v>5478</v>
      </c>
      <c r="G117" s="71">
        <v>4980</v>
      </c>
      <c r="H117" s="126">
        <f t="shared" si="21"/>
        <v>1</v>
      </c>
      <c r="I117" s="126">
        <f t="shared" si="22"/>
        <v>4980</v>
      </c>
      <c r="J117" s="126">
        <f t="shared" si="23"/>
        <v>4980</v>
      </c>
      <c r="K117">
        <f t="shared" si="24"/>
        <v>4980</v>
      </c>
      <c r="L117" s="70">
        <f t="shared" si="25"/>
        <v>5129.4000000000005</v>
      </c>
      <c r="M117" s="70">
        <f t="shared" si="26"/>
        <v>5677.2</v>
      </c>
      <c r="N117" s="70">
        <f t="shared" si="27"/>
        <v>7021.7999999999993</v>
      </c>
      <c r="O117" s="481">
        <f t="shared" si="28"/>
        <v>4980</v>
      </c>
      <c r="P117" s="481">
        <f t="shared" si="29"/>
        <v>5229</v>
      </c>
      <c r="Q117" s="481">
        <f t="shared" si="30"/>
        <v>6474</v>
      </c>
      <c r="X117" s="196"/>
    </row>
    <row r="118" spans="1:24" ht="33" customHeight="1">
      <c r="A118" s="730"/>
      <c r="B118" s="207"/>
      <c r="C118" s="782"/>
      <c r="D118" s="90" t="s">
        <v>1179</v>
      </c>
      <c r="E118" s="69">
        <f t="shared" si="37"/>
        <v>6723</v>
      </c>
      <c r="F118" s="70">
        <f t="shared" si="38"/>
        <v>5478</v>
      </c>
      <c r="G118" s="71">
        <v>4980</v>
      </c>
      <c r="H118" s="126">
        <f t="shared" si="21"/>
        <v>1</v>
      </c>
      <c r="I118" s="126">
        <f t="shared" si="22"/>
        <v>4980</v>
      </c>
      <c r="J118" s="126">
        <f t="shared" si="23"/>
        <v>4980</v>
      </c>
      <c r="K118">
        <f t="shared" si="24"/>
        <v>4980</v>
      </c>
      <c r="L118" s="70">
        <f t="shared" si="25"/>
        <v>5129.4000000000005</v>
      </c>
      <c r="M118" s="70">
        <f t="shared" si="26"/>
        <v>5677.2</v>
      </c>
      <c r="N118" s="70">
        <f t="shared" si="27"/>
        <v>7021.7999999999993</v>
      </c>
      <c r="O118" s="481">
        <f t="shared" si="28"/>
        <v>4980</v>
      </c>
      <c r="P118" s="481">
        <f t="shared" si="29"/>
        <v>5229</v>
      </c>
      <c r="Q118" s="481">
        <f t="shared" si="30"/>
        <v>6474</v>
      </c>
      <c r="X118" s="196"/>
    </row>
    <row r="119" spans="1:24" ht="21.75" customHeight="1">
      <c r="A119" s="730"/>
      <c r="B119" s="207"/>
      <c r="C119" s="782"/>
      <c r="D119" s="92" t="s">
        <v>108</v>
      </c>
      <c r="E119" s="69">
        <f t="shared" si="37"/>
        <v>6723</v>
      </c>
      <c r="F119" s="70">
        <f t="shared" si="38"/>
        <v>5478</v>
      </c>
      <c r="G119" s="71">
        <v>4980</v>
      </c>
      <c r="H119" s="126">
        <f t="shared" si="21"/>
        <v>1</v>
      </c>
      <c r="I119" s="126">
        <f t="shared" si="22"/>
        <v>4980</v>
      </c>
      <c r="J119" s="126">
        <f t="shared" si="23"/>
        <v>4980</v>
      </c>
      <c r="K119">
        <f t="shared" si="24"/>
        <v>4980</v>
      </c>
      <c r="L119" s="70">
        <f t="shared" si="25"/>
        <v>5129.4000000000005</v>
      </c>
      <c r="M119" s="70">
        <f t="shared" si="26"/>
        <v>5677.2</v>
      </c>
      <c r="N119" s="70">
        <f t="shared" si="27"/>
        <v>7021.7999999999993</v>
      </c>
      <c r="O119" s="481">
        <f t="shared" si="28"/>
        <v>4980</v>
      </c>
      <c r="P119" s="481">
        <f t="shared" si="29"/>
        <v>5229</v>
      </c>
      <c r="Q119" s="481">
        <f t="shared" si="30"/>
        <v>6474</v>
      </c>
      <c r="X119" s="196" t="s">
        <v>978</v>
      </c>
    </row>
    <row r="120" spans="1:24" ht="21.75" customHeight="1">
      <c r="A120" s="730"/>
      <c r="B120" s="207"/>
      <c r="C120" s="782"/>
      <c r="D120" s="137" t="s">
        <v>106</v>
      </c>
      <c r="E120" s="69">
        <f t="shared" si="37"/>
        <v>6723</v>
      </c>
      <c r="F120" s="70">
        <f t="shared" si="38"/>
        <v>5478</v>
      </c>
      <c r="G120" s="71">
        <v>4980</v>
      </c>
      <c r="H120" s="126">
        <f t="shared" si="21"/>
        <v>1</v>
      </c>
      <c r="I120" s="126">
        <f t="shared" si="22"/>
        <v>4980</v>
      </c>
      <c r="J120" s="126">
        <f t="shared" si="23"/>
        <v>4980</v>
      </c>
      <c r="K120">
        <f t="shared" si="24"/>
        <v>4980</v>
      </c>
      <c r="L120" s="70">
        <f t="shared" si="25"/>
        <v>5129.4000000000005</v>
      </c>
      <c r="M120" s="70">
        <f t="shared" si="26"/>
        <v>5677.2</v>
      </c>
      <c r="N120" s="70">
        <f t="shared" si="27"/>
        <v>7021.7999999999993</v>
      </c>
      <c r="O120" s="481">
        <f t="shared" si="28"/>
        <v>4980</v>
      </c>
      <c r="P120" s="481">
        <f t="shared" si="29"/>
        <v>5229</v>
      </c>
      <c r="Q120" s="481">
        <f t="shared" si="30"/>
        <v>6474</v>
      </c>
      <c r="X120" s="196" t="s">
        <v>978</v>
      </c>
    </row>
    <row r="121" spans="1:24" ht="21.75" customHeight="1">
      <c r="A121" s="730"/>
      <c r="B121" s="207"/>
      <c r="C121" s="782"/>
      <c r="D121" s="136" t="s">
        <v>105</v>
      </c>
      <c r="E121" s="69">
        <f t="shared" si="37"/>
        <v>6723</v>
      </c>
      <c r="F121" s="70">
        <f t="shared" si="38"/>
        <v>5478</v>
      </c>
      <c r="G121" s="71">
        <v>4980</v>
      </c>
      <c r="H121" s="126">
        <f t="shared" si="21"/>
        <v>1</v>
      </c>
      <c r="I121" s="126">
        <f t="shared" si="22"/>
        <v>4980</v>
      </c>
      <c r="J121" s="126">
        <f t="shared" si="23"/>
        <v>4980</v>
      </c>
      <c r="K121">
        <f t="shared" si="24"/>
        <v>4980</v>
      </c>
      <c r="L121" s="70">
        <f t="shared" si="25"/>
        <v>5129.4000000000005</v>
      </c>
      <c r="M121" s="70">
        <f t="shared" si="26"/>
        <v>5677.2</v>
      </c>
      <c r="N121" s="70">
        <f t="shared" si="27"/>
        <v>7021.7999999999993</v>
      </c>
      <c r="O121" s="481">
        <f t="shared" si="28"/>
        <v>4980</v>
      </c>
      <c r="P121" s="481">
        <f t="shared" si="29"/>
        <v>5229</v>
      </c>
      <c r="Q121" s="481">
        <f t="shared" si="30"/>
        <v>6474</v>
      </c>
      <c r="X121" s="196"/>
    </row>
    <row r="122" spans="1:24" ht="22.5" customHeight="1">
      <c r="A122" s="731"/>
      <c r="B122" s="207"/>
      <c r="C122" s="783"/>
      <c r="D122" s="138" t="s">
        <v>107</v>
      </c>
      <c r="E122" s="69">
        <f t="shared" si="37"/>
        <v>6723</v>
      </c>
      <c r="F122" s="70">
        <f t="shared" si="38"/>
        <v>5478</v>
      </c>
      <c r="G122" s="71">
        <v>4980</v>
      </c>
      <c r="H122" s="126">
        <f t="shared" si="21"/>
        <v>1</v>
      </c>
      <c r="I122" s="126">
        <f t="shared" si="22"/>
        <v>4980</v>
      </c>
      <c r="J122" s="126">
        <f t="shared" si="23"/>
        <v>4980</v>
      </c>
      <c r="K122">
        <f t="shared" si="24"/>
        <v>4980</v>
      </c>
      <c r="L122" s="70">
        <f t="shared" si="25"/>
        <v>5129.4000000000005</v>
      </c>
      <c r="M122" s="70">
        <f t="shared" si="26"/>
        <v>5677.2</v>
      </c>
      <c r="N122" s="70">
        <f t="shared" si="27"/>
        <v>7021.7999999999993</v>
      </c>
      <c r="O122" s="481">
        <f t="shared" si="28"/>
        <v>4980</v>
      </c>
      <c r="P122" s="481">
        <f t="shared" si="29"/>
        <v>5229</v>
      </c>
      <c r="Q122" s="481">
        <f t="shared" si="30"/>
        <v>6474</v>
      </c>
      <c r="X122" s="196" t="s">
        <v>978</v>
      </c>
    </row>
    <row r="123" spans="1:24" ht="36.75" customHeight="1">
      <c r="A123" s="208" t="s">
        <v>2210</v>
      </c>
      <c r="B123" s="207"/>
      <c r="C123" s="209" t="s">
        <v>2211</v>
      </c>
      <c r="D123" s="90" t="s">
        <v>1179</v>
      </c>
      <c r="E123" s="69">
        <f t="shared" si="37"/>
        <v>3240</v>
      </c>
      <c r="F123" s="70">
        <f t="shared" si="38"/>
        <v>2640</v>
      </c>
      <c r="G123" s="71">
        <v>2400</v>
      </c>
      <c r="H123" s="126">
        <f t="shared" si="21"/>
        <v>1</v>
      </c>
      <c r="I123" s="126">
        <f t="shared" si="22"/>
        <v>2400</v>
      </c>
      <c r="J123" s="126">
        <f t="shared" si="23"/>
        <v>2400</v>
      </c>
      <c r="K123">
        <f t="shared" si="24"/>
        <v>2400</v>
      </c>
      <c r="L123" s="70">
        <f t="shared" si="25"/>
        <v>2472</v>
      </c>
      <c r="M123" s="70">
        <f t="shared" si="26"/>
        <v>2735.9999999999995</v>
      </c>
      <c r="N123" s="70">
        <f t="shared" si="27"/>
        <v>3384</v>
      </c>
      <c r="O123" s="481">
        <f t="shared" si="28"/>
        <v>2400</v>
      </c>
      <c r="P123" s="481">
        <f t="shared" si="29"/>
        <v>2520</v>
      </c>
      <c r="Q123" s="481">
        <f t="shared" si="30"/>
        <v>3120</v>
      </c>
      <c r="X123" s="196" t="s">
        <v>978</v>
      </c>
    </row>
    <row r="124" spans="1:24" ht="28.5" customHeight="1">
      <c r="A124" s="639" t="s">
        <v>2100</v>
      </c>
      <c r="B124" s="640"/>
      <c r="C124" s="640"/>
      <c r="D124" s="640"/>
      <c r="E124" s="640"/>
      <c r="F124" s="640"/>
      <c r="G124" s="640"/>
      <c r="H124" s="126">
        <f t="shared" si="21"/>
        <v>0</v>
      </c>
      <c r="I124" s="126">
        <f t="shared" si="22"/>
        <v>0</v>
      </c>
      <c r="J124" s="126">
        <f t="shared" si="23"/>
        <v>0</v>
      </c>
      <c r="K124" t="str">
        <f t="shared" si="24"/>
        <v xml:space="preserve"> </v>
      </c>
      <c r="L124" s="70" t="str">
        <f t="shared" si="25"/>
        <v xml:space="preserve"> </v>
      </c>
      <c r="M124" s="70" t="str">
        <f t="shared" si="26"/>
        <v xml:space="preserve"> </v>
      </c>
      <c r="N124" s="70" t="str">
        <f t="shared" si="27"/>
        <v xml:space="preserve"> </v>
      </c>
      <c r="O124" s="481" t="str">
        <f t="shared" si="28"/>
        <v xml:space="preserve"> </v>
      </c>
      <c r="P124" s="481" t="str">
        <f t="shared" si="29"/>
        <v xml:space="preserve"> </v>
      </c>
      <c r="Q124" s="481" t="str">
        <f t="shared" si="30"/>
        <v xml:space="preserve"> </v>
      </c>
      <c r="X124" s="196"/>
    </row>
    <row r="125" spans="1:24" ht="30.75" customHeight="1">
      <c r="A125" s="64" t="s">
        <v>3</v>
      </c>
      <c r="B125" s="64" t="s">
        <v>43</v>
      </c>
      <c r="C125" s="64" t="s">
        <v>93</v>
      </c>
      <c r="D125" s="64" t="s">
        <v>4</v>
      </c>
      <c r="E125" s="64" t="s">
        <v>261</v>
      </c>
      <c r="F125" s="64" t="s">
        <v>3627</v>
      </c>
      <c r="G125" s="64" t="s">
        <v>263</v>
      </c>
      <c r="H125" s="126">
        <f t="shared" si="21"/>
        <v>1</v>
      </c>
      <c r="I125" s="126" t="str">
        <f t="shared" si="22"/>
        <v>ОПТ 2</v>
      </c>
      <c r="J125" s="126" t="str">
        <f t="shared" si="23"/>
        <v xml:space="preserve"> </v>
      </c>
      <c r="K125" t="str">
        <f t="shared" si="24"/>
        <v xml:space="preserve"> </v>
      </c>
      <c r="L125" s="70" t="str">
        <f t="shared" si="25"/>
        <v xml:space="preserve"> </v>
      </c>
      <c r="M125" s="70" t="str">
        <f t="shared" si="26"/>
        <v xml:space="preserve"> </v>
      </c>
      <c r="N125" s="70" t="str">
        <f t="shared" si="27"/>
        <v xml:space="preserve"> </v>
      </c>
      <c r="O125" s="481" t="str">
        <f t="shared" si="28"/>
        <v xml:space="preserve"> </v>
      </c>
      <c r="P125" s="481" t="str">
        <f t="shared" si="29"/>
        <v xml:space="preserve"> </v>
      </c>
      <c r="Q125" s="481" t="str">
        <f t="shared" si="30"/>
        <v xml:space="preserve"> </v>
      </c>
      <c r="X125" s="196"/>
    </row>
    <row r="126" spans="1:24" ht="90.75" customHeight="1">
      <c r="A126" s="74" t="s">
        <v>2210</v>
      </c>
      <c r="B126" s="96"/>
      <c r="C126" s="97" t="s">
        <v>2212</v>
      </c>
      <c r="D126" s="90" t="s">
        <v>1179</v>
      </c>
      <c r="E126" s="69">
        <f>G126*1.35</f>
        <v>2281.5</v>
      </c>
      <c r="F126" s="70">
        <f>G126*1.1</f>
        <v>1859.0000000000002</v>
      </c>
      <c r="G126" s="71">
        <v>1690</v>
      </c>
      <c r="H126" s="126">
        <f t="shared" si="21"/>
        <v>1</v>
      </c>
      <c r="I126" s="126">
        <f t="shared" si="22"/>
        <v>1690</v>
      </c>
      <c r="J126" s="126">
        <f t="shared" si="23"/>
        <v>1690</v>
      </c>
      <c r="K126">
        <f t="shared" si="24"/>
        <v>1690</v>
      </c>
      <c r="L126" s="70">
        <f t="shared" si="25"/>
        <v>1740.7</v>
      </c>
      <c r="M126" s="70">
        <f t="shared" si="26"/>
        <v>1926.6</v>
      </c>
      <c r="N126" s="70">
        <f t="shared" si="27"/>
        <v>2382.9</v>
      </c>
      <c r="O126" s="481">
        <f t="shared" si="28"/>
        <v>1690</v>
      </c>
      <c r="P126" s="481">
        <f t="shared" si="29"/>
        <v>1774.5</v>
      </c>
      <c r="Q126" s="481">
        <f t="shared" si="30"/>
        <v>2197</v>
      </c>
      <c r="X126" s="196"/>
    </row>
    <row r="127" spans="1:24" ht="39.75" customHeight="1">
      <c r="A127" s="729" t="s">
        <v>2214</v>
      </c>
      <c r="B127" s="784"/>
      <c r="C127" s="781" t="s">
        <v>2213</v>
      </c>
      <c r="D127" s="90" t="s">
        <v>1179</v>
      </c>
      <c r="E127" s="69">
        <f>G127*1.35</f>
        <v>2632.5</v>
      </c>
      <c r="F127" s="70">
        <f>G127*1.1</f>
        <v>2145</v>
      </c>
      <c r="G127" s="71">
        <v>1950</v>
      </c>
      <c r="H127" s="126">
        <f t="shared" si="21"/>
        <v>1</v>
      </c>
      <c r="I127" s="126">
        <f t="shared" si="22"/>
        <v>1950</v>
      </c>
      <c r="J127" s="126">
        <f t="shared" si="23"/>
        <v>1950</v>
      </c>
      <c r="K127">
        <f t="shared" si="24"/>
        <v>1950</v>
      </c>
      <c r="L127" s="70">
        <f t="shared" si="25"/>
        <v>2008.5</v>
      </c>
      <c r="M127" s="70">
        <f t="shared" si="26"/>
        <v>2223</v>
      </c>
      <c r="N127" s="70">
        <f t="shared" si="27"/>
        <v>2749.5</v>
      </c>
      <c r="O127" s="481">
        <f t="shared" si="28"/>
        <v>1950</v>
      </c>
      <c r="P127" s="481">
        <f t="shared" si="29"/>
        <v>2047.5</v>
      </c>
      <c r="Q127" s="481">
        <f t="shared" si="30"/>
        <v>2535</v>
      </c>
      <c r="X127" s="196"/>
    </row>
    <row r="128" spans="1:24" ht="36.75" customHeight="1">
      <c r="A128" s="731"/>
      <c r="B128" s="786"/>
      <c r="C128" s="783"/>
      <c r="D128" s="89" t="s">
        <v>1120</v>
      </c>
      <c r="E128" s="69">
        <f t="shared" ref="E128:E138" si="39">G128*1.35</f>
        <v>2632.5</v>
      </c>
      <c r="F128" s="70">
        <f t="shared" ref="F128:F138" si="40">G128*1.1</f>
        <v>2145</v>
      </c>
      <c r="G128" s="71">
        <v>1950</v>
      </c>
      <c r="H128" s="126">
        <f t="shared" si="21"/>
        <v>1</v>
      </c>
      <c r="I128" s="126">
        <f t="shared" si="22"/>
        <v>1950</v>
      </c>
      <c r="J128" s="126">
        <f t="shared" si="23"/>
        <v>1950</v>
      </c>
      <c r="K128">
        <f t="shared" si="24"/>
        <v>1950</v>
      </c>
      <c r="L128" s="70">
        <f t="shared" si="25"/>
        <v>2008.5</v>
      </c>
      <c r="M128" s="70">
        <f t="shared" si="26"/>
        <v>2223</v>
      </c>
      <c r="N128" s="70">
        <f t="shared" si="27"/>
        <v>2749.5</v>
      </c>
      <c r="O128" s="481">
        <f t="shared" si="28"/>
        <v>1950</v>
      </c>
      <c r="P128" s="481">
        <f t="shared" si="29"/>
        <v>2047.5</v>
      </c>
      <c r="Q128" s="481">
        <f t="shared" si="30"/>
        <v>2535</v>
      </c>
      <c r="X128" s="196" t="s">
        <v>978</v>
      </c>
    </row>
    <row r="129" spans="1:24" ht="21.75" customHeight="1">
      <c r="A129" s="729" t="s">
        <v>2216</v>
      </c>
      <c r="B129" s="668"/>
      <c r="C129" s="666" t="s">
        <v>2215</v>
      </c>
      <c r="D129" s="141" t="s">
        <v>50</v>
      </c>
      <c r="E129" s="69">
        <f t="shared" si="39"/>
        <v>1296</v>
      </c>
      <c r="F129" s="70">
        <f t="shared" si="40"/>
        <v>1056</v>
      </c>
      <c r="G129" s="71">
        <v>960</v>
      </c>
      <c r="H129" s="126">
        <f t="shared" si="21"/>
        <v>1</v>
      </c>
      <c r="I129" s="126">
        <f t="shared" si="22"/>
        <v>960</v>
      </c>
      <c r="J129" s="126">
        <f t="shared" si="23"/>
        <v>960</v>
      </c>
      <c r="K129">
        <f t="shared" si="24"/>
        <v>960</v>
      </c>
      <c r="L129" s="70">
        <f t="shared" si="25"/>
        <v>988.80000000000007</v>
      </c>
      <c r="M129" s="70">
        <f t="shared" si="26"/>
        <v>1094.3999999999999</v>
      </c>
      <c r="N129" s="70">
        <f t="shared" si="27"/>
        <v>1353.6</v>
      </c>
      <c r="O129" s="481">
        <f t="shared" si="28"/>
        <v>960</v>
      </c>
      <c r="P129" s="481">
        <f t="shared" si="29"/>
        <v>1008</v>
      </c>
      <c r="Q129" s="481">
        <f t="shared" si="30"/>
        <v>1248</v>
      </c>
      <c r="X129" s="196"/>
    </row>
    <row r="130" spans="1:24" ht="30" customHeight="1">
      <c r="A130" s="730"/>
      <c r="B130" s="668"/>
      <c r="C130" s="666"/>
      <c r="D130" s="90" t="s">
        <v>1179</v>
      </c>
      <c r="E130" s="69">
        <f t="shared" si="39"/>
        <v>1296</v>
      </c>
      <c r="F130" s="70">
        <f t="shared" si="40"/>
        <v>1056</v>
      </c>
      <c r="G130" s="71">
        <v>960</v>
      </c>
      <c r="H130" s="126">
        <f t="shared" si="21"/>
        <v>1</v>
      </c>
      <c r="I130" s="126">
        <f t="shared" si="22"/>
        <v>960</v>
      </c>
      <c r="J130" s="126">
        <f t="shared" si="23"/>
        <v>960</v>
      </c>
      <c r="K130">
        <f t="shared" si="24"/>
        <v>960</v>
      </c>
      <c r="L130" s="70">
        <f t="shared" si="25"/>
        <v>988.80000000000007</v>
      </c>
      <c r="M130" s="70">
        <f t="shared" si="26"/>
        <v>1094.3999999999999</v>
      </c>
      <c r="N130" s="70">
        <f t="shared" si="27"/>
        <v>1353.6</v>
      </c>
      <c r="O130" s="481">
        <f t="shared" si="28"/>
        <v>960</v>
      </c>
      <c r="P130" s="481">
        <f t="shared" si="29"/>
        <v>1008</v>
      </c>
      <c r="Q130" s="481">
        <f t="shared" si="30"/>
        <v>1248</v>
      </c>
      <c r="X130" s="196"/>
    </row>
    <row r="131" spans="1:24" ht="30" customHeight="1">
      <c r="A131" s="730"/>
      <c r="B131" s="668"/>
      <c r="C131" s="666"/>
      <c r="D131" s="89" t="s">
        <v>1120</v>
      </c>
      <c r="E131" s="69">
        <f t="shared" si="39"/>
        <v>1296</v>
      </c>
      <c r="F131" s="70">
        <f t="shared" si="40"/>
        <v>1056</v>
      </c>
      <c r="G131" s="71">
        <v>960</v>
      </c>
      <c r="H131" s="126">
        <f t="shared" si="21"/>
        <v>1</v>
      </c>
      <c r="I131" s="126">
        <f t="shared" si="22"/>
        <v>960</v>
      </c>
      <c r="J131" s="126">
        <f t="shared" si="23"/>
        <v>960</v>
      </c>
      <c r="K131">
        <f t="shared" si="24"/>
        <v>960</v>
      </c>
      <c r="L131" s="70">
        <f t="shared" si="25"/>
        <v>988.80000000000007</v>
      </c>
      <c r="M131" s="70">
        <f t="shared" si="26"/>
        <v>1094.3999999999999</v>
      </c>
      <c r="N131" s="70">
        <f t="shared" si="27"/>
        <v>1353.6</v>
      </c>
      <c r="O131" s="481">
        <f t="shared" si="28"/>
        <v>960</v>
      </c>
      <c r="P131" s="481">
        <f t="shared" si="29"/>
        <v>1008</v>
      </c>
      <c r="Q131" s="481">
        <f t="shared" si="30"/>
        <v>1248</v>
      </c>
      <c r="X131" s="196"/>
    </row>
    <row r="132" spans="1:24" ht="24.75" customHeight="1">
      <c r="A132" s="730"/>
      <c r="B132" s="668"/>
      <c r="C132" s="666"/>
      <c r="D132" s="92" t="s">
        <v>108</v>
      </c>
      <c r="E132" s="69">
        <f>G132*1.35</f>
        <v>1296</v>
      </c>
      <c r="F132" s="70">
        <f>G132*1.1</f>
        <v>1056</v>
      </c>
      <c r="G132" s="71">
        <v>960</v>
      </c>
      <c r="H132" s="126">
        <f t="shared" ref="H132:H195" si="41">IF(G132&gt;1,1,0)</f>
        <v>1</v>
      </c>
      <c r="I132" s="126">
        <f t="shared" ref="I132:I195" si="42">IF(H132=1,G132,0)</f>
        <v>960</v>
      </c>
      <c r="J132" s="126">
        <f t="shared" ref="J132:J195" si="43">IFERROR(SUM(I132*1)," ")</f>
        <v>960</v>
      </c>
      <c r="K132">
        <f t="shared" ref="K132:K195" si="44">IF(J132=0," ",J132)</f>
        <v>960</v>
      </c>
      <c r="L132" s="70">
        <f t="shared" si="25"/>
        <v>988.80000000000007</v>
      </c>
      <c r="M132" s="70">
        <f t="shared" si="26"/>
        <v>1094.3999999999999</v>
      </c>
      <c r="N132" s="70">
        <f t="shared" si="27"/>
        <v>1353.6</v>
      </c>
      <c r="O132" s="481">
        <f t="shared" si="28"/>
        <v>960</v>
      </c>
      <c r="P132" s="481">
        <f t="shared" si="29"/>
        <v>1008</v>
      </c>
      <c r="Q132" s="481">
        <f t="shared" si="30"/>
        <v>1248</v>
      </c>
      <c r="X132" s="196"/>
    </row>
    <row r="133" spans="1:24" ht="21.75" customHeight="1">
      <c r="A133" s="730"/>
      <c r="B133" s="668"/>
      <c r="C133" s="666"/>
      <c r="D133" s="137" t="s">
        <v>106</v>
      </c>
      <c r="E133" s="69">
        <f>G133*1.35</f>
        <v>1296</v>
      </c>
      <c r="F133" s="70">
        <f>G133*1.1</f>
        <v>1056</v>
      </c>
      <c r="G133" s="71">
        <v>960</v>
      </c>
      <c r="H133" s="126">
        <f t="shared" si="41"/>
        <v>1</v>
      </c>
      <c r="I133" s="126">
        <f t="shared" si="42"/>
        <v>960</v>
      </c>
      <c r="J133" s="126">
        <f t="shared" si="43"/>
        <v>960</v>
      </c>
      <c r="K133">
        <f t="shared" si="44"/>
        <v>960</v>
      </c>
      <c r="L133" s="70">
        <f t="shared" ref="L133:L196" si="45">IFERROR(SUM($K133*$R$1)," ")</f>
        <v>988.80000000000007</v>
      </c>
      <c r="M133" s="70">
        <f t="shared" ref="M133:M196" si="46">IFERROR(SUM($K133*$S$1)," ")</f>
        <v>1094.3999999999999</v>
      </c>
      <c r="N133" s="70">
        <f t="shared" ref="N133:N196" si="47">IFERROR(SUM($K133*$T$1)," ")</f>
        <v>1353.6</v>
      </c>
      <c r="O133" s="481">
        <f t="shared" ref="O133:O196" si="48">IFERROR(SUM($K133-$K133/100*$X$1)," ")</f>
        <v>960</v>
      </c>
      <c r="P133" s="481">
        <f t="shared" ref="P133:P196" si="49">IFERROR(SUM($K133*$V$1)," ")</f>
        <v>1008</v>
      </c>
      <c r="Q133" s="481">
        <f t="shared" ref="Q133:Q196" si="50">IFERROR(SUM($K133*$W$1)," ")</f>
        <v>1248</v>
      </c>
      <c r="X133" s="196"/>
    </row>
    <row r="134" spans="1:24" ht="21.75" customHeight="1">
      <c r="A134" s="730"/>
      <c r="B134" s="668"/>
      <c r="C134" s="666"/>
      <c r="D134" s="136" t="s">
        <v>105</v>
      </c>
      <c r="E134" s="69">
        <f t="shared" si="39"/>
        <v>1296</v>
      </c>
      <c r="F134" s="70">
        <f t="shared" si="40"/>
        <v>1056</v>
      </c>
      <c r="G134" s="71">
        <v>960</v>
      </c>
      <c r="H134" s="126">
        <f t="shared" si="41"/>
        <v>1</v>
      </c>
      <c r="I134" s="126">
        <f t="shared" si="42"/>
        <v>960</v>
      </c>
      <c r="J134" s="126">
        <f t="shared" si="43"/>
        <v>960</v>
      </c>
      <c r="K134">
        <f t="shared" si="44"/>
        <v>960</v>
      </c>
      <c r="L134" s="70">
        <f t="shared" si="45"/>
        <v>988.80000000000007</v>
      </c>
      <c r="M134" s="70">
        <f t="shared" si="46"/>
        <v>1094.3999999999999</v>
      </c>
      <c r="N134" s="70">
        <f t="shared" si="47"/>
        <v>1353.6</v>
      </c>
      <c r="O134" s="481">
        <f t="shared" si="48"/>
        <v>960</v>
      </c>
      <c r="P134" s="481">
        <f t="shared" si="49"/>
        <v>1008</v>
      </c>
      <c r="Q134" s="481">
        <f t="shared" si="50"/>
        <v>1248</v>
      </c>
      <c r="X134" s="196"/>
    </row>
    <row r="135" spans="1:24" ht="24" customHeight="1">
      <c r="A135" s="731"/>
      <c r="B135" s="668"/>
      <c r="C135" s="666"/>
      <c r="D135" s="138" t="s">
        <v>107</v>
      </c>
      <c r="E135" s="69">
        <f t="shared" si="39"/>
        <v>1296</v>
      </c>
      <c r="F135" s="70">
        <f t="shared" si="40"/>
        <v>1056</v>
      </c>
      <c r="G135" s="71">
        <v>960</v>
      </c>
      <c r="H135" s="126">
        <f t="shared" si="41"/>
        <v>1</v>
      </c>
      <c r="I135" s="126">
        <f t="shared" si="42"/>
        <v>960</v>
      </c>
      <c r="J135" s="126">
        <f t="shared" si="43"/>
        <v>960</v>
      </c>
      <c r="K135">
        <f t="shared" si="44"/>
        <v>960</v>
      </c>
      <c r="L135" s="70">
        <f t="shared" si="45"/>
        <v>988.80000000000007</v>
      </c>
      <c r="M135" s="70">
        <f t="shared" si="46"/>
        <v>1094.3999999999999</v>
      </c>
      <c r="N135" s="70">
        <f t="shared" si="47"/>
        <v>1353.6</v>
      </c>
      <c r="O135" s="481">
        <f t="shared" si="48"/>
        <v>960</v>
      </c>
      <c r="P135" s="481">
        <f t="shared" si="49"/>
        <v>1008</v>
      </c>
      <c r="Q135" s="481">
        <f t="shared" si="50"/>
        <v>1248</v>
      </c>
      <c r="X135" s="196"/>
    </row>
    <row r="136" spans="1:24" ht="32.25" customHeight="1">
      <c r="A136" s="729" t="s">
        <v>2218</v>
      </c>
      <c r="B136" s="784"/>
      <c r="C136" s="781" t="s">
        <v>2217</v>
      </c>
      <c r="D136" s="89" t="s">
        <v>1120</v>
      </c>
      <c r="E136" s="69">
        <f>G136*1.35</f>
        <v>1363.5</v>
      </c>
      <c r="F136" s="70">
        <f>G136*1.1</f>
        <v>1111</v>
      </c>
      <c r="G136" s="71">
        <v>1010</v>
      </c>
      <c r="H136" s="126">
        <f t="shared" si="41"/>
        <v>1</v>
      </c>
      <c r="I136" s="126">
        <f t="shared" si="42"/>
        <v>1010</v>
      </c>
      <c r="J136" s="126">
        <f t="shared" si="43"/>
        <v>1010</v>
      </c>
      <c r="K136">
        <f t="shared" si="44"/>
        <v>1010</v>
      </c>
      <c r="L136" s="70">
        <f t="shared" si="45"/>
        <v>1040.3</v>
      </c>
      <c r="M136" s="70">
        <f t="shared" si="46"/>
        <v>1151.3999999999999</v>
      </c>
      <c r="N136" s="70">
        <f t="shared" si="47"/>
        <v>1424.1</v>
      </c>
      <c r="O136" s="481">
        <f t="shared" si="48"/>
        <v>1010</v>
      </c>
      <c r="P136" s="481">
        <f t="shared" si="49"/>
        <v>1060.5</v>
      </c>
      <c r="Q136" s="481">
        <f t="shared" si="50"/>
        <v>1313</v>
      </c>
      <c r="X136" s="196"/>
    </row>
    <row r="137" spans="1:24" ht="33" customHeight="1">
      <c r="A137" s="731"/>
      <c r="B137" s="785"/>
      <c r="C137" s="783"/>
      <c r="D137" s="90" t="s">
        <v>1179</v>
      </c>
      <c r="E137" s="69">
        <f t="shared" si="39"/>
        <v>1363.5</v>
      </c>
      <c r="F137" s="70">
        <f t="shared" si="40"/>
        <v>1111</v>
      </c>
      <c r="G137" s="71">
        <v>1010</v>
      </c>
      <c r="H137" s="126">
        <f t="shared" si="41"/>
        <v>1</v>
      </c>
      <c r="I137" s="126">
        <f t="shared" si="42"/>
        <v>1010</v>
      </c>
      <c r="J137" s="126">
        <f t="shared" si="43"/>
        <v>1010</v>
      </c>
      <c r="K137">
        <f t="shared" si="44"/>
        <v>1010</v>
      </c>
      <c r="L137" s="70">
        <f t="shared" si="45"/>
        <v>1040.3</v>
      </c>
      <c r="M137" s="70">
        <f t="shared" si="46"/>
        <v>1151.3999999999999</v>
      </c>
      <c r="N137" s="70">
        <f t="shared" si="47"/>
        <v>1424.1</v>
      </c>
      <c r="O137" s="481">
        <f t="shared" si="48"/>
        <v>1010</v>
      </c>
      <c r="P137" s="481">
        <f t="shared" si="49"/>
        <v>1060.5</v>
      </c>
      <c r="Q137" s="481">
        <f t="shared" si="50"/>
        <v>1313</v>
      </c>
      <c r="X137" s="196" t="s">
        <v>978</v>
      </c>
    </row>
    <row r="138" spans="1:24" ht="30.75" customHeight="1">
      <c r="A138" s="729" t="s">
        <v>2220</v>
      </c>
      <c r="B138" s="785"/>
      <c r="C138" s="781" t="s">
        <v>2219</v>
      </c>
      <c r="D138" s="89" t="s">
        <v>1120</v>
      </c>
      <c r="E138" s="69">
        <f t="shared" si="39"/>
        <v>1363.5</v>
      </c>
      <c r="F138" s="70">
        <f t="shared" si="40"/>
        <v>1111</v>
      </c>
      <c r="G138" s="71">
        <v>1010</v>
      </c>
      <c r="H138" s="126">
        <f t="shared" si="41"/>
        <v>1</v>
      </c>
      <c r="I138" s="126">
        <f t="shared" si="42"/>
        <v>1010</v>
      </c>
      <c r="J138" s="126">
        <f t="shared" si="43"/>
        <v>1010</v>
      </c>
      <c r="K138">
        <f t="shared" si="44"/>
        <v>1010</v>
      </c>
      <c r="L138" s="70">
        <f t="shared" si="45"/>
        <v>1040.3</v>
      </c>
      <c r="M138" s="70">
        <f t="shared" si="46"/>
        <v>1151.3999999999999</v>
      </c>
      <c r="N138" s="70">
        <f t="shared" si="47"/>
        <v>1424.1</v>
      </c>
      <c r="O138" s="481">
        <f t="shared" si="48"/>
        <v>1010</v>
      </c>
      <c r="P138" s="481">
        <f t="shared" si="49"/>
        <v>1060.5</v>
      </c>
      <c r="Q138" s="481">
        <f t="shared" si="50"/>
        <v>1313</v>
      </c>
      <c r="X138" s="196"/>
    </row>
    <row r="139" spans="1:24" ht="33" customHeight="1">
      <c r="A139" s="731"/>
      <c r="B139" s="786"/>
      <c r="C139" s="783"/>
      <c r="D139" s="90" t="s">
        <v>1179</v>
      </c>
      <c r="E139" s="69">
        <f>G139*1.35</f>
        <v>1363.5</v>
      </c>
      <c r="F139" s="70">
        <f>G139*1.1</f>
        <v>1111</v>
      </c>
      <c r="G139" s="71">
        <v>1010</v>
      </c>
      <c r="H139" s="126">
        <f t="shared" si="41"/>
        <v>1</v>
      </c>
      <c r="I139" s="126">
        <f t="shared" si="42"/>
        <v>1010</v>
      </c>
      <c r="J139" s="126">
        <f t="shared" si="43"/>
        <v>1010</v>
      </c>
      <c r="K139">
        <f t="shared" si="44"/>
        <v>1010</v>
      </c>
      <c r="L139" s="70">
        <f t="shared" si="45"/>
        <v>1040.3</v>
      </c>
      <c r="M139" s="70">
        <f t="shared" si="46"/>
        <v>1151.3999999999999</v>
      </c>
      <c r="N139" s="70">
        <f t="shared" si="47"/>
        <v>1424.1</v>
      </c>
      <c r="O139" s="481">
        <f t="shared" si="48"/>
        <v>1010</v>
      </c>
      <c r="P139" s="481">
        <f t="shared" si="49"/>
        <v>1060.5</v>
      </c>
      <c r="Q139" s="481">
        <f t="shared" si="50"/>
        <v>1313</v>
      </c>
      <c r="X139" s="196" t="s">
        <v>978</v>
      </c>
    </row>
    <row r="140" spans="1:24" ht="28.5" customHeight="1">
      <c r="A140" s="639" t="s">
        <v>2101</v>
      </c>
      <c r="B140" s="640"/>
      <c r="C140" s="640"/>
      <c r="D140" s="640"/>
      <c r="E140" s="640"/>
      <c r="F140" s="640"/>
      <c r="G140" s="640"/>
      <c r="H140" s="126">
        <f t="shared" si="41"/>
        <v>0</v>
      </c>
      <c r="I140" s="126">
        <f t="shared" si="42"/>
        <v>0</v>
      </c>
      <c r="J140" s="126">
        <f t="shared" si="43"/>
        <v>0</v>
      </c>
      <c r="K140" t="str">
        <f t="shared" si="44"/>
        <v xml:space="preserve"> </v>
      </c>
      <c r="L140" s="70" t="str">
        <f t="shared" si="45"/>
        <v xml:space="preserve"> </v>
      </c>
      <c r="M140" s="70" t="str">
        <f t="shared" si="46"/>
        <v xml:space="preserve"> </v>
      </c>
      <c r="N140" s="70" t="str">
        <f t="shared" si="47"/>
        <v xml:space="preserve"> </v>
      </c>
      <c r="O140" s="481" t="str">
        <f t="shared" si="48"/>
        <v xml:space="preserve"> </v>
      </c>
      <c r="P140" s="481" t="str">
        <f t="shared" si="49"/>
        <v xml:space="preserve"> </v>
      </c>
      <c r="Q140" s="481" t="str">
        <f t="shared" si="50"/>
        <v xml:space="preserve"> </v>
      </c>
      <c r="X140" s="196"/>
    </row>
    <row r="141" spans="1:24" ht="30.75" customHeight="1">
      <c r="A141" s="64" t="s">
        <v>3</v>
      </c>
      <c r="B141" s="64" t="s">
        <v>43</v>
      </c>
      <c r="C141" s="64" t="s">
        <v>93</v>
      </c>
      <c r="D141" s="64" t="s">
        <v>4</v>
      </c>
      <c r="E141" s="64" t="s">
        <v>261</v>
      </c>
      <c r="F141" s="64" t="s">
        <v>3627</v>
      </c>
      <c r="G141" s="64" t="s">
        <v>263</v>
      </c>
      <c r="H141" s="126">
        <f t="shared" si="41"/>
        <v>1</v>
      </c>
      <c r="I141" s="126" t="str">
        <f t="shared" si="42"/>
        <v>ОПТ 2</v>
      </c>
      <c r="J141" s="126" t="str">
        <f t="shared" si="43"/>
        <v xml:space="preserve"> </v>
      </c>
      <c r="K141" t="str">
        <f t="shared" si="44"/>
        <v xml:space="preserve"> </v>
      </c>
      <c r="L141" s="70" t="str">
        <f t="shared" si="45"/>
        <v xml:space="preserve"> </v>
      </c>
      <c r="M141" s="70" t="str">
        <f t="shared" si="46"/>
        <v xml:space="preserve"> </v>
      </c>
      <c r="N141" s="70" t="str">
        <f t="shared" si="47"/>
        <v xml:space="preserve"> </v>
      </c>
      <c r="O141" s="481" t="str">
        <f t="shared" si="48"/>
        <v xml:space="preserve"> </v>
      </c>
      <c r="P141" s="481" t="str">
        <f t="shared" si="49"/>
        <v xml:space="preserve"> </v>
      </c>
      <c r="Q141" s="481" t="str">
        <f t="shared" si="50"/>
        <v xml:space="preserve"> </v>
      </c>
      <c r="X141" s="196"/>
    </row>
    <row r="142" spans="1:24" ht="24.75" customHeight="1">
      <c r="A142" s="729" t="s">
        <v>2222</v>
      </c>
      <c r="B142" s="784"/>
      <c r="C142" s="781" t="s">
        <v>2221</v>
      </c>
      <c r="D142" s="141" t="s">
        <v>50</v>
      </c>
      <c r="E142" s="69">
        <f t="shared" ref="E142:E147" si="51">G142*1.35</f>
        <v>4973.4000000000005</v>
      </c>
      <c r="F142" s="70">
        <f t="shared" ref="F142:F147" si="52">G142*1.1</f>
        <v>4052.4000000000005</v>
      </c>
      <c r="G142" s="71">
        <v>3684</v>
      </c>
      <c r="H142" s="126">
        <f t="shared" si="41"/>
        <v>1</v>
      </c>
      <c r="I142" s="126">
        <f t="shared" si="42"/>
        <v>3684</v>
      </c>
      <c r="J142" s="126">
        <f t="shared" si="43"/>
        <v>3684</v>
      </c>
      <c r="K142">
        <f t="shared" si="44"/>
        <v>3684</v>
      </c>
      <c r="L142" s="70">
        <f t="shared" si="45"/>
        <v>3794.52</v>
      </c>
      <c r="M142" s="70">
        <f t="shared" si="46"/>
        <v>4199.7599999999993</v>
      </c>
      <c r="N142" s="70">
        <f t="shared" si="47"/>
        <v>5194.4399999999996</v>
      </c>
      <c r="O142" s="481">
        <f t="shared" si="48"/>
        <v>3684</v>
      </c>
      <c r="P142" s="481">
        <f t="shared" si="49"/>
        <v>3868.2000000000003</v>
      </c>
      <c r="Q142" s="481">
        <f t="shared" si="50"/>
        <v>4789.2</v>
      </c>
      <c r="X142" s="196"/>
    </row>
    <row r="143" spans="1:24" ht="30" customHeight="1">
      <c r="A143" s="730"/>
      <c r="B143" s="785"/>
      <c r="C143" s="782"/>
      <c r="D143" s="90" t="s">
        <v>1179</v>
      </c>
      <c r="E143" s="69">
        <f t="shared" si="51"/>
        <v>4973.4000000000005</v>
      </c>
      <c r="F143" s="70">
        <f t="shared" si="52"/>
        <v>4052.4000000000005</v>
      </c>
      <c r="G143" s="71">
        <v>3684</v>
      </c>
      <c r="H143" s="126">
        <f t="shared" si="41"/>
        <v>1</v>
      </c>
      <c r="I143" s="126">
        <f t="shared" si="42"/>
        <v>3684</v>
      </c>
      <c r="J143" s="126">
        <f t="shared" si="43"/>
        <v>3684</v>
      </c>
      <c r="K143">
        <f t="shared" si="44"/>
        <v>3684</v>
      </c>
      <c r="L143" s="70">
        <f t="shared" si="45"/>
        <v>3794.52</v>
      </c>
      <c r="M143" s="70">
        <f t="shared" si="46"/>
        <v>4199.7599999999993</v>
      </c>
      <c r="N143" s="70">
        <f t="shared" si="47"/>
        <v>5194.4399999999996</v>
      </c>
      <c r="O143" s="481">
        <f t="shared" si="48"/>
        <v>3684</v>
      </c>
      <c r="P143" s="481">
        <f t="shared" si="49"/>
        <v>3868.2000000000003</v>
      </c>
      <c r="Q143" s="481">
        <f t="shared" si="50"/>
        <v>4789.2</v>
      </c>
      <c r="X143" s="196" t="s">
        <v>978</v>
      </c>
    </row>
    <row r="144" spans="1:24" ht="21.75" customHeight="1">
      <c r="A144" s="730"/>
      <c r="B144" s="785"/>
      <c r="C144" s="782"/>
      <c r="D144" s="92" t="s">
        <v>108</v>
      </c>
      <c r="E144" s="69">
        <f t="shared" si="51"/>
        <v>4973.4000000000005</v>
      </c>
      <c r="F144" s="70">
        <f t="shared" si="52"/>
        <v>4052.4000000000005</v>
      </c>
      <c r="G144" s="71">
        <v>3684</v>
      </c>
      <c r="H144" s="126">
        <f t="shared" si="41"/>
        <v>1</v>
      </c>
      <c r="I144" s="126">
        <f t="shared" si="42"/>
        <v>3684</v>
      </c>
      <c r="J144" s="126">
        <f t="shared" si="43"/>
        <v>3684</v>
      </c>
      <c r="K144">
        <f t="shared" si="44"/>
        <v>3684</v>
      </c>
      <c r="L144" s="70">
        <f t="shared" si="45"/>
        <v>3794.52</v>
      </c>
      <c r="M144" s="70">
        <f t="shared" si="46"/>
        <v>4199.7599999999993</v>
      </c>
      <c r="N144" s="70">
        <f t="shared" si="47"/>
        <v>5194.4399999999996</v>
      </c>
      <c r="O144" s="481">
        <f t="shared" si="48"/>
        <v>3684</v>
      </c>
      <c r="P144" s="481">
        <f t="shared" si="49"/>
        <v>3868.2000000000003</v>
      </c>
      <c r="Q144" s="481">
        <f t="shared" si="50"/>
        <v>4789.2</v>
      </c>
      <c r="X144" s="196" t="s">
        <v>978</v>
      </c>
    </row>
    <row r="145" spans="1:24" ht="20.25" customHeight="1">
      <c r="A145" s="730"/>
      <c r="B145" s="785"/>
      <c r="C145" s="782"/>
      <c r="D145" s="137" t="s">
        <v>106</v>
      </c>
      <c r="E145" s="69">
        <f t="shared" si="51"/>
        <v>4973.4000000000005</v>
      </c>
      <c r="F145" s="70">
        <f t="shared" si="52"/>
        <v>4052.4000000000005</v>
      </c>
      <c r="G145" s="71">
        <v>3684</v>
      </c>
      <c r="H145" s="126">
        <f t="shared" si="41"/>
        <v>1</v>
      </c>
      <c r="I145" s="126">
        <f t="shared" si="42"/>
        <v>3684</v>
      </c>
      <c r="J145" s="126">
        <f t="shared" si="43"/>
        <v>3684</v>
      </c>
      <c r="K145">
        <f t="shared" si="44"/>
        <v>3684</v>
      </c>
      <c r="L145" s="70">
        <f t="shared" si="45"/>
        <v>3794.52</v>
      </c>
      <c r="M145" s="70">
        <f t="shared" si="46"/>
        <v>4199.7599999999993</v>
      </c>
      <c r="N145" s="70">
        <f t="shared" si="47"/>
        <v>5194.4399999999996</v>
      </c>
      <c r="O145" s="481">
        <f t="shared" si="48"/>
        <v>3684</v>
      </c>
      <c r="P145" s="481">
        <f t="shared" si="49"/>
        <v>3868.2000000000003</v>
      </c>
      <c r="Q145" s="481">
        <f t="shared" si="50"/>
        <v>4789.2</v>
      </c>
      <c r="X145" s="196" t="s">
        <v>978</v>
      </c>
    </row>
    <row r="146" spans="1:24" ht="23.25" customHeight="1">
      <c r="A146" s="730"/>
      <c r="B146" s="785"/>
      <c r="C146" s="782"/>
      <c r="D146" s="136" t="s">
        <v>105</v>
      </c>
      <c r="E146" s="69">
        <f t="shared" si="51"/>
        <v>4973.4000000000005</v>
      </c>
      <c r="F146" s="70">
        <f t="shared" si="52"/>
        <v>4052.4000000000005</v>
      </c>
      <c r="G146" s="71">
        <v>3684</v>
      </c>
      <c r="H146" s="126">
        <f t="shared" si="41"/>
        <v>1</v>
      </c>
      <c r="I146" s="126">
        <f t="shared" si="42"/>
        <v>3684</v>
      </c>
      <c r="J146" s="126">
        <f t="shared" si="43"/>
        <v>3684</v>
      </c>
      <c r="K146">
        <f t="shared" si="44"/>
        <v>3684</v>
      </c>
      <c r="L146" s="70">
        <f t="shared" si="45"/>
        <v>3794.52</v>
      </c>
      <c r="M146" s="70">
        <f t="shared" si="46"/>
        <v>4199.7599999999993</v>
      </c>
      <c r="N146" s="70">
        <f t="shared" si="47"/>
        <v>5194.4399999999996</v>
      </c>
      <c r="O146" s="481">
        <f t="shared" si="48"/>
        <v>3684</v>
      </c>
      <c r="P146" s="481">
        <f t="shared" si="49"/>
        <v>3868.2000000000003</v>
      </c>
      <c r="Q146" s="481">
        <f t="shared" si="50"/>
        <v>4789.2</v>
      </c>
      <c r="X146" s="196" t="s">
        <v>978</v>
      </c>
    </row>
    <row r="147" spans="1:24" ht="22.5" customHeight="1">
      <c r="A147" s="731"/>
      <c r="B147" s="786"/>
      <c r="C147" s="783"/>
      <c r="D147" s="138" t="s">
        <v>107</v>
      </c>
      <c r="E147" s="69">
        <f t="shared" si="51"/>
        <v>4973.4000000000005</v>
      </c>
      <c r="F147" s="70">
        <f t="shared" si="52"/>
        <v>4052.4000000000005</v>
      </c>
      <c r="G147" s="71">
        <v>3684</v>
      </c>
      <c r="H147" s="126">
        <f t="shared" si="41"/>
        <v>1</v>
      </c>
      <c r="I147" s="126">
        <f t="shared" si="42"/>
        <v>3684</v>
      </c>
      <c r="J147" s="126">
        <f t="shared" si="43"/>
        <v>3684</v>
      </c>
      <c r="K147">
        <f t="shared" si="44"/>
        <v>3684</v>
      </c>
      <c r="L147" s="70">
        <f t="shared" si="45"/>
        <v>3794.52</v>
      </c>
      <c r="M147" s="70">
        <f t="shared" si="46"/>
        <v>4199.7599999999993</v>
      </c>
      <c r="N147" s="70">
        <f t="shared" si="47"/>
        <v>5194.4399999999996</v>
      </c>
      <c r="O147" s="481">
        <f t="shared" si="48"/>
        <v>3684</v>
      </c>
      <c r="P147" s="481">
        <f t="shared" si="49"/>
        <v>3868.2000000000003</v>
      </c>
      <c r="Q147" s="481">
        <f t="shared" si="50"/>
        <v>4789.2</v>
      </c>
      <c r="X147" s="196" t="s">
        <v>978</v>
      </c>
    </row>
    <row r="148" spans="1:24" ht="95.25" customHeight="1">
      <c r="A148" s="74" t="s">
        <v>2226</v>
      </c>
      <c r="B148" s="96"/>
      <c r="C148" s="97" t="s">
        <v>2225</v>
      </c>
      <c r="D148" s="141" t="s">
        <v>50</v>
      </c>
      <c r="E148" s="69">
        <f t="shared" ref="E148:E153" si="53">G148*1.35</f>
        <v>4320</v>
      </c>
      <c r="F148" s="70">
        <f t="shared" ref="F148:F153" si="54">G148*1.1</f>
        <v>3520.0000000000005</v>
      </c>
      <c r="G148" s="71">
        <v>3200</v>
      </c>
      <c r="H148" s="126">
        <f t="shared" si="41"/>
        <v>1</v>
      </c>
      <c r="I148" s="126">
        <f t="shared" si="42"/>
        <v>3200</v>
      </c>
      <c r="J148" s="126">
        <f t="shared" si="43"/>
        <v>3200</v>
      </c>
      <c r="K148">
        <f t="shared" si="44"/>
        <v>3200</v>
      </c>
      <c r="L148" s="70">
        <f t="shared" si="45"/>
        <v>3296</v>
      </c>
      <c r="M148" s="70">
        <f t="shared" si="46"/>
        <v>3647.9999999999995</v>
      </c>
      <c r="N148" s="70">
        <f t="shared" si="47"/>
        <v>4512</v>
      </c>
      <c r="O148" s="481">
        <f t="shared" si="48"/>
        <v>3200</v>
      </c>
      <c r="P148" s="481">
        <f t="shared" si="49"/>
        <v>3360</v>
      </c>
      <c r="Q148" s="481">
        <f t="shared" si="50"/>
        <v>4160</v>
      </c>
      <c r="X148" s="196"/>
    </row>
    <row r="149" spans="1:24" ht="33.75" customHeight="1">
      <c r="A149" s="729" t="s">
        <v>2224</v>
      </c>
      <c r="B149" s="668"/>
      <c r="C149" s="666" t="s">
        <v>2223</v>
      </c>
      <c r="D149" s="90" t="s">
        <v>1179</v>
      </c>
      <c r="E149" s="69">
        <f t="shared" si="53"/>
        <v>1336.5</v>
      </c>
      <c r="F149" s="70">
        <f t="shared" si="54"/>
        <v>1089</v>
      </c>
      <c r="G149" s="71">
        <v>990</v>
      </c>
      <c r="H149" s="126">
        <f t="shared" si="41"/>
        <v>1</v>
      </c>
      <c r="I149" s="126">
        <f t="shared" si="42"/>
        <v>990</v>
      </c>
      <c r="J149" s="126">
        <f t="shared" si="43"/>
        <v>990</v>
      </c>
      <c r="K149">
        <f t="shared" si="44"/>
        <v>990</v>
      </c>
      <c r="L149" s="70">
        <f t="shared" si="45"/>
        <v>1019.7</v>
      </c>
      <c r="M149" s="70">
        <f t="shared" si="46"/>
        <v>1128.5999999999999</v>
      </c>
      <c r="N149" s="70">
        <f t="shared" si="47"/>
        <v>1395.8999999999999</v>
      </c>
      <c r="O149" s="481">
        <f t="shared" si="48"/>
        <v>990</v>
      </c>
      <c r="P149" s="481">
        <f t="shared" si="49"/>
        <v>1039.5</v>
      </c>
      <c r="Q149" s="481">
        <f t="shared" si="50"/>
        <v>1287</v>
      </c>
      <c r="X149" s="196"/>
    </row>
    <row r="150" spans="1:24" ht="23.25" customHeight="1">
      <c r="A150" s="730"/>
      <c r="B150" s="668"/>
      <c r="C150" s="666"/>
      <c r="D150" s="92" t="s">
        <v>108</v>
      </c>
      <c r="E150" s="69">
        <f t="shared" si="53"/>
        <v>1336.5</v>
      </c>
      <c r="F150" s="70">
        <f t="shared" si="54"/>
        <v>1089</v>
      </c>
      <c r="G150" s="71">
        <v>990</v>
      </c>
      <c r="H150" s="126">
        <f t="shared" si="41"/>
        <v>1</v>
      </c>
      <c r="I150" s="126">
        <f t="shared" si="42"/>
        <v>990</v>
      </c>
      <c r="J150" s="126">
        <f t="shared" si="43"/>
        <v>990</v>
      </c>
      <c r="K150">
        <f t="shared" si="44"/>
        <v>990</v>
      </c>
      <c r="L150" s="70">
        <f t="shared" si="45"/>
        <v>1019.7</v>
      </c>
      <c r="M150" s="70">
        <f t="shared" si="46"/>
        <v>1128.5999999999999</v>
      </c>
      <c r="N150" s="70">
        <f t="shared" si="47"/>
        <v>1395.8999999999999</v>
      </c>
      <c r="O150" s="481">
        <f t="shared" si="48"/>
        <v>990</v>
      </c>
      <c r="P150" s="481">
        <f t="shared" si="49"/>
        <v>1039.5</v>
      </c>
      <c r="Q150" s="481">
        <f t="shared" si="50"/>
        <v>1287</v>
      </c>
      <c r="X150" s="196"/>
    </row>
    <row r="151" spans="1:24" ht="21" customHeight="1">
      <c r="A151" s="730"/>
      <c r="B151" s="668"/>
      <c r="C151" s="666"/>
      <c r="D151" s="137" t="s">
        <v>106</v>
      </c>
      <c r="E151" s="69">
        <f t="shared" si="53"/>
        <v>1336.5</v>
      </c>
      <c r="F151" s="70">
        <f t="shared" si="54"/>
        <v>1089</v>
      </c>
      <c r="G151" s="71">
        <v>990</v>
      </c>
      <c r="H151" s="126">
        <f t="shared" si="41"/>
        <v>1</v>
      </c>
      <c r="I151" s="126">
        <f t="shared" si="42"/>
        <v>990</v>
      </c>
      <c r="J151" s="126">
        <f t="shared" si="43"/>
        <v>990</v>
      </c>
      <c r="K151">
        <f t="shared" si="44"/>
        <v>990</v>
      </c>
      <c r="L151" s="70">
        <f t="shared" si="45"/>
        <v>1019.7</v>
      </c>
      <c r="M151" s="70">
        <f t="shared" si="46"/>
        <v>1128.5999999999999</v>
      </c>
      <c r="N151" s="70">
        <f t="shared" si="47"/>
        <v>1395.8999999999999</v>
      </c>
      <c r="O151" s="481">
        <f t="shared" si="48"/>
        <v>990</v>
      </c>
      <c r="P151" s="481">
        <f t="shared" si="49"/>
        <v>1039.5</v>
      </c>
      <c r="Q151" s="481">
        <f t="shared" si="50"/>
        <v>1287</v>
      </c>
      <c r="X151" s="196"/>
    </row>
    <row r="152" spans="1:24" ht="21.75" customHeight="1">
      <c r="A152" s="730"/>
      <c r="B152" s="668"/>
      <c r="C152" s="666"/>
      <c r="D152" s="136" t="s">
        <v>105</v>
      </c>
      <c r="E152" s="69">
        <f t="shared" si="53"/>
        <v>1336.5</v>
      </c>
      <c r="F152" s="70">
        <f t="shared" si="54"/>
        <v>1089</v>
      </c>
      <c r="G152" s="71">
        <v>990</v>
      </c>
      <c r="H152" s="126">
        <f t="shared" si="41"/>
        <v>1</v>
      </c>
      <c r="I152" s="126">
        <f t="shared" si="42"/>
        <v>990</v>
      </c>
      <c r="J152" s="126">
        <f t="shared" si="43"/>
        <v>990</v>
      </c>
      <c r="K152">
        <f t="shared" si="44"/>
        <v>990</v>
      </c>
      <c r="L152" s="70">
        <f t="shared" si="45"/>
        <v>1019.7</v>
      </c>
      <c r="M152" s="70">
        <f t="shared" si="46"/>
        <v>1128.5999999999999</v>
      </c>
      <c r="N152" s="70">
        <f t="shared" si="47"/>
        <v>1395.8999999999999</v>
      </c>
      <c r="O152" s="481">
        <f t="shared" si="48"/>
        <v>990</v>
      </c>
      <c r="P152" s="481">
        <f t="shared" si="49"/>
        <v>1039.5</v>
      </c>
      <c r="Q152" s="481">
        <f t="shared" si="50"/>
        <v>1287</v>
      </c>
      <c r="X152" s="196"/>
    </row>
    <row r="153" spans="1:24" ht="22.5" customHeight="1">
      <c r="A153" s="731"/>
      <c r="B153" s="668"/>
      <c r="C153" s="666"/>
      <c r="D153" s="138" t="s">
        <v>107</v>
      </c>
      <c r="E153" s="69">
        <f t="shared" si="53"/>
        <v>1336.5</v>
      </c>
      <c r="F153" s="70">
        <f t="shared" si="54"/>
        <v>1089</v>
      </c>
      <c r="G153" s="71">
        <v>990</v>
      </c>
      <c r="H153" s="126">
        <f t="shared" si="41"/>
        <v>1</v>
      </c>
      <c r="I153" s="126">
        <f t="shared" si="42"/>
        <v>990</v>
      </c>
      <c r="J153" s="126">
        <f t="shared" si="43"/>
        <v>990</v>
      </c>
      <c r="K153">
        <f t="shared" si="44"/>
        <v>990</v>
      </c>
      <c r="L153" s="70">
        <f t="shared" si="45"/>
        <v>1019.7</v>
      </c>
      <c r="M153" s="70">
        <f t="shared" si="46"/>
        <v>1128.5999999999999</v>
      </c>
      <c r="N153" s="70">
        <f t="shared" si="47"/>
        <v>1395.8999999999999</v>
      </c>
      <c r="O153" s="481">
        <f t="shared" si="48"/>
        <v>990</v>
      </c>
      <c r="P153" s="481">
        <f t="shared" si="49"/>
        <v>1039.5</v>
      </c>
      <c r="Q153" s="481">
        <f t="shared" si="50"/>
        <v>1287</v>
      </c>
      <c r="X153" s="196"/>
    </row>
    <row r="154" spans="1:24" ht="22.5" customHeight="1">
      <c r="A154" s="729" t="s">
        <v>2228</v>
      </c>
      <c r="B154" s="784"/>
      <c r="C154" s="781" t="s">
        <v>2227</v>
      </c>
      <c r="D154" s="141" t="s">
        <v>50</v>
      </c>
      <c r="E154" s="69">
        <f>G154*1.35</f>
        <v>7290.0000000000009</v>
      </c>
      <c r="F154" s="70">
        <f>G154*1.1</f>
        <v>5940.0000000000009</v>
      </c>
      <c r="G154" s="71">
        <v>5400</v>
      </c>
      <c r="H154" s="126">
        <f t="shared" si="41"/>
        <v>1</v>
      </c>
      <c r="I154" s="126">
        <f t="shared" si="42"/>
        <v>5400</v>
      </c>
      <c r="J154" s="126">
        <f t="shared" si="43"/>
        <v>5400</v>
      </c>
      <c r="K154">
        <f t="shared" si="44"/>
        <v>5400</v>
      </c>
      <c r="L154" s="70">
        <f t="shared" si="45"/>
        <v>5562</v>
      </c>
      <c r="M154" s="70">
        <f t="shared" si="46"/>
        <v>6155.9999999999991</v>
      </c>
      <c r="N154" s="70">
        <f t="shared" si="47"/>
        <v>7614</v>
      </c>
      <c r="O154" s="481">
        <f t="shared" si="48"/>
        <v>5400</v>
      </c>
      <c r="P154" s="481">
        <f t="shared" si="49"/>
        <v>5670</v>
      </c>
      <c r="Q154" s="481">
        <f t="shared" si="50"/>
        <v>7020</v>
      </c>
      <c r="X154" s="196"/>
    </row>
    <row r="155" spans="1:24" ht="30.75" customHeight="1">
      <c r="A155" s="730"/>
      <c r="B155" s="785"/>
      <c r="C155" s="782"/>
      <c r="D155" s="89" t="s">
        <v>1120</v>
      </c>
      <c r="E155" s="69">
        <f t="shared" ref="E155:E160" si="55">G155*1.35</f>
        <v>7290.0000000000009</v>
      </c>
      <c r="F155" s="70">
        <f t="shared" ref="F155:F160" si="56">G155*1.1</f>
        <v>5940.0000000000009</v>
      </c>
      <c r="G155" s="71">
        <v>5400</v>
      </c>
      <c r="H155" s="126">
        <f t="shared" si="41"/>
        <v>1</v>
      </c>
      <c r="I155" s="126">
        <f t="shared" si="42"/>
        <v>5400</v>
      </c>
      <c r="J155" s="126">
        <f t="shared" si="43"/>
        <v>5400</v>
      </c>
      <c r="K155">
        <f t="shared" si="44"/>
        <v>5400</v>
      </c>
      <c r="L155" s="70">
        <f t="shared" si="45"/>
        <v>5562</v>
      </c>
      <c r="M155" s="70">
        <f t="shared" si="46"/>
        <v>6155.9999999999991</v>
      </c>
      <c r="N155" s="70">
        <f t="shared" si="47"/>
        <v>7614</v>
      </c>
      <c r="O155" s="481">
        <f t="shared" si="48"/>
        <v>5400</v>
      </c>
      <c r="P155" s="481">
        <f t="shared" si="49"/>
        <v>5670</v>
      </c>
      <c r="Q155" s="481">
        <f t="shared" si="50"/>
        <v>7020</v>
      </c>
      <c r="X155" s="196"/>
    </row>
    <row r="156" spans="1:24" ht="31.5" customHeight="1">
      <c r="A156" s="730"/>
      <c r="B156" s="785"/>
      <c r="C156" s="782"/>
      <c r="D156" s="90" t="s">
        <v>1179</v>
      </c>
      <c r="E156" s="69">
        <f t="shared" si="55"/>
        <v>7290.0000000000009</v>
      </c>
      <c r="F156" s="70">
        <f t="shared" si="56"/>
        <v>5940.0000000000009</v>
      </c>
      <c r="G156" s="71">
        <v>5400</v>
      </c>
      <c r="H156" s="126">
        <f t="shared" si="41"/>
        <v>1</v>
      </c>
      <c r="I156" s="126">
        <f t="shared" si="42"/>
        <v>5400</v>
      </c>
      <c r="J156" s="126">
        <f t="shared" si="43"/>
        <v>5400</v>
      </c>
      <c r="K156">
        <f t="shared" si="44"/>
        <v>5400</v>
      </c>
      <c r="L156" s="70">
        <f t="shared" si="45"/>
        <v>5562</v>
      </c>
      <c r="M156" s="70">
        <f t="shared" si="46"/>
        <v>6155.9999999999991</v>
      </c>
      <c r="N156" s="70">
        <f t="shared" si="47"/>
        <v>7614</v>
      </c>
      <c r="O156" s="481">
        <f t="shared" si="48"/>
        <v>5400</v>
      </c>
      <c r="P156" s="481">
        <f t="shared" si="49"/>
        <v>5670</v>
      </c>
      <c r="Q156" s="481">
        <f t="shared" si="50"/>
        <v>7020</v>
      </c>
      <c r="X156" s="196"/>
    </row>
    <row r="157" spans="1:24" ht="22.5" customHeight="1">
      <c r="A157" s="730"/>
      <c r="B157" s="785"/>
      <c r="C157" s="782"/>
      <c r="D157" s="92" t="s">
        <v>108</v>
      </c>
      <c r="E157" s="69">
        <f t="shared" si="55"/>
        <v>7290.0000000000009</v>
      </c>
      <c r="F157" s="70">
        <f t="shared" si="56"/>
        <v>5940.0000000000009</v>
      </c>
      <c r="G157" s="71">
        <v>5400</v>
      </c>
      <c r="H157" s="126">
        <f t="shared" si="41"/>
        <v>1</v>
      </c>
      <c r="I157" s="126">
        <f t="shared" si="42"/>
        <v>5400</v>
      </c>
      <c r="J157" s="126">
        <f t="shared" si="43"/>
        <v>5400</v>
      </c>
      <c r="K157">
        <f t="shared" si="44"/>
        <v>5400</v>
      </c>
      <c r="L157" s="70">
        <f t="shared" si="45"/>
        <v>5562</v>
      </c>
      <c r="M157" s="70">
        <f t="shared" si="46"/>
        <v>6155.9999999999991</v>
      </c>
      <c r="N157" s="70">
        <f t="shared" si="47"/>
        <v>7614</v>
      </c>
      <c r="O157" s="481">
        <f t="shared" si="48"/>
        <v>5400</v>
      </c>
      <c r="P157" s="481">
        <f t="shared" si="49"/>
        <v>5670</v>
      </c>
      <c r="Q157" s="481">
        <f t="shared" si="50"/>
        <v>7020</v>
      </c>
      <c r="X157" s="196"/>
    </row>
    <row r="158" spans="1:24" ht="22.5" customHeight="1">
      <c r="A158" s="730"/>
      <c r="B158" s="785"/>
      <c r="C158" s="782"/>
      <c r="D158" s="137" t="s">
        <v>106</v>
      </c>
      <c r="E158" s="69">
        <f t="shared" si="55"/>
        <v>7290.0000000000009</v>
      </c>
      <c r="F158" s="70">
        <f t="shared" si="56"/>
        <v>5940.0000000000009</v>
      </c>
      <c r="G158" s="71">
        <v>5400</v>
      </c>
      <c r="H158" s="126">
        <f t="shared" si="41"/>
        <v>1</v>
      </c>
      <c r="I158" s="126">
        <f t="shared" si="42"/>
        <v>5400</v>
      </c>
      <c r="J158" s="126">
        <f t="shared" si="43"/>
        <v>5400</v>
      </c>
      <c r="K158">
        <f t="shared" si="44"/>
        <v>5400</v>
      </c>
      <c r="L158" s="70">
        <f t="shared" si="45"/>
        <v>5562</v>
      </c>
      <c r="M158" s="70">
        <f t="shared" si="46"/>
        <v>6155.9999999999991</v>
      </c>
      <c r="N158" s="70">
        <f t="shared" si="47"/>
        <v>7614</v>
      </c>
      <c r="O158" s="481">
        <f t="shared" si="48"/>
        <v>5400</v>
      </c>
      <c r="P158" s="481">
        <f t="shared" si="49"/>
        <v>5670</v>
      </c>
      <c r="Q158" s="481">
        <f t="shared" si="50"/>
        <v>7020</v>
      </c>
      <c r="X158" s="196"/>
    </row>
    <row r="159" spans="1:24" ht="22.5" customHeight="1">
      <c r="A159" s="730"/>
      <c r="B159" s="785"/>
      <c r="C159" s="782"/>
      <c r="D159" s="136" t="s">
        <v>105</v>
      </c>
      <c r="E159" s="69">
        <f t="shared" si="55"/>
        <v>7290.0000000000009</v>
      </c>
      <c r="F159" s="70">
        <f t="shared" si="56"/>
        <v>5940.0000000000009</v>
      </c>
      <c r="G159" s="71">
        <v>5400</v>
      </c>
      <c r="H159" s="126">
        <f t="shared" si="41"/>
        <v>1</v>
      </c>
      <c r="I159" s="126">
        <f t="shared" si="42"/>
        <v>5400</v>
      </c>
      <c r="J159" s="126">
        <f t="shared" si="43"/>
        <v>5400</v>
      </c>
      <c r="K159">
        <f t="shared" si="44"/>
        <v>5400</v>
      </c>
      <c r="L159" s="70">
        <f t="shared" si="45"/>
        <v>5562</v>
      </c>
      <c r="M159" s="70">
        <f t="shared" si="46"/>
        <v>6155.9999999999991</v>
      </c>
      <c r="N159" s="70">
        <f t="shared" si="47"/>
        <v>7614</v>
      </c>
      <c r="O159" s="481">
        <f t="shared" si="48"/>
        <v>5400</v>
      </c>
      <c r="P159" s="481">
        <f t="shared" si="49"/>
        <v>5670</v>
      </c>
      <c r="Q159" s="481">
        <f t="shared" si="50"/>
        <v>7020</v>
      </c>
      <c r="X159" s="196"/>
    </row>
    <row r="160" spans="1:24" ht="28.5" customHeight="1">
      <c r="A160" s="731"/>
      <c r="B160" s="786"/>
      <c r="C160" s="783"/>
      <c r="D160" s="138" t="s">
        <v>107</v>
      </c>
      <c r="E160" s="69">
        <f t="shared" si="55"/>
        <v>7290.0000000000009</v>
      </c>
      <c r="F160" s="70">
        <f t="shared" si="56"/>
        <v>5940.0000000000009</v>
      </c>
      <c r="G160" s="71">
        <v>5400</v>
      </c>
      <c r="H160" s="126">
        <f t="shared" si="41"/>
        <v>1</v>
      </c>
      <c r="I160" s="126">
        <f t="shared" si="42"/>
        <v>5400</v>
      </c>
      <c r="J160" s="126">
        <f t="shared" si="43"/>
        <v>5400</v>
      </c>
      <c r="K160">
        <f t="shared" si="44"/>
        <v>5400</v>
      </c>
      <c r="L160" s="70">
        <f t="shared" si="45"/>
        <v>5562</v>
      </c>
      <c r="M160" s="70">
        <f t="shared" si="46"/>
        <v>6155.9999999999991</v>
      </c>
      <c r="N160" s="70">
        <f t="shared" si="47"/>
        <v>7614</v>
      </c>
      <c r="O160" s="481">
        <f t="shared" si="48"/>
        <v>5400</v>
      </c>
      <c r="P160" s="481">
        <f t="shared" si="49"/>
        <v>5670</v>
      </c>
      <c r="Q160" s="481">
        <f t="shared" si="50"/>
        <v>7020</v>
      </c>
      <c r="X160" s="196"/>
    </row>
    <row r="161" spans="1:24" ht="30" customHeight="1">
      <c r="A161" s="639" t="s">
        <v>2102</v>
      </c>
      <c r="B161" s="640"/>
      <c r="C161" s="640"/>
      <c r="D161" s="640"/>
      <c r="E161" s="640"/>
      <c r="F161" s="640"/>
      <c r="G161" s="640"/>
      <c r="H161" s="126">
        <f t="shared" si="41"/>
        <v>0</v>
      </c>
      <c r="I161" s="126">
        <f t="shared" si="42"/>
        <v>0</v>
      </c>
      <c r="J161" s="126">
        <f t="shared" si="43"/>
        <v>0</v>
      </c>
      <c r="K161" t="str">
        <f t="shared" si="44"/>
        <v xml:space="preserve"> </v>
      </c>
      <c r="L161" s="70" t="str">
        <f t="shared" si="45"/>
        <v xml:space="preserve"> </v>
      </c>
      <c r="M161" s="70" t="str">
        <f t="shared" si="46"/>
        <v xml:space="preserve"> </v>
      </c>
      <c r="N161" s="70" t="str">
        <f t="shared" si="47"/>
        <v xml:space="preserve"> </v>
      </c>
      <c r="O161" s="481" t="str">
        <f t="shared" si="48"/>
        <v xml:space="preserve"> </v>
      </c>
      <c r="P161" s="481" t="str">
        <f t="shared" si="49"/>
        <v xml:space="preserve"> </v>
      </c>
      <c r="Q161" s="481" t="str">
        <f t="shared" si="50"/>
        <v xml:space="preserve"> </v>
      </c>
      <c r="X161" s="196"/>
    </row>
    <row r="162" spans="1:24" ht="30.75" customHeight="1">
      <c r="A162" s="64" t="s">
        <v>3</v>
      </c>
      <c r="B162" s="64" t="s">
        <v>43</v>
      </c>
      <c r="C162" s="64" t="s">
        <v>93</v>
      </c>
      <c r="D162" s="64" t="s">
        <v>4</v>
      </c>
      <c r="E162" s="64" t="s">
        <v>261</v>
      </c>
      <c r="F162" s="64" t="s">
        <v>3627</v>
      </c>
      <c r="G162" s="64" t="s">
        <v>263</v>
      </c>
      <c r="H162" s="126">
        <f t="shared" si="41"/>
        <v>1</v>
      </c>
      <c r="I162" s="126" t="str">
        <f t="shared" si="42"/>
        <v>ОПТ 2</v>
      </c>
      <c r="J162" s="126" t="str">
        <f t="shared" si="43"/>
        <v xml:space="preserve"> </v>
      </c>
      <c r="K162" t="str">
        <f t="shared" si="44"/>
        <v xml:space="preserve"> </v>
      </c>
      <c r="L162" s="70" t="str">
        <f t="shared" si="45"/>
        <v xml:space="preserve"> </v>
      </c>
      <c r="M162" s="70" t="str">
        <f t="shared" si="46"/>
        <v xml:space="preserve"> </v>
      </c>
      <c r="N162" s="70" t="str">
        <f t="shared" si="47"/>
        <v xml:space="preserve"> </v>
      </c>
      <c r="O162" s="481" t="str">
        <f t="shared" si="48"/>
        <v xml:space="preserve"> </v>
      </c>
      <c r="P162" s="481" t="str">
        <f t="shared" si="49"/>
        <v xml:space="preserve"> </v>
      </c>
      <c r="Q162" s="481" t="str">
        <f t="shared" si="50"/>
        <v xml:space="preserve"> </v>
      </c>
      <c r="X162" s="196"/>
    </row>
    <row r="163" spans="1:24" ht="118.5" customHeight="1">
      <c r="A163" s="74" t="s">
        <v>2230</v>
      </c>
      <c r="B163" s="96"/>
      <c r="C163" s="97" t="s">
        <v>2229</v>
      </c>
      <c r="D163" s="141" t="s">
        <v>50</v>
      </c>
      <c r="E163" s="69">
        <f>G163*1.35</f>
        <v>1741.5000000000002</v>
      </c>
      <c r="F163" s="70">
        <f>G163*1.1</f>
        <v>1419.0000000000002</v>
      </c>
      <c r="G163" s="71">
        <v>1290</v>
      </c>
      <c r="H163" s="126">
        <f t="shared" si="41"/>
        <v>1</v>
      </c>
      <c r="I163" s="126">
        <f t="shared" si="42"/>
        <v>1290</v>
      </c>
      <c r="J163" s="126">
        <f t="shared" si="43"/>
        <v>1290</v>
      </c>
      <c r="K163">
        <f t="shared" si="44"/>
        <v>1290</v>
      </c>
      <c r="L163" s="70">
        <f t="shared" si="45"/>
        <v>1328.7</v>
      </c>
      <c r="M163" s="70">
        <f t="shared" si="46"/>
        <v>1470.6</v>
      </c>
      <c r="N163" s="70">
        <f t="shared" si="47"/>
        <v>1818.8999999999999</v>
      </c>
      <c r="O163" s="481">
        <f t="shared" si="48"/>
        <v>1290</v>
      </c>
      <c r="P163" s="481">
        <f t="shared" si="49"/>
        <v>1354.5</v>
      </c>
      <c r="Q163" s="481">
        <f t="shared" si="50"/>
        <v>1677</v>
      </c>
      <c r="X163" s="196"/>
    </row>
    <row r="164" spans="1:24" ht="114.75" customHeight="1">
      <c r="A164" s="74" t="s">
        <v>2232</v>
      </c>
      <c r="B164" s="96"/>
      <c r="C164" s="97" t="s">
        <v>2231</v>
      </c>
      <c r="D164" s="141" t="s">
        <v>50</v>
      </c>
      <c r="E164" s="69">
        <f>G164*1.35</f>
        <v>2362.5</v>
      </c>
      <c r="F164" s="70">
        <f>G164*1.1</f>
        <v>1925.0000000000002</v>
      </c>
      <c r="G164" s="71">
        <v>1750</v>
      </c>
      <c r="H164" s="126">
        <f t="shared" si="41"/>
        <v>1</v>
      </c>
      <c r="I164" s="126">
        <f t="shared" si="42"/>
        <v>1750</v>
      </c>
      <c r="J164" s="126">
        <f t="shared" si="43"/>
        <v>1750</v>
      </c>
      <c r="K164">
        <f t="shared" si="44"/>
        <v>1750</v>
      </c>
      <c r="L164" s="70">
        <f t="shared" si="45"/>
        <v>1802.5</v>
      </c>
      <c r="M164" s="70">
        <f t="shared" si="46"/>
        <v>1994.9999999999998</v>
      </c>
      <c r="N164" s="70">
        <f t="shared" si="47"/>
        <v>2467.5</v>
      </c>
      <c r="O164" s="481">
        <f t="shared" si="48"/>
        <v>1750</v>
      </c>
      <c r="P164" s="481">
        <f t="shared" si="49"/>
        <v>1837.5</v>
      </c>
      <c r="Q164" s="481">
        <f t="shared" si="50"/>
        <v>2275</v>
      </c>
      <c r="X164" s="196"/>
    </row>
    <row r="165" spans="1:24" ht="29.25" customHeight="1">
      <c r="A165" s="639" t="s">
        <v>2103</v>
      </c>
      <c r="B165" s="640"/>
      <c r="C165" s="640"/>
      <c r="D165" s="640"/>
      <c r="E165" s="640"/>
      <c r="F165" s="640"/>
      <c r="G165" s="640"/>
      <c r="H165" s="126">
        <f t="shared" si="41"/>
        <v>0</v>
      </c>
      <c r="I165" s="126">
        <f t="shared" si="42"/>
        <v>0</v>
      </c>
      <c r="J165" s="126">
        <f t="shared" si="43"/>
        <v>0</v>
      </c>
      <c r="K165" t="str">
        <f t="shared" si="44"/>
        <v xml:space="preserve"> </v>
      </c>
      <c r="L165" s="70" t="str">
        <f t="shared" si="45"/>
        <v xml:space="preserve"> </v>
      </c>
      <c r="M165" s="70" t="str">
        <f t="shared" si="46"/>
        <v xml:space="preserve"> </v>
      </c>
      <c r="N165" s="70" t="str">
        <f t="shared" si="47"/>
        <v xml:space="preserve"> </v>
      </c>
      <c r="O165" s="481" t="str">
        <f t="shared" si="48"/>
        <v xml:space="preserve"> </v>
      </c>
      <c r="P165" s="481" t="str">
        <f t="shared" si="49"/>
        <v xml:space="preserve"> </v>
      </c>
      <c r="Q165" s="481" t="str">
        <f t="shared" si="50"/>
        <v xml:space="preserve"> </v>
      </c>
      <c r="X165" s="196"/>
    </row>
    <row r="166" spans="1:24" ht="31.5" customHeight="1">
      <c r="A166" s="64" t="s">
        <v>3</v>
      </c>
      <c r="B166" s="64" t="s">
        <v>43</v>
      </c>
      <c r="C166" s="64" t="s">
        <v>93</v>
      </c>
      <c r="D166" s="64" t="s">
        <v>4</v>
      </c>
      <c r="E166" s="64" t="s">
        <v>261</v>
      </c>
      <c r="F166" s="64" t="s">
        <v>3627</v>
      </c>
      <c r="G166" s="64" t="s">
        <v>263</v>
      </c>
      <c r="H166" s="126">
        <f t="shared" si="41"/>
        <v>1</v>
      </c>
      <c r="I166" s="126" t="str">
        <f t="shared" si="42"/>
        <v>ОПТ 2</v>
      </c>
      <c r="J166" s="126" t="str">
        <f t="shared" si="43"/>
        <v xml:space="preserve"> </v>
      </c>
      <c r="K166" t="str">
        <f t="shared" si="44"/>
        <v xml:space="preserve"> </v>
      </c>
      <c r="L166" s="70" t="str">
        <f t="shared" si="45"/>
        <v xml:space="preserve"> </v>
      </c>
      <c r="M166" s="70" t="str">
        <f t="shared" si="46"/>
        <v xml:space="preserve"> </v>
      </c>
      <c r="N166" s="70" t="str">
        <f t="shared" si="47"/>
        <v xml:space="preserve"> </v>
      </c>
      <c r="O166" s="481" t="str">
        <f t="shared" si="48"/>
        <v xml:space="preserve"> </v>
      </c>
      <c r="P166" s="481" t="str">
        <f t="shared" si="49"/>
        <v xml:space="preserve"> </v>
      </c>
      <c r="Q166" s="481" t="str">
        <f t="shared" si="50"/>
        <v xml:space="preserve"> </v>
      </c>
      <c r="X166" s="196"/>
    </row>
    <row r="167" spans="1:24" ht="51.75" customHeight="1">
      <c r="A167" s="729" t="s">
        <v>2234</v>
      </c>
      <c r="B167" s="668"/>
      <c r="C167" s="792" t="s">
        <v>2233</v>
      </c>
      <c r="D167" s="210" t="s">
        <v>1105</v>
      </c>
      <c r="E167" s="69">
        <f>G167*1.35</f>
        <v>564.30000000000007</v>
      </c>
      <c r="F167" s="70">
        <f t="shared" ref="F167:F174" si="57">G167*1.1</f>
        <v>459.8</v>
      </c>
      <c r="G167" s="71">
        <v>418</v>
      </c>
      <c r="H167" s="126">
        <f t="shared" si="41"/>
        <v>1</v>
      </c>
      <c r="I167" s="126">
        <f t="shared" si="42"/>
        <v>418</v>
      </c>
      <c r="J167" s="126">
        <f t="shared" si="43"/>
        <v>418</v>
      </c>
      <c r="K167">
        <f t="shared" si="44"/>
        <v>418</v>
      </c>
      <c r="L167" s="70">
        <f t="shared" si="45"/>
        <v>430.54</v>
      </c>
      <c r="M167" s="70">
        <f t="shared" si="46"/>
        <v>476.52</v>
      </c>
      <c r="N167" s="70">
        <f t="shared" si="47"/>
        <v>589.38</v>
      </c>
      <c r="O167" s="481">
        <f t="shared" si="48"/>
        <v>418</v>
      </c>
      <c r="P167" s="481">
        <f t="shared" si="49"/>
        <v>438.90000000000003</v>
      </c>
      <c r="Q167" s="481">
        <f t="shared" si="50"/>
        <v>543.4</v>
      </c>
      <c r="X167" s="196"/>
    </row>
    <row r="168" spans="1:24" ht="48" customHeight="1">
      <c r="A168" s="731"/>
      <c r="B168" s="668"/>
      <c r="C168" s="792"/>
      <c r="D168" s="82" t="s">
        <v>1106</v>
      </c>
      <c r="E168" s="69">
        <f t="shared" ref="E168:E174" si="58">G168*1.35</f>
        <v>564.30000000000007</v>
      </c>
      <c r="F168" s="70">
        <f t="shared" si="57"/>
        <v>459.8</v>
      </c>
      <c r="G168" s="71">
        <v>418</v>
      </c>
      <c r="H168" s="126">
        <f t="shared" si="41"/>
        <v>1</v>
      </c>
      <c r="I168" s="126">
        <f t="shared" si="42"/>
        <v>418</v>
      </c>
      <c r="J168" s="126">
        <f t="shared" si="43"/>
        <v>418</v>
      </c>
      <c r="K168">
        <f t="shared" si="44"/>
        <v>418</v>
      </c>
      <c r="L168" s="70">
        <f t="shared" si="45"/>
        <v>430.54</v>
      </c>
      <c r="M168" s="70">
        <f t="shared" si="46"/>
        <v>476.52</v>
      </c>
      <c r="N168" s="70">
        <f t="shared" si="47"/>
        <v>589.38</v>
      </c>
      <c r="O168" s="481">
        <f t="shared" si="48"/>
        <v>418</v>
      </c>
      <c r="P168" s="481">
        <f t="shared" si="49"/>
        <v>438.90000000000003</v>
      </c>
      <c r="Q168" s="481">
        <f t="shared" si="50"/>
        <v>543.4</v>
      </c>
      <c r="X168" s="196"/>
    </row>
    <row r="169" spans="1:24" ht="42.75" customHeight="1">
      <c r="A169" s="729" t="s">
        <v>2235</v>
      </c>
      <c r="B169" s="668"/>
      <c r="C169" s="792" t="s">
        <v>614</v>
      </c>
      <c r="D169" s="210" t="s">
        <v>1105</v>
      </c>
      <c r="E169" s="69">
        <f t="shared" si="58"/>
        <v>553.5</v>
      </c>
      <c r="F169" s="70">
        <f t="shared" si="57"/>
        <v>451.00000000000006</v>
      </c>
      <c r="G169" s="71">
        <v>410</v>
      </c>
      <c r="H169" s="126">
        <f t="shared" si="41"/>
        <v>1</v>
      </c>
      <c r="I169" s="126">
        <f t="shared" si="42"/>
        <v>410</v>
      </c>
      <c r="J169" s="126">
        <f t="shared" si="43"/>
        <v>410</v>
      </c>
      <c r="K169">
        <f t="shared" si="44"/>
        <v>410</v>
      </c>
      <c r="L169" s="70">
        <f t="shared" si="45"/>
        <v>422.3</v>
      </c>
      <c r="M169" s="70">
        <f t="shared" si="46"/>
        <v>467.4</v>
      </c>
      <c r="N169" s="70">
        <f t="shared" si="47"/>
        <v>578.1</v>
      </c>
      <c r="O169" s="481">
        <f t="shared" si="48"/>
        <v>410</v>
      </c>
      <c r="P169" s="481">
        <f t="shared" si="49"/>
        <v>430.5</v>
      </c>
      <c r="Q169" s="481">
        <f t="shared" si="50"/>
        <v>533</v>
      </c>
      <c r="X169" s="196"/>
    </row>
    <row r="170" spans="1:24" ht="34.5" customHeight="1">
      <c r="A170" s="731"/>
      <c r="B170" s="668"/>
      <c r="C170" s="792"/>
      <c r="D170" s="82" t="s">
        <v>1106</v>
      </c>
      <c r="E170" s="69">
        <f t="shared" si="58"/>
        <v>553.5</v>
      </c>
      <c r="F170" s="70">
        <f t="shared" si="57"/>
        <v>451.00000000000006</v>
      </c>
      <c r="G170" s="71">
        <v>410</v>
      </c>
      <c r="H170" s="126">
        <f t="shared" si="41"/>
        <v>1</v>
      </c>
      <c r="I170" s="126">
        <f t="shared" si="42"/>
        <v>410</v>
      </c>
      <c r="J170" s="126">
        <f t="shared" si="43"/>
        <v>410</v>
      </c>
      <c r="K170">
        <f t="shared" si="44"/>
        <v>410</v>
      </c>
      <c r="L170" s="70">
        <f t="shared" si="45"/>
        <v>422.3</v>
      </c>
      <c r="M170" s="70">
        <f t="shared" si="46"/>
        <v>467.4</v>
      </c>
      <c r="N170" s="70">
        <f t="shared" si="47"/>
        <v>578.1</v>
      </c>
      <c r="O170" s="481">
        <f t="shared" si="48"/>
        <v>410</v>
      </c>
      <c r="P170" s="481">
        <f t="shared" si="49"/>
        <v>430.5</v>
      </c>
      <c r="Q170" s="481">
        <f t="shared" si="50"/>
        <v>533</v>
      </c>
      <c r="X170" s="196"/>
    </row>
    <row r="171" spans="1:24" ht="34.5" customHeight="1">
      <c r="A171" s="729" t="s">
        <v>2236</v>
      </c>
      <c r="B171" s="784"/>
      <c r="C171" s="790" t="s">
        <v>615</v>
      </c>
      <c r="D171" s="82" t="s">
        <v>1106</v>
      </c>
      <c r="E171" s="69">
        <f>G171*1.35</f>
        <v>843.75</v>
      </c>
      <c r="F171" s="70">
        <f t="shared" si="57"/>
        <v>687.5</v>
      </c>
      <c r="G171" s="71">
        <v>625</v>
      </c>
      <c r="H171" s="126">
        <f t="shared" si="41"/>
        <v>1</v>
      </c>
      <c r="I171" s="126">
        <f t="shared" si="42"/>
        <v>625</v>
      </c>
      <c r="J171" s="126">
        <f t="shared" si="43"/>
        <v>625</v>
      </c>
      <c r="K171">
        <f t="shared" si="44"/>
        <v>625</v>
      </c>
      <c r="L171" s="70">
        <f t="shared" si="45"/>
        <v>643.75</v>
      </c>
      <c r="M171" s="70">
        <f t="shared" si="46"/>
        <v>712.49999999999989</v>
      </c>
      <c r="N171" s="70">
        <f t="shared" si="47"/>
        <v>881.25</v>
      </c>
      <c r="O171" s="481">
        <f t="shared" si="48"/>
        <v>625</v>
      </c>
      <c r="P171" s="481">
        <f t="shared" si="49"/>
        <v>656.25</v>
      </c>
      <c r="Q171" s="481">
        <f t="shared" si="50"/>
        <v>812.5</v>
      </c>
      <c r="X171" s="196" t="s">
        <v>978</v>
      </c>
    </row>
    <row r="172" spans="1:24" ht="83.25" customHeight="1">
      <c r="A172" s="731"/>
      <c r="B172" s="786"/>
      <c r="C172" s="791"/>
      <c r="D172" s="210" t="s">
        <v>1105</v>
      </c>
      <c r="E172" s="69">
        <f t="shared" si="58"/>
        <v>843.75</v>
      </c>
      <c r="F172" s="70">
        <f t="shared" si="57"/>
        <v>687.5</v>
      </c>
      <c r="G172" s="71">
        <v>625</v>
      </c>
      <c r="H172" s="126">
        <f t="shared" si="41"/>
        <v>1</v>
      </c>
      <c r="I172" s="126">
        <f t="shared" si="42"/>
        <v>625</v>
      </c>
      <c r="J172" s="126">
        <f t="shared" si="43"/>
        <v>625</v>
      </c>
      <c r="K172">
        <f t="shared" si="44"/>
        <v>625</v>
      </c>
      <c r="L172" s="70">
        <f t="shared" si="45"/>
        <v>643.75</v>
      </c>
      <c r="M172" s="70">
        <f t="shared" si="46"/>
        <v>712.49999999999989</v>
      </c>
      <c r="N172" s="70">
        <f t="shared" si="47"/>
        <v>881.25</v>
      </c>
      <c r="O172" s="481">
        <f t="shared" si="48"/>
        <v>625</v>
      </c>
      <c r="P172" s="481">
        <f t="shared" si="49"/>
        <v>656.25</v>
      </c>
      <c r="Q172" s="481">
        <f t="shared" si="50"/>
        <v>812.5</v>
      </c>
      <c r="X172" s="196"/>
    </row>
    <row r="173" spans="1:24" ht="86.25" customHeight="1">
      <c r="A173" s="74" t="s">
        <v>2237</v>
      </c>
      <c r="B173" s="199"/>
      <c r="C173" s="211" t="s">
        <v>616</v>
      </c>
      <c r="D173" s="82" t="s">
        <v>1106</v>
      </c>
      <c r="E173" s="69">
        <f t="shared" si="58"/>
        <v>631.80000000000007</v>
      </c>
      <c r="F173" s="70">
        <f t="shared" si="57"/>
        <v>514.80000000000007</v>
      </c>
      <c r="G173" s="71">
        <v>468</v>
      </c>
      <c r="H173" s="126">
        <f t="shared" si="41"/>
        <v>1</v>
      </c>
      <c r="I173" s="126">
        <f t="shared" si="42"/>
        <v>468</v>
      </c>
      <c r="J173" s="126">
        <f t="shared" si="43"/>
        <v>468</v>
      </c>
      <c r="K173">
        <f t="shared" si="44"/>
        <v>468</v>
      </c>
      <c r="L173" s="70">
        <f t="shared" si="45"/>
        <v>482.04</v>
      </c>
      <c r="M173" s="70">
        <f t="shared" si="46"/>
        <v>533.52</v>
      </c>
      <c r="N173" s="70">
        <f t="shared" si="47"/>
        <v>659.88</v>
      </c>
      <c r="O173" s="481">
        <f t="shared" si="48"/>
        <v>468</v>
      </c>
      <c r="P173" s="481">
        <f t="shared" si="49"/>
        <v>491.40000000000003</v>
      </c>
      <c r="Q173" s="481">
        <f t="shared" si="50"/>
        <v>608.4</v>
      </c>
      <c r="X173" s="196"/>
    </row>
    <row r="174" spans="1:24" ht="77.25" customHeight="1">
      <c r="A174" s="74" t="s">
        <v>2238</v>
      </c>
      <c r="B174" s="199"/>
      <c r="C174" s="211" t="s">
        <v>617</v>
      </c>
      <c r="D174" s="82" t="s">
        <v>1106</v>
      </c>
      <c r="E174" s="69">
        <f t="shared" si="58"/>
        <v>695.25</v>
      </c>
      <c r="F174" s="70">
        <f t="shared" si="57"/>
        <v>566.5</v>
      </c>
      <c r="G174" s="71">
        <v>515</v>
      </c>
      <c r="H174" s="126">
        <f t="shared" si="41"/>
        <v>1</v>
      </c>
      <c r="I174" s="126">
        <f t="shared" si="42"/>
        <v>515</v>
      </c>
      <c r="J174" s="126">
        <f t="shared" si="43"/>
        <v>515</v>
      </c>
      <c r="K174">
        <f t="shared" si="44"/>
        <v>515</v>
      </c>
      <c r="L174" s="70">
        <f t="shared" si="45"/>
        <v>530.45000000000005</v>
      </c>
      <c r="M174" s="70">
        <f t="shared" si="46"/>
        <v>587.09999999999991</v>
      </c>
      <c r="N174" s="70">
        <f t="shared" si="47"/>
        <v>726.15</v>
      </c>
      <c r="O174" s="481">
        <f t="shared" si="48"/>
        <v>515</v>
      </c>
      <c r="P174" s="481">
        <f t="shared" si="49"/>
        <v>540.75</v>
      </c>
      <c r="Q174" s="481">
        <f t="shared" si="50"/>
        <v>669.5</v>
      </c>
      <c r="X174" s="196"/>
    </row>
    <row r="175" spans="1:24" ht="91.5" customHeight="1">
      <c r="A175" s="74" t="s">
        <v>2239</v>
      </c>
      <c r="B175" s="199"/>
      <c r="C175" s="211" t="s">
        <v>618</v>
      </c>
      <c r="D175" s="82" t="s">
        <v>1106</v>
      </c>
      <c r="E175" s="69">
        <f t="shared" ref="E175:E182" si="59">G175*1.35</f>
        <v>762.75</v>
      </c>
      <c r="F175" s="70">
        <f t="shared" ref="F175:F182" si="60">G175*1.1</f>
        <v>621.5</v>
      </c>
      <c r="G175" s="71">
        <v>565</v>
      </c>
      <c r="H175" s="126">
        <f t="shared" si="41"/>
        <v>1</v>
      </c>
      <c r="I175" s="126">
        <f t="shared" si="42"/>
        <v>565</v>
      </c>
      <c r="J175" s="126">
        <f t="shared" si="43"/>
        <v>565</v>
      </c>
      <c r="K175">
        <f t="shared" si="44"/>
        <v>565</v>
      </c>
      <c r="L175" s="70">
        <f t="shared" si="45"/>
        <v>581.95000000000005</v>
      </c>
      <c r="M175" s="70">
        <f t="shared" si="46"/>
        <v>644.09999999999991</v>
      </c>
      <c r="N175" s="70">
        <f t="shared" si="47"/>
        <v>796.65</v>
      </c>
      <c r="O175" s="481">
        <f t="shared" si="48"/>
        <v>565</v>
      </c>
      <c r="P175" s="481">
        <f t="shared" si="49"/>
        <v>593.25</v>
      </c>
      <c r="Q175" s="481">
        <f t="shared" si="50"/>
        <v>734.5</v>
      </c>
      <c r="X175" s="196"/>
    </row>
    <row r="176" spans="1:24" ht="91.5" customHeight="1">
      <c r="A176" s="74" t="s">
        <v>2241</v>
      </c>
      <c r="B176" s="199"/>
      <c r="C176" s="211" t="s">
        <v>2240</v>
      </c>
      <c r="D176" s="82" t="s">
        <v>1106</v>
      </c>
      <c r="E176" s="69">
        <f t="shared" si="59"/>
        <v>498.96000000000004</v>
      </c>
      <c r="F176" s="70">
        <f t="shared" si="60"/>
        <v>406.56000000000006</v>
      </c>
      <c r="G176" s="71">
        <v>369.6</v>
      </c>
      <c r="H176" s="126">
        <f t="shared" si="41"/>
        <v>1</v>
      </c>
      <c r="I176" s="126">
        <f t="shared" si="42"/>
        <v>369.6</v>
      </c>
      <c r="J176" s="126">
        <f t="shared" si="43"/>
        <v>369.6</v>
      </c>
      <c r="K176">
        <f t="shared" si="44"/>
        <v>369.6</v>
      </c>
      <c r="L176" s="70">
        <f t="shared" si="45"/>
        <v>380.68800000000005</v>
      </c>
      <c r="M176" s="70">
        <f t="shared" si="46"/>
        <v>421.34399999999999</v>
      </c>
      <c r="N176" s="70">
        <f t="shared" si="47"/>
        <v>521.13599999999997</v>
      </c>
      <c r="O176" s="481">
        <f t="shared" si="48"/>
        <v>369.6</v>
      </c>
      <c r="P176" s="481">
        <f t="shared" si="49"/>
        <v>388.08000000000004</v>
      </c>
      <c r="Q176" s="481">
        <f t="shared" si="50"/>
        <v>480.48</v>
      </c>
      <c r="X176" s="196"/>
    </row>
    <row r="177" spans="1:24" ht="50.25" customHeight="1">
      <c r="A177" s="729" t="s">
        <v>2243</v>
      </c>
      <c r="B177" s="784"/>
      <c r="C177" s="790" t="s">
        <v>2242</v>
      </c>
      <c r="D177" s="210" t="s">
        <v>1105</v>
      </c>
      <c r="E177" s="69">
        <f t="shared" si="59"/>
        <v>498.96000000000004</v>
      </c>
      <c r="F177" s="70">
        <f t="shared" si="60"/>
        <v>406.56000000000006</v>
      </c>
      <c r="G177" s="71">
        <v>369.6</v>
      </c>
      <c r="H177" s="126">
        <f t="shared" si="41"/>
        <v>1</v>
      </c>
      <c r="I177" s="126">
        <f t="shared" si="42"/>
        <v>369.6</v>
      </c>
      <c r="J177" s="126">
        <f t="shared" si="43"/>
        <v>369.6</v>
      </c>
      <c r="K177">
        <f t="shared" si="44"/>
        <v>369.6</v>
      </c>
      <c r="L177" s="70">
        <f t="shared" si="45"/>
        <v>380.68800000000005</v>
      </c>
      <c r="M177" s="70">
        <f t="shared" si="46"/>
        <v>421.34399999999999</v>
      </c>
      <c r="N177" s="70">
        <f t="shared" si="47"/>
        <v>521.13599999999997</v>
      </c>
      <c r="O177" s="481">
        <f t="shared" si="48"/>
        <v>369.6</v>
      </c>
      <c r="P177" s="481">
        <f t="shared" si="49"/>
        <v>388.08000000000004</v>
      </c>
      <c r="Q177" s="481">
        <f t="shared" si="50"/>
        <v>480.48</v>
      </c>
      <c r="X177" s="196"/>
    </row>
    <row r="178" spans="1:24" ht="54.75" customHeight="1">
      <c r="A178" s="731"/>
      <c r="B178" s="786"/>
      <c r="C178" s="791"/>
      <c r="D178" s="82" t="s">
        <v>1106</v>
      </c>
      <c r="E178" s="69">
        <f t="shared" si="59"/>
        <v>498.96000000000004</v>
      </c>
      <c r="F178" s="70">
        <f t="shared" si="60"/>
        <v>406.56000000000006</v>
      </c>
      <c r="G178" s="71">
        <v>369.6</v>
      </c>
      <c r="H178" s="126">
        <f t="shared" si="41"/>
        <v>1</v>
      </c>
      <c r="I178" s="126">
        <f t="shared" si="42"/>
        <v>369.6</v>
      </c>
      <c r="J178" s="126">
        <f t="shared" si="43"/>
        <v>369.6</v>
      </c>
      <c r="K178">
        <f t="shared" si="44"/>
        <v>369.6</v>
      </c>
      <c r="L178" s="70">
        <f t="shared" si="45"/>
        <v>380.68800000000005</v>
      </c>
      <c r="M178" s="70">
        <f t="shared" si="46"/>
        <v>421.34399999999999</v>
      </c>
      <c r="N178" s="70">
        <f t="shared" si="47"/>
        <v>521.13599999999997</v>
      </c>
      <c r="O178" s="481">
        <f t="shared" si="48"/>
        <v>369.6</v>
      </c>
      <c r="P178" s="481">
        <f t="shared" si="49"/>
        <v>388.08000000000004</v>
      </c>
      <c r="Q178" s="481">
        <f t="shared" si="50"/>
        <v>480.48</v>
      </c>
      <c r="X178" s="196"/>
    </row>
    <row r="179" spans="1:24" ht="50.25" customHeight="1">
      <c r="A179" s="729" t="s">
        <v>2245</v>
      </c>
      <c r="B179" s="784"/>
      <c r="C179" s="790" t="s">
        <v>2244</v>
      </c>
      <c r="D179" s="210" t="s">
        <v>1105</v>
      </c>
      <c r="E179" s="69">
        <f t="shared" si="59"/>
        <v>498.96000000000004</v>
      </c>
      <c r="F179" s="70">
        <f t="shared" si="60"/>
        <v>406.56000000000006</v>
      </c>
      <c r="G179" s="71">
        <v>369.6</v>
      </c>
      <c r="H179" s="126">
        <f t="shared" si="41"/>
        <v>1</v>
      </c>
      <c r="I179" s="126">
        <f t="shared" si="42"/>
        <v>369.6</v>
      </c>
      <c r="J179" s="126">
        <f t="shared" si="43"/>
        <v>369.6</v>
      </c>
      <c r="K179">
        <f t="shared" si="44"/>
        <v>369.6</v>
      </c>
      <c r="L179" s="70">
        <f t="shared" si="45"/>
        <v>380.68800000000005</v>
      </c>
      <c r="M179" s="70">
        <f t="shared" si="46"/>
        <v>421.34399999999999</v>
      </c>
      <c r="N179" s="70">
        <f t="shared" si="47"/>
        <v>521.13599999999997</v>
      </c>
      <c r="O179" s="481">
        <f t="shared" si="48"/>
        <v>369.6</v>
      </c>
      <c r="P179" s="481">
        <f t="shared" si="49"/>
        <v>388.08000000000004</v>
      </c>
      <c r="Q179" s="481">
        <f t="shared" si="50"/>
        <v>480.48</v>
      </c>
      <c r="X179" s="196"/>
    </row>
    <row r="180" spans="1:24" ht="54.75" customHeight="1">
      <c r="A180" s="731"/>
      <c r="B180" s="786"/>
      <c r="C180" s="791"/>
      <c r="D180" s="82" t="s">
        <v>1106</v>
      </c>
      <c r="E180" s="69">
        <f t="shared" si="59"/>
        <v>498.96000000000004</v>
      </c>
      <c r="F180" s="70">
        <f t="shared" si="60"/>
        <v>406.56000000000006</v>
      </c>
      <c r="G180" s="71">
        <v>369.6</v>
      </c>
      <c r="H180" s="126">
        <f t="shared" si="41"/>
        <v>1</v>
      </c>
      <c r="I180" s="126">
        <f t="shared" si="42"/>
        <v>369.6</v>
      </c>
      <c r="J180" s="126">
        <f t="shared" si="43"/>
        <v>369.6</v>
      </c>
      <c r="K180">
        <f t="shared" si="44"/>
        <v>369.6</v>
      </c>
      <c r="L180" s="70">
        <f t="shared" si="45"/>
        <v>380.68800000000005</v>
      </c>
      <c r="M180" s="70">
        <f t="shared" si="46"/>
        <v>421.34399999999999</v>
      </c>
      <c r="N180" s="70">
        <f t="shared" si="47"/>
        <v>521.13599999999997</v>
      </c>
      <c r="O180" s="481">
        <f t="shared" si="48"/>
        <v>369.6</v>
      </c>
      <c r="P180" s="481">
        <f t="shared" si="49"/>
        <v>388.08000000000004</v>
      </c>
      <c r="Q180" s="481">
        <f t="shared" si="50"/>
        <v>480.48</v>
      </c>
      <c r="X180" s="196"/>
    </row>
    <row r="181" spans="1:24" ht="50.25" customHeight="1">
      <c r="A181" s="729" t="s">
        <v>2247</v>
      </c>
      <c r="B181" s="784"/>
      <c r="C181" s="790" t="s">
        <v>2246</v>
      </c>
      <c r="D181" s="210" t="s">
        <v>1105</v>
      </c>
      <c r="E181" s="69">
        <f t="shared" si="59"/>
        <v>799.60500000000002</v>
      </c>
      <c r="F181" s="70">
        <f t="shared" si="60"/>
        <v>651.53</v>
      </c>
      <c r="G181" s="71">
        <v>592.29999999999995</v>
      </c>
      <c r="H181" s="126">
        <f t="shared" si="41"/>
        <v>1</v>
      </c>
      <c r="I181" s="126">
        <f t="shared" si="42"/>
        <v>592.29999999999995</v>
      </c>
      <c r="J181" s="126">
        <f t="shared" si="43"/>
        <v>592.29999999999995</v>
      </c>
      <c r="K181">
        <f t="shared" si="44"/>
        <v>592.29999999999995</v>
      </c>
      <c r="L181" s="70">
        <f t="shared" si="45"/>
        <v>610.06899999999996</v>
      </c>
      <c r="M181" s="70">
        <f t="shared" si="46"/>
        <v>675.22199999999987</v>
      </c>
      <c r="N181" s="70">
        <f t="shared" si="47"/>
        <v>835.14299999999992</v>
      </c>
      <c r="O181" s="481">
        <f t="shared" si="48"/>
        <v>592.29999999999995</v>
      </c>
      <c r="P181" s="481">
        <f t="shared" si="49"/>
        <v>621.91499999999996</v>
      </c>
      <c r="Q181" s="481">
        <f t="shared" si="50"/>
        <v>769.99</v>
      </c>
      <c r="X181" s="196"/>
    </row>
    <row r="182" spans="1:24" ht="42" customHeight="1">
      <c r="A182" s="731"/>
      <c r="B182" s="786"/>
      <c r="C182" s="791"/>
      <c r="D182" s="82" t="s">
        <v>1106</v>
      </c>
      <c r="E182" s="69">
        <f t="shared" si="59"/>
        <v>751.81500000000005</v>
      </c>
      <c r="F182" s="70">
        <f t="shared" si="60"/>
        <v>612.59</v>
      </c>
      <c r="G182" s="71">
        <v>556.9</v>
      </c>
      <c r="H182" s="126">
        <f t="shared" si="41"/>
        <v>1</v>
      </c>
      <c r="I182" s="126">
        <f t="shared" si="42"/>
        <v>556.9</v>
      </c>
      <c r="J182" s="126">
        <f t="shared" si="43"/>
        <v>556.9</v>
      </c>
      <c r="K182">
        <f t="shared" si="44"/>
        <v>556.9</v>
      </c>
      <c r="L182" s="70">
        <f t="shared" si="45"/>
        <v>573.60699999999997</v>
      </c>
      <c r="M182" s="70">
        <f t="shared" si="46"/>
        <v>634.86599999999987</v>
      </c>
      <c r="N182" s="70">
        <f t="shared" si="47"/>
        <v>785.22899999999993</v>
      </c>
      <c r="O182" s="481">
        <f t="shared" si="48"/>
        <v>556.9</v>
      </c>
      <c r="P182" s="481">
        <f t="shared" si="49"/>
        <v>584.745</v>
      </c>
      <c r="Q182" s="481">
        <f t="shared" si="50"/>
        <v>723.97</v>
      </c>
      <c r="X182" s="196"/>
    </row>
    <row r="183" spans="1:24" ht="84" customHeight="1">
      <c r="A183" s="74" t="s">
        <v>2248</v>
      </c>
      <c r="B183" s="199"/>
      <c r="C183" s="212" t="s">
        <v>2250</v>
      </c>
      <c r="D183" s="82" t="s">
        <v>1106</v>
      </c>
      <c r="E183" s="69">
        <f>G183*1.35</f>
        <v>498.96000000000004</v>
      </c>
      <c r="F183" s="70">
        <f>G183*1.1</f>
        <v>406.56000000000006</v>
      </c>
      <c r="G183" s="71">
        <v>369.6</v>
      </c>
      <c r="H183" s="126">
        <f t="shared" si="41"/>
        <v>1</v>
      </c>
      <c r="I183" s="126">
        <f t="shared" si="42"/>
        <v>369.6</v>
      </c>
      <c r="J183" s="126">
        <f t="shared" si="43"/>
        <v>369.6</v>
      </c>
      <c r="K183">
        <f t="shared" si="44"/>
        <v>369.6</v>
      </c>
      <c r="L183" s="70">
        <f t="shared" si="45"/>
        <v>380.68800000000005</v>
      </c>
      <c r="M183" s="70">
        <f t="shared" si="46"/>
        <v>421.34399999999999</v>
      </c>
      <c r="N183" s="70">
        <f t="shared" si="47"/>
        <v>521.13599999999997</v>
      </c>
      <c r="O183" s="481">
        <f t="shared" si="48"/>
        <v>369.6</v>
      </c>
      <c r="P183" s="481">
        <f t="shared" si="49"/>
        <v>388.08000000000004</v>
      </c>
      <c r="Q183" s="481">
        <f t="shared" si="50"/>
        <v>480.48</v>
      </c>
      <c r="X183" s="196"/>
    </row>
    <row r="184" spans="1:24" ht="93" customHeight="1">
      <c r="A184" s="74" t="s">
        <v>2249</v>
      </c>
      <c r="B184" s="199"/>
      <c r="C184" s="212" t="s">
        <v>2251</v>
      </c>
      <c r="D184" s="82" t="s">
        <v>1106</v>
      </c>
      <c r="E184" s="69">
        <f>G184*1.35</f>
        <v>680.67000000000007</v>
      </c>
      <c r="F184" s="70">
        <f>G184*1.1</f>
        <v>554.62</v>
      </c>
      <c r="G184" s="71">
        <v>504.2</v>
      </c>
      <c r="H184" s="126">
        <f t="shared" si="41"/>
        <v>1</v>
      </c>
      <c r="I184" s="126">
        <f t="shared" si="42"/>
        <v>504.2</v>
      </c>
      <c r="J184" s="126">
        <f t="shared" si="43"/>
        <v>504.2</v>
      </c>
      <c r="K184">
        <f t="shared" si="44"/>
        <v>504.2</v>
      </c>
      <c r="L184" s="70">
        <f t="shared" si="45"/>
        <v>519.32600000000002</v>
      </c>
      <c r="M184" s="70">
        <f t="shared" si="46"/>
        <v>574.7879999999999</v>
      </c>
      <c r="N184" s="70">
        <f t="shared" si="47"/>
        <v>710.92199999999991</v>
      </c>
      <c r="O184" s="481">
        <f t="shared" si="48"/>
        <v>504.2</v>
      </c>
      <c r="P184" s="481">
        <f t="shared" si="49"/>
        <v>529.41</v>
      </c>
      <c r="Q184" s="481">
        <f t="shared" si="50"/>
        <v>655.46</v>
      </c>
      <c r="X184" s="196"/>
    </row>
    <row r="185" spans="1:24" ht="29.25" customHeight="1">
      <c r="A185" s="639" t="s">
        <v>2104</v>
      </c>
      <c r="B185" s="640"/>
      <c r="C185" s="640"/>
      <c r="D185" s="640"/>
      <c r="E185" s="640"/>
      <c r="F185" s="640"/>
      <c r="G185" s="640"/>
      <c r="H185" s="126">
        <f t="shared" si="41"/>
        <v>0</v>
      </c>
      <c r="I185" s="126">
        <f t="shared" si="42"/>
        <v>0</v>
      </c>
      <c r="J185" s="126">
        <f t="shared" si="43"/>
        <v>0</v>
      </c>
      <c r="K185" t="str">
        <f t="shared" si="44"/>
        <v xml:space="preserve"> </v>
      </c>
      <c r="L185" s="70" t="str">
        <f t="shared" si="45"/>
        <v xml:space="preserve"> </v>
      </c>
      <c r="M185" s="70" t="str">
        <f t="shared" si="46"/>
        <v xml:space="preserve"> </v>
      </c>
      <c r="N185" s="70" t="str">
        <f t="shared" si="47"/>
        <v xml:space="preserve"> </v>
      </c>
      <c r="O185" s="481" t="str">
        <f t="shared" si="48"/>
        <v xml:space="preserve"> </v>
      </c>
      <c r="P185" s="481" t="str">
        <f t="shared" si="49"/>
        <v xml:space="preserve"> </v>
      </c>
      <c r="Q185" s="481" t="str">
        <f t="shared" si="50"/>
        <v xml:space="preserve"> </v>
      </c>
      <c r="X185" s="196"/>
    </row>
    <row r="186" spans="1:24" ht="30.75" customHeight="1">
      <c r="A186" s="64" t="s">
        <v>3</v>
      </c>
      <c r="B186" s="64" t="s">
        <v>43</v>
      </c>
      <c r="C186" s="64" t="s">
        <v>93</v>
      </c>
      <c r="D186" s="64" t="s">
        <v>4</v>
      </c>
      <c r="E186" s="64" t="s">
        <v>261</v>
      </c>
      <c r="F186" s="64" t="s">
        <v>3627</v>
      </c>
      <c r="G186" s="64" t="s">
        <v>263</v>
      </c>
      <c r="H186" s="126">
        <f t="shared" si="41"/>
        <v>1</v>
      </c>
      <c r="I186" s="126" t="str">
        <f t="shared" si="42"/>
        <v>ОПТ 2</v>
      </c>
      <c r="J186" s="126" t="str">
        <f t="shared" si="43"/>
        <v xml:space="preserve"> </v>
      </c>
      <c r="K186" t="str">
        <f t="shared" si="44"/>
        <v xml:space="preserve"> </v>
      </c>
      <c r="L186" s="70" t="str">
        <f t="shared" si="45"/>
        <v xml:space="preserve"> </v>
      </c>
      <c r="M186" s="70" t="str">
        <f t="shared" si="46"/>
        <v xml:space="preserve"> </v>
      </c>
      <c r="N186" s="70" t="str">
        <f t="shared" si="47"/>
        <v xml:space="preserve"> </v>
      </c>
      <c r="O186" s="481" t="str">
        <f t="shared" si="48"/>
        <v xml:space="preserve"> </v>
      </c>
      <c r="P186" s="481" t="str">
        <f t="shared" si="49"/>
        <v xml:space="preserve"> </v>
      </c>
      <c r="Q186" s="481" t="str">
        <f t="shared" si="50"/>
        <v xml:space="preserve"> </v>
      </c>
      <c r="X186" s="196"/>
    </row>
    <row r="187" spans="1:24" ht="97.5" customHeight="1">
      <c r="A187" s="74" t="s">
        <v>2253</v>
      </c>
      <c r="B187" s="213"/>
      <c r="C187" s="214" t="s">
        <v>619</v>
      </c>
      <c r="D187" s="82" t="s">
        <v>299</v>
      </c>
      <c r="E187" s="69">
        <f>G187*1.35</f>
        <v>297</v>
      </c>
      <c r="F187" s="70">
        <f>G187*1.1</f>
        <v>242.00000000000003</v>
      </c>
      <c r="G187" s="71">
        <v>220</v>
      </c>
      <c r="H187" s="126">
        <f t="shared" si="41"/>
        <v>1</v>
      </c>
      <c r="I187" s="126">
        <f t="shared" si="42"/>
        <v>220</v>
      </c>
      <c r="J187" s="126">
        <f t="shared" si="43"/>
        <v>220</v>
      </c>
      <c r="K187">
        <f t="shared" si="44"/>
        <v>220</v>
      </c>
      <c r="L187" s="70">
        <f t="shared" si="45"/>
        <v>226.6</v>
      </c>
      <c r="M187" s="70">
        <f t="shared" si="46"/>
        <v>250.79999999999998</v>
      </c>
      <c r="N187" s="70">
        <f t="shared" si="47"/>
        <v>310.2</v>
      </c>
      <c r="O187" s="481">
        <f t="shared" si="48"/>
        <v>220</v>
      </c>
      <c r="P187" s="481">
        <f t="shared" si="49"/>
        <v>231</v>
      </c>
      <c r="Q187" s="481">
        <f t="shared" si="50"/>
        <v>286</v>
      </c>
      <c r="X187" s="196"/>
    </row>
    <row r="188" spans="1:24" ht="97.5" customHeight="1">
      <c r="A188" s="74" t="s">
        <v>2252</v>
      </c>
      <c r="B188" s="213"/>
      <c r="C188" s="214" t="s">
        <v>620</v>
      </c>
      <c r="D188" s="82" t="s">
        <v>299</v>
      </c>
      <c r="E188" s="69">
        <f>G188*1.35</f>
        <v>222.75000000000003</v>
      </c>
      <c r="F188" s="70">
        <f>G188*1.1</f>
        <v>181.50000000000003</v>
      </c>
      <c r="G188" s="71">
        <v>165</v>
      </c>
      <c r="H188" s="126">
        <f t="shared" si="41"/>
        <v>1</v>
      </c>
      <c r="I188" s="126">
        <f t="shared" si="42"/>
        <v>165</v>
      </c>
      <c r="J188" s="126">
        <f t="shared" si="43"/>
        <v>165</v>
      </c>
      <c r="K188">
        <f t="shared" si="44"/>
        <v>165</v>
      </c>
      <c r="L188" s="70">
        <f t="shared" si="45"/>
        <v>169.95000000000002</v>
      </c>
      <c r="M188" s="70">
        <f t="shared" si="46"/>
        <v>188.1</v>
      </c>
      <c r="N188" s="70">
        <f t="shared" si="47"/>
        <v>232.64999999999998</v>
      </c>
      <c r="O188" s="481">
        <f t="shared" si="48"/>
        <v>165</v>
      </c>
      <c r="P188" s="481">
        <f t="shared" si="49"/>
        <v>173.25</v>
      </c>
      <c r="Q188" s="481">
        <f t="shared" si="50"/>
        <v>214.5</v>
      </c>
      <c r="X188" s="196"/>
    </row>
    <row r="189" spans="1:24" ht="25.5" customHeight="1">
      <c r="A189" s="639" t="s">
        <v>2105</v>
      </c>
      <c r="B189" s="640"/>
      <c r="C189" s="640"/>
      <c r="D189" s="640"/>
      <c r="E189" s="640"/>
      <c r="F189" s="640"/>
      <c r="G189" s="640"/>
      <c r="H189" s="126">
        <f t="shared" si="41"/>
        <v>0</v>
      </c>
      <c r="I189" s="126">
        <f t="shared" si="42"/>
        <v>0</v>
      </c>
      <c r="J189" s="126">
        <f t="shared" si="43"/>
        <v>0</v>
      </c>
      <c r="K189" t="str">
        <f t="shared" si="44"/>
        <v xml:space="preserve"> </v>
      </c>
      <c r="L189" s="70" t="str">
        <f t="shared" si="45"/>
        <v xml:space="preserve"> </v>
      </c>
      <c r="M189" s="70" t="str">
        <f t="shared" si="46"/>
        <v xml:space="preserve"> </v>
      </c>
      <c r="N189" s="70" t="str">
        <f t="shared" si="47"/>
        <v xml:space="preserve"> </v>
      </c>
      <c r="O189" s="481" t="str">
        <f t="shared" si="48"/>
        <v xml:space="preserve"> </v>
      </c>
      <c r="P189" s="481" t="str">
        <f t="shared" si="49"/>
        <v xml:space="preserve"> </v>
      </c>
      <c r="Q189" s="481" t="str">
        <f t="shared" si="50"/>
        <v xml:space="preserve"> </v>
      </c>
      <c r="X189" s="196"/>
    </row>
    <row r="190" spans="1:24" ht="29.25" customHeight="1">
      <c r="A190" s="634" t="s">
        <v>2254</v>
      </c>
      <c r="B190" s="634"/>
      <c r="C190" s="634"/>
      <c r="D190" s="634"/>
      <c r="E190" s="634"/>
      <c r="F190" s="634"/>
      <c r="G190" s="634"/>
      <c r="H190" s="126">
        <f t="shared" si="41"/>
        <v>0</v>
      </c>
      <c r="I190" s="126">
        <f t="shared" si="42"/>
        <v>0</v>
      </c>
      <c r="J190" s="126">
        <f t="shared" si="43"/>
        <v>0</v>
      </c>
      <c r="K190" t="str">
        <f t="shared" si="44"/>
        <v xml:space="preserve"> </v>
      </c>
      <c r="L190" s="70" t="str">
        <f t="shared" si="45"/>
        <v xml:space="preserve"> </v>
      </c>
      <c r="M190" s="70" t="str">
        <f t="shared" si="46"/>
        <v xml:space="preserve"> </v>
      </c>
      <c r="N190" s="70" t="str">
        <f t="shared" si="47"/>
        <v xml:space="preserve"> </v>
      </c>
      <c r="O190" s="481" t="str">
        <f t="shared" si="48"/>
        <v xml:space="preserve"> </v>
      </c>
      <c r="P190" s="481" t="str">
        <f t="shared" si="49"/>
        <v xml:space="preserve"> </v>
      </c>
      <c r="Q190" s="481" t="str">
        <f t="shared" si="50"/>
        <v xml:space="preserve"> </v>
      </c>
      <c r="X190" s="196"/>
    </row>
    <row r="191" spans="1:24" ht="31.5" customHeight="1">
      <c r="A191" s="64" t="s">
        <v>3</v>
      </c>
      <c r="B191" s="64" t="s">
        <v>43</v>
      </c>
      <c r="C191" s="64" t="s">
        <v>93</v>
      </c>
      <c r="D191" s="64" t="s">
        <v>4</v>
      </c>
      <c r="E191" s="64" t="s">
        <v>261</v>
      </c>
      <c r="F191" s="64" t="s">
        <v>3627</v>
      </c>
      <c r="G191" s="64" t="s">
        <v>263</v>
      </c>
      <c r="H191" s="126">
        <f t="shared" si="41"/>
        <v>1</v>
      </c>
      <c r="I191" s="126" t="str">
        <f t="shared" si="42"/>
        <v>ОПТ 2</v>
      </c>
      <c r="J191" s="126" t="str">
        <f t="shared" si="43"/>
        <v xml:space="preserve"> </v>
      </c>
      <c r="K191" t="str">
        <f t="shared" si="44"/>
        <v xml:space="preserve"> </v>
      </c>
      <c r="L191" s="70" t="str">
        <f t="shared" si="45"/>
        <v xml:space="preserve"> </v>
      </c>
      <c r="M191" s="70" t="str">
        <f t="shared" si="46"/>
        <v xml:space="preserve"> </v>
      </c>
      <c r="N191" s="70" t="str">
        <f t="shared" si="47"/>
        <v xml:space="preserve"> </v>
      </c>
      <c r="O191" s="481" t="str">
        <f t="shared" si="48"/>
        <v xml:space="preserve"> </v>
      </c>
      <c r="P191" s="481" t="str">
        <f t="shared" si="49"/>
        <v xml:space="preserve"> </v>
      </c>
      <c r="Q191" s="481" t="str">
        <f t="shared" si="50"/>
        <v xml:space="preserve"> </v>
      </c>
      <c r="X191" s="196"/>
    </row>
    <row r="192" spans="1:24" ht="75.75" customHeight="1">
      <c r="A192" s="74" t="s">
        <v>2258</v>
      </c>
      <c r="B192" s="199"/>
      <c r="C192" s="97" t="s">
        <v>2257</v>
      </c>
      <c r="D192" s="90" t="s">
        <v>1179</v>
      </c>
      <c r="E192" s="69">
        <f t="shared" ref="E192:E226" si="61">G192*1.35</f>
        <v>134.73000000000002</v>
      </c>
      <c r="F192" s="70">
        <f t="shared" ref="F192:F226" si="62">G192*1.1</f>
        <v>109.78</v>
      </c>
      <c r="G192" s="71">
        <v>99.8</v>
      </c>
      <c r="H192" s="126">
        <f t="shared" si="41"/>
        <v>1</v>
      </c>
      <c r="I192" s="126">
        <f t="shared" si="42"/>
        <v>99.8</v>
      </c>
      <c r="J192" s="126">
        <f t="shared" si="43"/>
        <v>99.8</v>
      </c>
      <c r="K192">
        <f t="shared" si="44"/>
        <v>99.8</v>
      </c>
      <c r="L192" s="70">
        <f t="shared" si="45"/>
        <v>102.794</v>
      </c>
      <c r="M192" s="70">
        <f t="shared" si="46"/>
        <v>113.77199999999999</v>
      </c>
      <c r="N192" s="70">
        <f t="shared" si="47"/>
        <v>140.71799999999999</v>
      </c>
      <c r="O192" s="481">
        <f t="shared" si="48"/>
        <v>99.8</v>
      </c>
      <c r="P192" s="481">
        <f t="shared" si="49"/>
        <v>104.79</v>
      </c>
      <c r="Q192" s="481">
        <f t="shared" si="50"/>
        <v>129.74</v>
      </c>
      <c r="X192" s="196"/>
    </row>
    <row r="193" spans="1:24" ht="96.75" customHeight="1">
      <c r="A193" s="74" t="s">
        <v>2261</v>
      </c>
      <c r="B193" s="199"/>
      <c r="C193" s="97" t="s">
        <v>2260</v>
      </c>
      <c r="D193" s="90" t="s">
        <v>1179</v>
      </c>
      <c r="E193" s="69">
        <f t="shared" si="61"/>
        <v>282.15000000000003</v>
      </c>
      <c r="F193" s="70">
        <f t="shared" si="62"/>
        <v>229.9</v>
      </c>
      <c r="G193" s="71">
        <v>209</v>
      </c>
      <c r="H193" s="126">
        <f t="shared" si="41"/>
        <v>1</v>
      </c>
      <c r="I193" s="126">
        <f t="shared" si="42"/>
        <v>209</v>
      </c>
      <c r="J193" s="126">
        <f t="shared" si="43"/>
        <v>209</v>
      </c>
      <c r="K193">
        <f t="shared" si="44"/>
        <v>209</v>
      </c>
      <c r="L193" s="70">
        <f t="shared" si="45"/>
        <v>215.27</v>
      </c>
      <c r="M193" s="70">
        <f t="shared" si="46"/>
        <v>238.26</v>
      </c>
      <c r="N193" s="70">
        <f t="shared" si="47"/>
        <v>294.69</v>
      </c>
      <c r="O193" s="481">
        <f t="shared" si="48"/>
        <v>209</v>
      </c>
      <c r="P193" s="481">
        <f t="shared" si="49"/>
        <v>219.45000000000002</v>
      </c>
      <c r="Q193" s="481">
        <f t="shared" si="50"/>
        <v>271.7</v>
      </c>
      <c r="X193" s="196"/>
    </row>
    <row r="194" spans="1:24" ht="96.75" customHeight="1">
      <c r="A194" s="74" t="s">
        <v>2262</v>
      </c>
      <c r="B194" s="199"/>
      <c r="C194" s="97" t="s">
        <v>2264</v>
      </c>
      <c r="D194" s="90" t="s">
        <v>1179</v>
      </c>
      <c r="E194" s="69">
        <f t="shared" si="61"/>
        <v>303.75</v>
      </c>
      <c r="F194" s="70">
        <f t="shared" si="62"/>
        <v>247.50000000000003</v>
      </c>
      <c r="G194" s="71">
        <v>225</v>
      </c>
      <c r="H194" s="126">
        <f t="shared" si="41"/>
        <v>1</v>
      </c>
      <c r="I194" s="126">
        <f t="shared" si="42"/>
        <v>225</v>
      </c>
      <c r="J194" s="126">
        <f t="shared" si="43"/>
        <v>225</v>
      </c>
      <c r="K194">
        <f t="shared" si="44"/>
        <v>225</v>
      </c>
      <c r="L194" s="70">
        <f t="shared" si="45"/>
        <v>231.75</v>
      </c>
      <c r="M194" s="70">
        <f t="shared" si="46"/>
        <v>256.5</v>
      </c>
      <c r="N194" s="70">
        <f t="shared" si="47"/>
        <v>317.25</v>
      </c>
      <c r="O194" s="481">
        <f t="shared" si="48"/>
        <v>225</v>
      </c>
      <c r="P194" s="481">
        <f t="shared" si="49"/>
        <v>236.25</v>
      </c>
      <c r="Q194" s="481">
        <f t="shared" si="50"/>
        <v>292.5</v>
      </c>
      <c r="X194" s="196"/>
    </row>
    <row r="195" spans="1:24" ht="87" customHeight="1">
      <c r="A195" s="74" t="s">
        <v>2263</v>
      </c>
      <c r="B195" s="199"/>
      <c r="C195" s="97" t="s">
        <v>2265</v>
      </c>
      <c r="D195" s="90" t="s">
        <v>1179</v>
      </c>
      <c r="E195" s="69">
        <f t="shared" si="61"/>
        <v>425.25</v>
      </c>
      <c r="F195" s="70">
        <f t="shared" si="62"/>
        <v>346.5</v>
      </c>
      <c r="G195" s="71">
        <v>315</v>
      </c>
      <c r="H195" s="126">
        <f t="shared" si="41"/>
        <v>1</v>
      </c>
      <c r="I195" s="126">
        <f t="shared" si="42"/>
        <v>315</v>
      </c>
      <c r="J195" s="126">
        <f t="shared" si="43"/>
        <v>315</v>
      </c>
      <c r="K195">
        <f t="shared" si="44"/>
        <v>315</v>
      </c>
      <c r="L195" s="70">
        <f t="shared" si="45"/>
        <v>324.45</v>
      </c>
      <c r="M195" s="70">
        <f t="shared" si="46"/>
        <v>359.09999999999997</v>
      </c>
      <c r="N195" s="70">
        <f t="shared" si="47"/>
        <v>444.15</v>
      </c>
      <c r="O195" s="481">
        <f t="shared" si="48"/>
        <v>315</v>
      </c>
      <c r="P195" s="481">
        <f t="shared" si="49"/>
        <v>330.75</v>
      </c>
      <c r="Q195" s="481">
        <f t="shared" si="50"/>
        <v>409.5</v>
      </c>
      <c r="X195" s="196"/>
    </row>
    <row r="196" spans="1:24" ht="82.5" customHeight="1">
      <c r="A196" s="74" t="s">
        <v>2256</v>
      </c>
      <c r="B196" s="199"/>
      <c r="C196" s="97" t="s">
        <v>2255</v>
      </c>
      <c r="D196" s="90" t="s">
        <v>1179</v>
      </c>
      <c r="E196" s="69">
        <f t="shared" si="61"/>
        <v>754.65000000000009</v>
      </c>
      <c r="F196" s="70">
        <f t="shared" si="62"/>
        <v>614.90000000000009</v>
      </c>
      <c r="G196" s="71">
        <v>559</v>
      </c>
      <c r="H196" s="126">
        <f t="shared" ref="H196:H259" si="63">IF(G196&gt;1,1,0)</f>
        <v>1</v>
      </c>
      <c r="I196" s="126">
        <f t="shared" ref="I196:I259" si="64">IF(H196=1,G196,0)</f>
        <v>559</v>
      </c>
      <c r="J196" s="126">
        <f t="shared" ref="J196:J259" si="65">IFERROR(SUM(I196*1)," ")</f>
        <v>559</v>
      </c>
      <c r="K196">
        <f t="shared" ref="K196:K259" si="66">IF(J196=0," ",J196)</f>
        <v>559</v>
      </c>
      <c r="L196" s="70">
        <f t="shared" si="45"/>
        <v>575.77</v>
      </c>
      <c r="M196" s="70">
        <f t="shared" si="46"/>
        <v>637.26</v>
      </c>
      <c r="N196" s="70">
        <f t="shared" si="47"/>
        <v>788.18999999999994</v>
      </c>
      <c r="O196" s="481">
        <f t="shared" si="48"/>
        <v>559</v>
      </c>
      <c r="P196" s="481">
        <f t="shared" si="49"/>
        <v>586.95000000000005</v>
      </c>
      <c r="Q196" s="481">
        <f t="shared" si="50"/>
        <v>726.7</v>
      </c>
      <c r="X196" s="215"/>
    </row>
    <row r="197" spans="1:24" ht="29.25" customHeight="1">
      <c r="A197" s="634" t="s">
        <v>2268</v>
      </c>
      <c r="B197" s="634"/>
      <c r="C197" s="634"/>
      <c r="D197" s="634"/>
      <c r="E197" s="634"/>
      <c r="F197" s="634"/>
      <c r="G197" s="634"/>
      <c r="H197" s="126">
        <f t="shared" si="63"/>
        <v>0</v>
      </c>
      <c r="I197" s="126">
        <f t="shared" si="64"/>
        <v>0</v>
      </c>
      <c r="J197" s="126">
        <f t="shared" si="65"/>
        <v>0</v>
      </c>
      <c r="K197" t="str">
        <f t="shared" si="66"/>
        <v xml:space="preserve"> </v>
      </c>
      <c r="L197" s="70" t="str">
        <f t="shared" ref="L197:L260" si="67">IFERROR(SUM($K197*$R$1)," ")</f>
        <v xml:space="preserve"> </v>
      </c>
      <c r="M197" s="70" t="str">
        <f t="shared" ref="M197:M260" si="68">IFERROR(SUM($K197*$S$1)," ")</f>
        <v xml:space="preserve"> </v>
      </c>
      <c r="N197" s="70" t="str">
        <f t="shared" ref="N197:N260" si="69">IFERROR(SUM($K197*$T$1)," ")</f>
        <v xml:space="preserve"> </v>
      </c>
      <c r="O197" s="481" t="str">
        <f t="shared" ref="O197:O260" si="70">IFERROR(SUM($K197-$K197/100*$X$1)," ")</f>
        <v xml:space="preserve"> </v>
      </c>
      <c r="P197" s="481" t="str">
        <f t="shared" ref="P197:P260" si="71">IFERROR(SUM($K197*$V$1)," ")</f>
        <v xml:space="preserve"> </v>
      </c>
      <c r="Q197" s="481" t="str">
        <f t="shared" ref="Q197:Q260" si="72">IFERROR(SUM($K197*$W$1)," ")</f>
        <v xml:space="preserve"> </v>
      </c>
      <c r="X197" s="196"/>
    </row>
    <row r="198" spans="1:24" ht="31.5" customHeight="1">
      <c r="A198" s="64" t="s">
        <v>3</v>
      </c>
      <c r="B198" s="64" t="s">
        <v>43</v>
      </c>
      <c r="C198" s="64" t="s">
        <v>93</v>
      </c>
      <c r="D198" s="64" t="s">
        <v>4</v>
      </c>
      <c r="E198" s="64" t="s">
        <v>261</v>
      </c>
      <c r="F198" s="64" t="s">
        <v>3627</v>
      </c>
      <c r="G198" s="64" t="s">
        <v>263</v>
      </c>
      <c r="H198" s="126">
        <f t="shared" si="63"/>
        <v>1</v>
      </c>
      <c r="I198" s="126" t="str">
        <f t="shared" si="64"/>
        <v>ОПТ 2</v>
      </c>
      <c r="J198" s="126" t="str">
        <f t="shared" si="65"/>
        <v xml:space="preserve"> </v>
      </c>
      <c r="K198" t="str">
        <f t="shared" si="66"/>
        <v xml:space="preserve"> </v>
      </c>
      <c r="L198" s="70" t="str">
        <f t="shared" si="67"/>
        <v xml:space="preserve"> </v>
      </c>
      <c r="M198" s="70" t="str">
        <f t="shared" si="68"/>
        <v xml:space="preserve"> </v>
      </c>
      <c r="N198" s="70" t="str">
        <f t="shared" si="69"/>
        <v xml:space="preserve"> </v>
      </c>
      <c r="O198" s="481" t="str">
        <f t="shared" si="70"/>
        <v xml:space="preserve"> </v>
      </c>
      <c r="P198" s="481" t="str">
        <f t="shared" si="71"/>
        <v xml:space="preserve"> </v>
      </c>
      <c r="Q198" s="481" t="str">
        <f t="shared" si="72"/>
        <v xml:space="preserve"> </v>
      </c>
      <c r="X198" s="196"/>
    </row>
    <row r="199" spans="1:24" ht="88.5" customHeight="1">
      <c r="A199" s="74" t="s">
        <v>2267</v>
      </c>
      <c r="B199" s="199"/>
      <c r="C199" s="97" t="s">
        <v>2266</v>
      </c>
      <c r="D199" s="90" t="s">
        <v>1179</v>
      </c>
      <c r="E199" s="69">
        <f t="shared" si="61"/>
        <v>472.50000000000006</v>
      </c>
      <c r="F199" s="70">
        <f t="shared" si="62"/>
        <v>385.00000000000006</v>
      </c>
      <c r="G199" s="71">
        <v>350</v>
      </c>
      <c r="H199" s="126">
        <f t="shared" si="63"/>
        <v>1</v>
      </c>
      <c r="I199" s="126">
        <f t="shared" si="64"/>
        <v>350</v>
      </c>
      <c r="J199" s="126">
        <f t="shared" si="65"/>
        <v>350</v>
      </c>
      <c r="K199">
        <f t="shared" si="66"/>
        <v>350</v>
      </c>
      <c r="L199" s="70">
        <f t="shared" si="67"/>
        <v>360.5</v>
      </c>
      <c r="M199" s="70">
        <f t="shared" si="68"/>
        <v>398.99999999999994</v>
      </c>
      <c r="N199" s="70">
        <f t="shared" si="69"/>
        <v>493.5</v>
      </c>
      <c r="O199" s="481">
        <f t="shared" si="70"/>
        <v>350</v>
      </c>
      <c r="P199" s="481">
        <f t="shared" si="71"/>
        <v>367.5</v>
      </c>
      <c r="Q199" s="481">
        <f t="shared" si="72"/>
        <v>455</v>
      </c>
      <c r="X199" s="87" t="s">
        <v>978</v>
      </c>
    </row>
    <row r="200" spans="1:24" ht="29.25" customHeight="1">
      <c r="A200" s="729" t="s">
        <v>2293</v>
      </c>
      <c r="B200" s="668"/>
      <c r="C200" s="666" t="s">
        <v>2292</v>
      </c>
      <c r="D200" s="99" t="s">
        <v>1240</v>
      </c>
      <c r="E200" s="69">
        <f t="shared" si="61"/>
        <v>440.1</v>
      </c>
      <c r="F200" s="70">
        <f t="shared" si="62"/>
        <v>358.6</v>
      </c>
      <c r="G200" s="71">
        <v>326</v>
      </c>
      <c r="H200" s="126">
        <f t="shared" si="63"/>
        <v>1</v>
      </c>
      <c r="I200" s="126">
        <f t="shared" si="64"/>
        <v>326</v>
      </c>
      <c r="J200" s="126">
        <f t="shared" si="65"/>
        <v>326</v>
      </c>
      <c r="K200">
        <f t="shared" si="66"/>
        <v>326</v>
      </c>
      <c r="L200" s="70">
        <f t="shared" si="67"/>
        <v>335.78000000000003</v>
      </c>
      <c r="M200" s="70">
        <f t="shared" si="68"/>
        <v>371.64</v>
      </c>
      <c r="N200" s="70">
        <f t="shared" si="69"/>
        <v>459.65999999999997</v>
      </c>
      <c r="O200" s="481">
        <f t="shared" si="70"/>
        <v>326</v>
      </c>
      <c r="P200" s="481">
        <f t="shared" si="71"/>
        <v>342.3</v>
      </c>
      <c r="Q200" s="481">
        <f t="shared" si="72"/>
        <v>423.8</v>
      </c>
      <c r="X200" s="87" t="s">
        <v>978</v>
      </c>
    </row>
    <row r="201" spans="1:24" ht="33" customHeight="1">
      <c r="A201" s="731"/>
      <c r="B201" s="668"/>
      <c r="C201" s="666"/>
      <c r="D201" s="89" t="s">
        <v>2259</v>
      </c>
      <c r="E201" s="69">
        <f t="shared" si="61"/>
        <v>440.1</v>
      </c>
      <c r="F201" s="70">
        <f t="shared" si="62"/>
        <v>358.6</v>
      </c>
      <c r="G201" s="71">
        <v>326</v>
      </c>
      <c r="H201" s="126">
        <f t="shared" si="63"/>
        <v>1</v>
      </c>
      <c r="I201" s="126">
        <f t="shared" si="64"/>
        <v>326</v>
      </c>
      <c r="J201" s="126">
        <f t="shared" si="65"/>
        <v>326</v>
      </c>
      <c r="K201">
        <f t="shared" si="66"/>
        <v>326</v>
      </c>
      <c r="L201" s="70">
        <f t="shared" si="67"/>
        <v>335.78000000000003</v>
      </c>
      <c r="M201" s="70">
        <f t="shared" si="68"/>
        <v>371.64</v>
      </c>
      <c r="N201" s="70">
        <f t="shared" si="69"/>
        <v>459.65999999999997</v>
      </c>
      <c r="O201" s="481">
        <f t="shared" si="70"/>
        <v>326</v>
      </c>
      <c r="P201" s="481">
        <f t="shared" si="71"/>
        <v>342.3</v>
      </c>
      <c r="Q201" s="481">
        <f t="shared" si="72"/>
        <v>423.8</v>
      </c>
      <c r="X201" s="87" t="s">
        <v>978</v>
      </c>
    </row>
    <row r="202" spans="1:24" ht="30" customHeight="1">
      <c r="A202" s="729" t="s">
        <v>2295</v>
      </c>
      <c r="B202" s="668"/>
      <c r="C202" s="666" t="s">
        <v>2294</v>
      </c>
      <c r="D202" s="99" t="s">
        <v>1240</v>
      </c>
      <c r="E202" s="69">
        <f t="shared" si="61"/>
        <v>495.45000000000005</v>
      </c>
      <c r="F202" s="70">
        <f t="shared" si="62"/>
        <v>403.70000000000005</v>
      </c>
      <c r="G202" s="71">
        <v>367</v>
      </c>
      <c r="H202" s="126">
        <f t="shared" si="63"/>
        <v>1</v>
      </c>
      <c r="I202" s="126">
        <f t="shared" si="64"/>
        <v>367</v>
      </c>
      <c r="J202" s="126">
        <f t="shared" si="65"/>
        <v>367</v>
      </c>
      <c r="K202">
        <f t="shared" si="66"/>
        <v>367</v>
      </c>
      <c r="L202" s="70">
        <f t="shared" si="67"/>
        <v>378.01</v>
      </c>
      <c r="M202" s="70">
        <f t="shared" si="68"/>
        <v>418.37999999999994</v>
      </c>
      <c r="N202" s="70">
        <f t="shared" si="69"/>
        <v>517.47</v>
      </c>
      <c r="O202" s="481">
        <f t="shared" si="70"/>
        <v>367</v>
      </c>
      <c r="P202" s="481">
        <f t="shared" si="71"/>
        <v>385.35</v>
      </c>
      <c r="Q202" s="481">
        <f t="shared" si="72"/>
        <v>477.1</v>
      </c>
      <c r="X202" s="87" t="s">
        <v>978</v>
      </c>
    </row>
    <row r="203" spans="1:24" ht="29.25" customHeight="1">
      <c r="A203" s="731"/>
      <c r="B203" s="668"/>
      <c r="C203" s="666"/>
      <c r="D203" s="89" t="s">
        <v>2259</v>
      </c>
      <c r="E203" s="69">
        <f t="shared" si="61"/>
        <v>495.45000000000005</v>
      </c>
      <c r="F203" s="70">
        <f t="shared" si="62"/>
        <v>403.70000000000005</v>
      </c>
      <c r="G203" s="71">
        <v>367</v>
      </c>
      <c r="H203" s="126">
        <f t="shared" si="63"/>
        <v>1</v>
      </c>
      <c r="I203" s="126">
        <f t="shared" si="64"/>
        <v>367</v>
      </c>
      <c r="J203" s="126">
        <f t="shared" si="65"/>
        <v>367</v>
      </c>
      <c r="K203">
        <f t="shared" si="66"/>
        <v>367</v>
      </c>
      <c r="L203" s="70">
        <f t="shared" si="67"/>
        <v>378.01</v>
      </c>
      <c r="M203" s="70">
        <f t="shared" si="68"/>
        <v>418.37999999999994</v>
      </c>
      <c r="N203" s="70">
        <f t="shared" si="69"/>
        <v>517.47</v>
      </c>
      <c r="O203" s="481">
        <f t="shared" si="70"/>
        <v>367</v>
      </c>
      <c r="P203" s="481">
        <f t="shared" si="71"/>
        <v>385.35</v>
      </c>
      <c r="Q203" s="481">
        <f t="shared" si="72"/>
        <v>477.1</v>
      </c>
      <c r="X203" s="87" t="s">
        <v>978</v>
      </c>
    </row>
    <row r="204" spans="1:24" ht="33" customHeight="1">
      <c r="A204" s="729" t="s">
        <v>2298</v>
      </c>
      <c r="B204" s="668"/>
      <c r="C204" s="666" t="s">
        <v>2297</v>
      </c>
      <c r="D204" s="99" t="s">
        <v>1240</v>
      </c>
      <c r="E204" s="69">
        <f t="shared" si="61"/>
        <v>495.45000000000005</v>
      </c>
      <c r="F204" s="70">
        <f t="shared" si="62"/>
        <v>403.70000000000005</v>
      </c>
      <c r="G204" s="71">
        <v>367</v>
      </c>
      <c r="H204" s="126">
        <f t="shared" si="63"/>
        <v>1</v>
      </c>
      <c r="I204" s="126">
        <f t="shared" si="64"/>
        <v>367</v>
      </c>
      <c r="J204" s="126">
        <f t="shared" si="65"/>
        <v>367</v>
      </c>
      <c r="K204">
        <f t="shared" si="66"/>
        <v>367</v>
      </c>
      <c r="L204" s="70">
        <f t="shared" si="67"/>
        <v>378.01</v>
      </c>
      <c r="M204" s="70">
        <f t="shared" si="68"/>
        <v>418.37999999999994</v>
      </c>
      <c r="N204" s="70">
        <f t="shared" si="69"/>
        <v>517.47</v>
      </c>
      <c r="O204" s="481">
        <f t="shared" si="70"/>
        <v>367</v>
      </c>
      <c r="P204" s="481">
        <f t="shared" si="71"/>
        <v>385.35</v>
      </c>
      <c r="Q204" s="481">
        <f t="shared" si="72"/>
        <v>477.1</v>
      </c>
      <c r="X204" s="87" t="s">
        <v>978</v>
      </c>
    </row>
    <row r="205" spans="1:24" ht="33" customHeight="1">
      <c r="A205" s="731"/>
      <c r="B205" s="668"/>
      <c r="C205" s="666"/>
      <c r="D205" s="89" t="s">
        <v>2259</v>
      </c>
      <c r="E205" s="69">
        <f t="shared" si="61"/>
        <v>495.45000000000005</v>
      </c>
      <c r="F205" s="70">
        <f t="shared" si="62"/>
        <v>403.70000000000005</v>
      </c>
      <c r="G205" s="71">
        <v>367</v>
      </c>
      <c r="H205" s="126">
        <f t="shared" si="63"/>
        <v>1</v>
      </c>
      <c r="I205" s="126">
        <f t="shared" si="64"/>
        <v>367</v>
      </c>
      <c r="J205" s="126">
        <f t="shared" si="65"/>
        <v>367</v>
      </c>
      <c r="K205">
        <f t="shared" si="66"/>
        <v>367</v>
      </c>
      <c r="L205" s="70">
        <f t="shared" si="67"/>
        <v>378.01</v>
      </c>
      <c r="M205" s="70">
        <f t="shared" si="68"/>
        <v>418.37999999999994</v>
      </c>
      <c r="N205" s="70">
        <f t="shared" si="69"/>
        <v>517.47</v>
      </c>
      <c r="O205" s="481">
        <f t="shared" si="70"/>
        <v>367</v>
      </c>
      <c r="P205" s="481">
        <f t="shared" si="71"/>
        <v>385.35</v>
      </c>
      <c r="Q205" s="481">
        <f t="shared" si="72"/>
        <v>477.1</v>
      </c>
      <c r="X205" s="87" t="s">
        <v>978</v>
      </c>
    </row>
    <row r="206" spans="1:24" ht="46.5" customHeight="1">
      <c r="A206" s="729" t="s">
        <v>2300</v>
      </c>
      <c r="B206" s="668"/>
      <c r="C206" s="666" t="s">
        <v>2299</v>
      </c>
      <c r="D206" s="99" t="s">
        <v>1179</v>
      </c>
      <c r="E206" s="69">
        <f t="shared" si="61"/>
        <v>110.02500000000001</v>
      </c>
      <c r="F206" s="70">
        <f t="shared" si="62"/>
        <v>89.65</v>
      </c>
      <c r="G206" s="71">
        <v>81.5</v>
      </c>
      <c r="H206" s="126">
        <f t="shared" si="63"/>
        <v>1</v>
      </c>
      <c r="I206" s="126">
        <f t="shared" si="64"/>
        <v>81.5</v>
      </c>
      <c r="J206" s="126">
        <f t="shared" si="65"/>
        <v>81.5</v>
      </c>
      <c r="K206">
        <f t="shared" si="66"/>
        <v>81.5</v>
      </c>
      <c r="L206" s="70">
        <f t="shared" si="67"/>
        <v>83.945000000000007</v>
      </c>
      <c r="M206" s="70">
        <f t="shared" si="68"/>
        <v>92.91</v>
      </c>
      <c r="N206" s="70">
        <f t="shared" si="69"/>
        <v>114.91499999999999</v>
      </c>
      <c r="O206" s="481">
        <f t="shared" si="70"/>
        <v>81.5</v>
      </c>
      <c r="P206" s="481">
        <f t="shared" si="71"/>
        <v>85.575000000000003</v>
      </c>
      <c r="Q206" s="481">
        <f t="shared" si="72"/>
        <v>105.95</v>
      </c>
      <c r="X206" s="87" t="s">
        <v>978</v>
      </c>
    </row>
    <row r="207" spans="1:24" ht="40.5" customHeight="1">
      <c r="A207" s="731"/>
      <c r="B207" s="668"/>
      <c r="C207" s="666"/>
      <c r="D207" s="89" t="s">
        <v>1177</v>
      </c>
      <c r="E207" s="69">
        <f t="shared" si="61"/>
        <v>110.02500000000001</v>
      </c>
      <c r="F207" s="70">
        <f t="shared" si="62"/>
        <v>89.65</v>
      </c>
      <c r="G207" s="71">
        <v>81.5</v>
      </c>
      <c r="H207" s="126">
        <f t="shared" si="63"/>
        <v>1</v>
      </c>
      <c r="I207" s="126">
        <f t="shared" si="64"/>
        <v>81.5</v>
      </c>
      <c r="J207" s="126">
        <f t="shared" si="65"/>
        <v>81.5</v>
      </c>
      <c r="K207">
        <f t="shared" si="66"/>
        <v>81.5</v>
      </c>
      <c r="L207" s="70">
        <f t="shared" si="67"/>
        <v>83.945000000000007</v>
      </c>
      <c r="M207" s="70">
        <f t="shared" si="68"/>
        <v>92.91</v>
      </c>
      <c r="N207" s="70">
        <f t="shared" si="69"/>
        <v>114.91499999999999</v>
      </c>
      <c r="O207" s="481">
        <f t="shared" si="70"/>
        <v>81.5</v>
      </c>
      <c r="P207" s="481">
        <f t="shared" si="71"/>
        <v>85.575000000000003</v>
      </c>
      <c r="Q207" s="481">
        <f t="shared" si="72"/>
        <v>105.95</v>
      </c>
      <c r="X207" s="87" t="s">
        <v>978</v>
      </c>
    </row>
    <row r="208" spans="1:24" ht="36" customHeight="1">
      <c r="A208" s="729" t="s">
        <v>2310</v>
      </c>
      <c r="B208" s="668"/>
      <c r="C208" s="666" t="s">
        <v>2309</v>
      </c>
      <c r="D208" s="99" t="s">
        <v>1179</v>
      </c>
      <c r="E208" s="69">
        <f t="shared" si="61"/>
        <v>116.10000000000001</v>
      </c>
      <c r="F208" s="70">
        <f t="shared" si="62"/>
        <v>94.600000000000009</v>
      </c>
      <c r="G208" s="71">
        <v>86</v>
      </c>
      <c r="H208" s="126">
        <f t="shared" si="63"/>
        <v>1</v>
      </c>
      <c r="I208" s="126">
        <f t="shared" si="64"/>
        <v>86</v>
      </c>
      <c r="J208" s="126">
        <f t="shared" si="65"/>
        <v>86</v>
      </c>
      <c r="K208">
        <f t="shared" si="66"/>
        <v>86</v>
      </c>
      <c r="L208" s="70">
        <f t="shared" si="67"/>
        <v>88.58</v>
      </c>
      <c r="M208" s="70">
        <f t="shared" si="68"/>
        <v>98.039999999999992</v>
      </c>
      <c r="N208" s="70">
        <f t="shared" si="69"/>
        <v>121.25999999999999</v>
      </c>
      <c r="O208" s="481">
        <f t="shared" si="70"/>
        <v>86</v>
      </c>
      <c r="P208" s="481">
        <f t="shared" si="71"/>
        <v>90.3</v>
      </c>
      <c r="Q208" s="481">
        <f t="shared" si="72"/>
        <v>111.8</v>
      </c>
      <c r="X208" s="87" t="s">
        <v>978</v>
      </c>
    </row>
    <row r="209" spans="1:24" ht="35.25" customHeight="1">
      <c r="A209" s="731"/>
      <c r="B209" s="668"/>
      <c r="C209" s="666"/>
      <c r="D209" s="89" t="s">
        <v>1177</v>
      </c>
      <c r="E209" s="69">
        <f t="shared" si="61"/>
        <v>116.10000000000001</v>
      </c>
      <c r="F209" s="70">
        <f t="shared" si="62"/>
        <v>94.600000000000009</v>
      </c>
      <c r="G209" s="71">
        <v>86</v>
      </c>
      <c r="H209" s="126">
        <f t="shared" si="63"/>
        <v>1</v>
      </c>
      <c r="I209" s="126">
        <f t="shared" si="64"/>
        <v>86</v>
      </c>
      <c r="J209" s="126">
        <f t="shared" si="65"/>
        <v>86</v>
      </c>
      <c r="K209">
        <f t="shared" si="66"/>
        <v>86</v>
      </c>
      <c r="L209" s="70">
        <f t="shared" si="67"/>
        <v>88.58</v>
      </c>
      <c r="M209" s="70">
        <f t="shared" si="68"/>
        <v>98.039999999999992</v>
      </c>
      <c r="N209" s="70">
        <f t="shared" si="69"/>
        <v>121.25999999999999</v>
      </c>
      <c r="O209" s="481">
        <f t="shared" si="70"/>
        <v>86</v>
      </c>
      <c r="P209" s="481">
        <f t="shared" si="71"/>
        <v>90.3</v>
      </c>
      <c r="Q209" s="481">
        <f t="shared" si="72"/>
        <v>111.8</v>
      </c>
      <c r="X209" s="87" t="s">
        <v>978</v>
      </c>
    </row>
    <row r="210" spans="1:24" ht="35.25" customHeight="1">
      <c r="A210" s="74" t="s">
        <v>2312</v>
      </c>
      <c r="B210" s="668"/>
      <c r="C210" s="97" t="s">
        <v>2311</v>
      </c>
      <c r="D210" s="216" t="s">
        <v>1107</v>
      </c>
      <c r="E210" s="69">
        <f t="shared" si="61"/>
        <v>137.70000000000002</v>
      </c>
      <c r="F210" s="70">
        <f t="shared" si="62"/>
        <v>112.2</v>
      </c>
      <c r="G210" s="71">
        <v>102</v>
      </c>
      <c r="H210" s="126">
        <f t="shared" si="63"/>
        <v>1</v>
      </c>
      <c r="I210" s="126">
        <f t="shared" si="64"/>
        <v>102</v>
      </c>
      <c r="J210" s="126">
        <f t="shared" si="65"/>
        <v>102</v>
      </c>
      <c r="K210">
        <f t="shared" si="66"/>
        <v>102</v>
      </c>
      <c r="L210" s="70">
        <f t="shared" si="67"/>
        <v>105.06</v>
      </c>
      <c r="M210" s="70">
        <f t="shared" si="68"/>
        <v>116.27999999999999</v>
      </c>
      <c r="N210" s="70">
        <f t="shared" si="69"/>
        <v>143.82</v>
      </c>
      <c r="O210" s="481">
        <f t="shared" si="70"/>
        <v>102</v>
      </c>
      <c r="P210" s="481">
        <f t="shared" si="71"/>
        <v>107.10000000000001</v>
      </c>
      <c r="Q210" s="481">
        <f t="shared" si="72"/>
        <v>132.6</v>
      </c>
      <c r="X210" s="87" t="s">
        <v>978</v>
      </c>
    </row>
    <row r="211" spans="1:24" ht="33.75" customHeight="1">
      <c r="A211" s="729" t="s">
        <v>2314</v>
      </c>
      <c r="B211" s="668"/>
      <c r="C211" s="666" t="s">
        <v>2313</v>
      </c>
      <c r="D211" s="99" t="s">
        <v>1179</v>
      </c>
      <c r="E211" s="69">
        <f t="shared" si="61"/>
        <v>132.30000000000001</v>
      </c>
      <c r="F211" s="70">
        <f t="shared" si="62"/>
        <v>107.80000000000001</v>
      </c>
      <c r="G211" s="71">
        <v>98</v>
      </c>
      <c r="H211" s="126">
        <f t="shared" si="63"/>
        <v>1</v>
      </c>
      <c r="I211" s="126">
        <f t="shared" si="64"/>
        <v>98</v>
      </c>
      <c r="J211" s="126">
        <f t="shared" si="65"/>
        <v>98</v>
      </c>
      <c r="K211">
        <f t="shared" si="66"/>
        <v>98</v>
      </c>
      <c r="L211" s="70">
        <f t="shared" si="67"/>
        <v>100.94</v>
      </c>
      <c r="M211" s="70">
        <f t="shared" si="68"/>
        <v>111.71999999999998</v>
      </c>
      <c r="N211" s="70">
        <f t="shared" si="69"/>
        <v>138.17999999999998</v>
      </c>
      <c r="O211" s="481">
        <f t="shared" si="70"/>
        <v>98</v>
      </c>
      <c r="P211" s="481">
        <f t="shared" si="71"/>
        <v>102.9</v>
      </c>
      <c r="Q211" s="481">
        <f t="shared" si="72"/>
        <v>127.4</v>
      </c>
      <c r="X211" s="87" t="s">
        <v>978</v>
      </c>
    </row>
    <row r="212" spans="1:24" ht="33" customHeight="1">
      <c r="A212" s="731"/>
      <c r="B212" s="668"/>
      <c r="C212" s="666"/>
      <c r="D212" s="89" t="s">
        <v>1177</v>
      </c>
      <c r="E212" s="69">
        <f t="shared" si="61"/>
        <v>132.30000000000001</v>
      </c>
      <c r="F212" s="70">
        <f t="shared" si="62"/>
        <v>107.80000000000001</v>
      </c>
      <c r="G212" s="71">
        <v>98</v>
      </c>
      <c r="H212" s="126">
        <f t="shared" si="63"/>
        <v>1</v>
      </c>
      <c r="I212" s="126">
        <f t="shared" si="64"/>
        <v>98</v>
      </c>
      <c r="J212" s="126">
        <f t="shared" si="65"/>
        <v>98</v>
      </c>
      <c r="K212">
        <f t="shared" si="66"/>
        <v>98</v>
      </c>
      <c r="L212" s="70">
        <f t="shared" si="67"/>
        <v>100.94</v>
      </c>
      <c r="M212" s="70">
        <f t="shared" si="68"/>
        <v>111.71999999999998</v>
      </c>
      <c r="N212" s="70">
        <f t="shared" si="69"/>
        <v>138.17999999999998</v>
      </c>
      <c r="O212" s="481">
        <f t="shared" si="70"/>
        <v>98</v>
      </c>
      <c r="P212" s="481">
        <f t="shared" si="71"/>
        <v>102.9</v>
      </c>
      <c r="Q212" s="481">
        <f t="shared" si="72"/>
        <v>127.4</v>
      </c>
      <c r="X212" s="87" t="s">
        <v>978</v>
      </c>
    </row>
    <row r="213" spans="1:24" ht="35.25" customHeight="1">
      <c r="A213" s="74" t="s">
        <v>2316</v>
      </c>
      <c r="B213" s="668"/>
      <c r="C213" s="97" t="s">
        <v>2315</v>
      </c>
      <c r="D213" s="216" t="s">
        <v>1107</v>
      </c>
      <c r="E213" s="69">
        <f t="shared" si="61"/>
        <v>164.70000000000002</v>
      </c>
      <c r="F213" s="70">
        <f t="shared" si="62"/>
        <v>134.20000000000002</v>
      </c>
      <c r="G213" s="71">
        <v>122</v>
      </c>
      <c r="H213" s="126">
        <f t="shared" si="63"/>
        <v>1</v>
      </c>
      <c r="I213" s="126">
        <f t="shared" si="64"/>
        <v>122</v>
      </c>
      <c r="J213" s="126">
        <f t="shared" si="65"/>
        <v>122</v>
      </c>
      <c r="K213">
        <f t="shared" si="66"/>
        <v>122</v>
      </c>
      <c r="L213" s="70">
        <f t="shared" si="67"/>
        <v>125.66</v>
      </c>
      <c r="M213" s="70">
        <f t="shared" si="68"/>
        <v>139.07999999999998</v>
      </c>
      <c r="N213" s="70">
        <f t="shared" si="69"/>
        <v>172.01999999999998</v>
      </c>
      <c r="O213" s="481">
        <f t="shared" si="70"/>
        <v>122</v>
      </c>
      <c r="P213" s="481">
        <f t="shared" si="71"/>
        <v>128.1</v>
      </c>
      <c r="Q213" s="481">
        <f t="shared" si="72"/>
        <v>158.6</v>
      </c>
      <c r="X213" s="87" t="s">
        <v>978</v>
      </c>
    </row>
    <row r="214" spans="1:24" ht="30" customHeight="1">
      <c r="A214" s="729" t="s">
        <v>2318</v>
      </c>
      <c r="B214" s="668"/>
      <c r="C214" s="666" t="s">
        <v>2317</v>
      </c>
      <c r="D214" s="99" t="s">
        <v>1179</v>
      </c>
      <c r="E214" s="69">
        <f t="shared" si="61"/>
        <v>178.74</v>
      </c>
      <c r="F214" s="70">
        <f t="shared" si="62"/>
        <v>145.64000000000001</v>
      </c>
      <c r="G214" s="71">
        <v>132.4</v>
      </c>
      <c r="H214" s="126">
        <f t="shared" si="63"/>
        <v>1</v>
      </c>
      <c r="I214" s="126">
        <f t="shared" si="64"/>
        <v>132.4</v>
      </c>
      <c r="J214" s="126">
        <f t="shared" si="65"/>
        <v>132.4</v>
      </c>
      <c r="K214">
        <f t="shared" si="66"/>
        <v>132.4</v>
      </c>
      <c r="L214" s="70">
        <f t="shared" si="67"/>
        <v>136.37200000000001</v>
      </c>
      <c r="M214" s="70">
        <f t="shared" si="68"/>
        <v>150.93600000000001</v>
      </c>
      <c r="N214" s="70">
        <f t="shared" si="69"/>
        <v>186.684</v>
      </c>
      <c r="O214" s="481">
        <f t="shared" si="70"/>
        <v>132.4</v>
      </c>
      <c r="P214" s="481">
        <f t="shared" si="71"/>
        <v>139.02000000000001</v>
      </c>
      <c r="Q214" s="481">
        <f t="shared" si="72"/>
        <v>172.12</v>
      </c>
      <c r="X214" s="87" t="s">
        <v>978</v>
      </c>
    </row>
    <row r="215" spans="1:24" ht="33" customHeight="1">
      <c r="A215" s="731"/>
      <c r="B215" s="668"/>
      <c r="C215" s="666"/>
      <c r="D215" s="89" t="s">
        <v>1177</v>
      </c>
      <c r="E215" s="69">
        <f t="shared" si="61"/>
        <v>178.74</v>
      </c>
      <c r="F215" s="70">
        <f t="shared" si="62"/>
        <v>145.64000000000001</v>
      </c>
      <c r="G215" s="71">
        <v>132.4</v>
      </c>
      <c r="H215" s="126">
        <f t="shared" si="63"/>
        <v>1</v>
      </c>
      <c r="I215" s="126">
        <f t="shared" si="64"/>
        <v>132.4</v>
      </c>
      <c r="J215" s="126">
        <f t="shared" si="65"/>
        <v>132.4</v>
      </c>
      <c r="K215">
        <f t="shared" si="66"/>
        <v>132.4</v>
      </c>
      <c r="L215" s="70">
        <f t="shared" si="67"/>
        <v>136.37200000000001</v>
      </c>
      <c r="M215" s="70">
        <f t="shared" si="68"/>
        <v>150.93600000000001</v>
      </c>
      <c r="N215" s="70">
        <f t="shared" si="69"/>
        <v>186.684</v>
      </c>
      <c r="O215" s="481">
        <f t="shared" si="70"/>
        <v>132.4</v>
      </c>
      <c r="P215" s="481">
        <f t="shared" si="71"/>
        <v>139.02000000000001</v>
      </c>
      <c r="Q215" s="481">
        <f t="shared" si="72"/>
        <v>172.12</v>
      </c>
      <c r="X215" s="87" t="s">
        <v>978</v>
      </c>
    </row>
    <row r="216" spans="1:24" ht="36.75" customHeight="1">
      <c r="A216" s="74" t="s">
        <v>2320</v>
      </c>
      <c r="B216" s="668"/>
      <c r="C216" s="97" t="s">
        <v>2319</v>
      </c>
      <c r="D216" s="216" t="s">
        <v>1107</v>
      </c>
      <c r="E216" s="69">
        <f t="shared" si="61"/>
        <v>192.51</v>
      </c>
      <c r="F216" s="70">
        <f t="shared" si="62"/>
        <v>156.86000000000001</v>
      </c>
      <c r="G216" s="71">
        <v>142.6</v>
      </c>
      <c r="H216" s="126">
        <f t="shared" si="63"/>
        <v>1</v>
      </c>
      <c r="I216" s="126">
        <f t="shared" si="64"/>
        <v>142.6</v>
      </c>
      <c r="J216" s="126">
        <f t="shared" si="65"/>
        <v>142.6</v>
      </c>
      <c r="K216">
        <f t="shared" si="66"/>
        <v>142.6</v>
      </c>
      <c r="L216" s="70">
        <f t="shared" si="67"/>
        <v>146.87799999999999</v>
      </c>
      <c r="M216" s="70">
        <f t="shared" si="68"/>
        <v>162.56399999999999</v>
      </c>
      <c r="N216" s="70">
        <f t="shared" si="69"/>
        <v>201.06599999999997</v>
      </c>
      <c r="O216" s="481">
        <f t="shared" si="70"/>
        <v>142.6</v>
      </c>
      <c r="P216" s="481">
        <f t="shared" si="71"/>
        <v>149.72999999999999</v>
      </c>
      <c r="Q216" s="481">
        <f t="shared" si="72"/>
        <v>185.38</v>
      </c>
      <c r="X216" s="87" t="s">
        <v>978</v>
      </c>
    </row>
    <row r="217" spans="1:24" ht="30.75" customHeight="1">
      <c r="A217" s="729" t="s">
        <v>2296</v>
      </c>
      <c r="B217" s="668"/>
      <c r="C217" s="666" t="s">
        <v>2345</v>
      </c>
      <c r="D217" s="99" t="s">
        <v>1179</v>
      </c>
      <c r="E217" s="69">
        <f t="shared" si="61"/>
        <v>467.1</v>
      </c>
      <c r="F217" s="70">
        <f t="shared" si="62"/>
        <v>380.6</v>
      </c>
      <c r="G217" s="71">
        <v>346</v>
      </c>
      <c r="H217" s="126">
        <f t="shared" si="63"/>
        <v>1</v>
      </c>
      <c r="I217" s="126">
        <f t="shared" si="64"/>
        <v>346</v>
      </c>
      <c r="J217" s="126">
        <f t="shared" si="65"/>
        <v>346</v>
      </c>
      <c r="K217">
        <f t="shared" si="66"/>
        <v>346</v>
      </c>
      <c r="L217" s="70">
        <f t="shared" si="67"/>
        <v>356.38</v>
      </c>
      <c r="M217" s="70">
        <f t="shared" si="68"/>
        <v>394.43999999999994</v>
      </c>
      <c r="N217" s="70">
        <f t="shared" si="69"/>
        <v>487.85999999999996</v>
      </c>
      <c r="O217" s="481">
        <f t="shared" si="70"/>
        <v>346</v>
      </c>
      <c r="P217" s="481">
        <f t="shared" si="71"/>
        <v>363.3</v>
      </c>
      <c r="Q217" s="481">
        <f t="shared" si="72"/>
        <v>449.8</v>
      </c>
      <c r="X217" s="87" t="s">
        <v>978</v>
      </c>
    </row>
    <row r="218" spans="1:24" ht="32.25" customHeight="1">
      <c r="A218" s="731"/>
      <c r="B218" s="668"/>
      <c r="C218" s="666"/>
      <c r="D218" s="89" t="s">
        <v>1177</v>
      </c>
      <c r="E218" s="69">
        <f t="shared" si="61"/>
        <v>467.1</v>
      </c>
      <c r="F218" s="70">
        <f t="shared" si="62"/>
        <v>380.6</v>
      </c>
      <c r="G218" s="71">
        <v>346</v>
      </c>
      <c r="H218" s="126">
        <f t="shared" si="63"/>
        <v>1</v>
      </c>
      <c r="I218" s="126">
        <f t="shared" si="64"/>
        <v>346</v>
      </c>
      <c r="J218" s="126">
        <f t="shared" si="65"/>
        <v>346</v>
      </c>
      <c r="K218">
        <f t="shared" si="66"/>
        <v>346</v>
      </c>
      <c r="L218" s="70">
        <f t="shared" si="67"/>
        <v>356.38</v>
      </c>
      <c r="M218" s="70">
        <f t="shared" si="68"/>
        <v>394.43999999999994</v>
      </c>
      <c r="N218" s="70">
        <f t="shared" si="69"/>
        <v>487.85999999999996</v>
      </c>
      <c r="O218" s="481">
        <f t="shared" si="70"/>
        <v>346</v>
      </c>
      <c r="P218" s="481">
        <f t="shared" si="71"/>
        <v>363.3</v>
      </c>
      <c r="Q218" s="481">
        <f t="shared" si="72"/>
        <v>449.8</v>
      </c>
      <c r="X218" s="87" t="s">
        <v>978</v>
      </c>
    </row>
    <row r="219" spans="1:24" ht="35.25" customHeight="1">
      <c r="A219" s="74" t="s">
        <v>2347</v>
      </c>
      <c r="B219" s="668"/>
      <c r="C219" s="97" t="s">
        <v>2346</v>
      </c>
      <c r="D219" s="216" t="s">
        <v>1107</v>
      </c>
      <c r="E219" s="69">
        <f t="shared" si="61"/>
        <v>495.45000000000005</v>
      </c>
      <c r="F219" s="70">
        <f t="shared" si="62"/>
        <v>403.70000000000005</v>
      </c>
      <c r="G219" s="71">
        <v>367</v>
      </c>
      <c r="H219" s="126">
        <f t="shared" si="63"/>
        <v>1</v>
      </c>
      <c r="I219" s="126">
        <f t="shared" si="64"/>
        <v>367</v>
      </c>
      <c r="J219" s="126">
        <f t="shared" si="65"/>
        <v>367</v>
      </c>
      <c r="K219">
        <f t="shared" si="66"/>
        <v>367</v>
      </c>
      <c r="L219" s="70">
        <f t="shared" si="67"/>
        <v>378.01</v>
      </c>
      <c r="M219" s="70">
        <f t="shared" si="68"/>
        <v>418.37999999999994</v>
      </c>
      <c r="N219" s="70">
        <f t="shared" si="69"/>
        <v>517.47</v>
      </c>
      <c r="O219" s="481">
        <f t="shared" si="70"/>
        <v>367</v>
      </c>
      <c r="P219" s="481">
        <f t="shared" si="71"/>
        <v>385.35</v>
      </c>
      <c r="Q219" s="481">
        <f t="shared" si="72"/>
        <v>477.1</v>
      </c>
      <c r="X219" s="87" t="s">
        <v>978</v>
      </c>
    </row>
    <row r="220" spans="1:24" ht="36" customHeight="1">
      <c r="A220" s="729" t="s">
        <v>2349</v>
      </c>
      <c r="B220" s="668"/>
      <c r="C220" s="666" t="s">
        <v>2348</v>
      </c>
      <c r="D220" s="99" t="s">
        <v>1179</v>
      </c>
      <c r="E220" s="69">
        <f t="shared" si="61"/>
        <v>522.45000000000005</v>
      </c>
      <c r="F220" s="70">
        <f t="shared" si="62"/>
        <v>425.70000000000005</v>
      </c>
      <c r="G220" s="71">
        <v>387</v>
      </c>
      <c r="H220" s="126">
        <f t="shared" si="63"/>
        <v>1</v>
      </c>
      <c r="I220" s="126">
        <f t="shared" si="64"/>
        <v>387</v>
      </c>
      <c r="J220" s="126">
        <f t="shared" si="65"/>
        <v>387</v>
      </c>
      <c r="K220">
        <f t="shared" si="66"/>
        <v>387</v>
      </c>
      <c r="L220" s="70">
        <f t="shared" si="67"/>
        <v>398.61</v>
      </c>
      <c r="M220" s="70">
        <f t="shared" si="68"/>
        <v>441.17999999999995</v>
      </c>
      <c r="N220" s="70">
        <f t="shared" si="69"/>
        <v>545.66999999999996</v>
      </c>
      <c r="O220" s="481">
        <f t="shared" si="70"/>
        <v>387</v>
      </c>
      <c r="P220" s="481">
        <f t="shared" si="71"/>
        <v>406.35</v>
      </c>
      <c r="Q220" s="481">
        <f t="shared" si="72"/>
        <v>503.1</v>
      </c>
      <c r="X220" s="87" t="s">
        <v>978</v>
      </c>
    </row>
    <row r="221" spans="1:24" ht="33.75" customHeight="1">
      <c r="A221" s="731"/>
      <c r="B221" s="668"/>
      <c r="C221" s="666"/>
      <c r="D221" s="89" t="s">
        <v>1177</v>
      </c>
      <c r="E221" s="69">
        <f t="shared" si="61"/>
        <v>522.45000000000005</v>
      </c>
      <c r="F221" s="70">
        <f t="shared" si="62"/>
        <v>425.70000000000005</v>
      </c>
      <c r="G221" s="71">
        <v>387</v>
      </c>
      <c r="H221" s="126">
        <f t="shared" si="63"/>
        <v>1</v>
      </c>
      <c r="I221" s="126">
        <f t="shared" si="64"/>
        <v>387</v>
      </c>
      <c r="J221" s="126">
        <f t="shared" si="65"/>
        <v>387</v>
      </c>
      <c r="K221">
        <f t="shared" si="66"/>
        <v>387</v>
      </c>
      <c r="L221" s="70">
        <f t="shared" si="67"/>
        <v>398.61</v>
      </c>
      <c r="M221" s="70">
        <f t="shared" si="68"/>
        <v>441.17999999999995</v>
      </c>
      <c r="N221" s="70">
        <f t="shared" si="69"/>
        <v>545.66999999999996</v>
      </c>
      <c r="O221" s="481">
        <f t="shared" si="70"/>
        <v>387</v>
      </c>
      <c r="P221" s="481">
        <f t="shared" si="71"/>
        <v>406.35</v>
      </c>
      <c r="Q221" s="481">
        <f t="shared" si="72"/>
        <v>503.1</v>
      </c>
      <c r="X221" s="87" t="s">
        <v>978</v>
      </c>
    </row>
    <row r="222" spans="1:24" ht="37.5" customHeight="1">
      <c r="A222" s="74" t="s">
        <v>2351</v>
      </c>
      <c r="B222" s="668"/>
      <c r="C222" s="97" t="s">
        <v>2350</v>
      </c>
      <c r="D222" s="216" t="s">
        <v>1107</v>
      </c>
      <c r="E222" s="69">
        <f t="shared" si="61"/>
        <v>550.125</v>
      </c>
      <c r="F222" s="70">
        <f t="shared" si="62"/>
        <v>448.25000000000006</v>
      </c>
      <c r="G222" s="71">
        <v>407.5</v>
      </c>
      <c r="H222" s="126">
        <f t="shared" si="63"/>
        <v>1</v>
      </c>
      <c r="I222" s="126">
        <f t="shared" si="64"/>
        <v>407.5</v>
      </c>
      <c r="J222" s="126">
        <f t="shared" si="65"/>
        <v>407.5</v>
      </c>
      <c r="K222">
        <f t="shared" si="66"/>
        <v>407.5</v>
      </c>
      <c r="L222" s="70">
        <f t="shared" si="67"/>
        <v>419.72500000000002</v>
      </c>
      <c r="M222" s="70">
        <f t="shared" si="68"/>
        <v>464.54999999999995</v>
      </c>
      <c r="N222" s="70">
        <f t="shared" si="69"/>
        <v>574.57499999999993</v>
      </c>
      <c r="O222" s="481">
        <f t="shared" si="70"/>
        <v>407.5</v>
      </c>
      <c r="P222" s="481">
        <f t="shared" si="71"/>
        <v>427.875</v>
      </c>
      <c r="Q222" s="481">
        <f t="shared" si="72"/>
        <v>529.75</v>
      </c>
      <c r="X222" s="87" t="s">
        <v>978</v>
      </c>
    </row>
    <row r="223" spans="1:24" ht="33" customHeight="1">
      <c r="A223" s="729" t="s">
        <v>2353</v>
      </c>
      <c r="B223" s="668"/>
      <c r="C223" s="666" t="s">
        <v>2352</v>
      </c>
      <c r="D223" s="99" t="s">
        <v>1179</v>
      </c>
      <c r="E223" s="69">
        <f t="shared" si="61"/>
        <v>577.53000000000009</v>
      </c>
      <c r="F223" s="70">
        <f t="shared" si="62"/>
        <v>470.58000000000004</v>
      </c>
      <c r="G223" s="71">
        <v>427.8</v>
      </c>
      <c r="H223" s="126">
        <f t="shared" si="63"/>
        <v>1</v>
      </c>
      <c r="I223" s="126">
        <f t="shared" si="64"/>
        <v>427.8</v>
      </c>
      <c r="J223" s="126">
        <f t="shared" si="65"/>
        <v>427.8</v>
      </c>
      <c r="K223">
        <f t="shared" si="66"/>
        <v>427.8</v>
      </c>
      <c r="L223" s="70">
        <f t="shared" si="67"/>
        <v>440.63400000000001</v>
      </c>
      <c r="M223" s="70">
        <f t="shared" si="68"/>
        <v>487.69199999999995</v>
      </c>
      <c r="N223" s="70">
        <f t="shared" si="69"/>
        <v>603.19799999999998</v>
      </c>
      <c r="O223" s="481">
        <f t="shared" si="70"/>
        <v>427.8</v>
      </c>
      <c r="P223" s="481">
        <f t="shared" si="71"/>
        <v>449.19000000000005</v>
      </c>
      <c r="Q223" s="481">
        <f t="shared" si="72"/>
        <v>556.14</v>
      </c>
      <c r="X223" s="87" t="s">
        <v>978</v>
      </c>
    </row>
    <row r="224" spans="1:24" ht="32.25" customHeight="1">
      <c r="A224" s="731"/>
      <c r="B224" s="668"/>
      <c r="C224" s="666"/>
      <c r="D224" s="89" t="s">
        <v>1177</v>
      </c>
      <c r="E224" s="69">
        <f t="shared" si="61"/>
        <v>577.53000000000009</v>
      </c>
      <c r="F224" s="70">
        <f t="shared" si="62"/>
        <v>470.58000000000004</v>
      </c>
      <c r="G224" s="71">
        <v>427.8</v>
      </c>
      <c r="H224" s="126">
        <f t="shared" si="63"/>
        <v>1</v>
      </c>
      <c r="I224" s="126">
        <f t="shared" si="64"/>
        <v>427.8</v>
      </c>
      <c r="J224" s="126">
        <f t="shared" si="65"/>
        <v>427.8</v>
      </c>
      <c r="K224">
        <f t="shared" si="66"/>
        <v>427.8</v>
      </c>
      <c r="L224" s="70">
        <f t="shared" si="67"/>
        <v>440.63400000000001</v>
      </c>
      <c r="M224" s="70">
        <f t="shared" si="68"/>
        <v>487.69199999999995</v>
      </c>
      <c r="N224" s="70">
        <f t="shared" si="69"/>
        <v>603.19799999999998</v>
      </c>
      <c r="O224" s="481">
        <f t="shared" si="70"/>
        <v>427.8</v>
      </c>
      <c r="P224" s="481">
        <f t="shared" si="71"/>
        <v>449.19000000000005</v>
      </c>
      <c r="Q224" s="481">
        <f t="shared" si="72"/>
        <v>556.14</v>
      </c>
      <c r="X224" s="87" t="s">
        <v>978</v>
      </c>
    </row>
    <row r="225" spans="1:24" ht="32.25" customHeight="1">
      <c r="A225" s="74" t="s">
        <v>2355</v>
      </c>
      <c r="B225" s="668"/>
      <c r="C225" s="97" t="s">
        <v>2354</v>
      </c>
      <c r="D225" s="216" t="s">
        <v>1107</v>
      </c>
      <c r="E225" s="69">
        <f t="shared" si="61"/>
        <v>632.61000000000013</v>
      </c>
      <c r="F225" s="70">
        <f t="shared" si="62"/>
        <v>515.46</v>
      </c>
      <c r="G225" s="71">
        <v>468.6</v>
      </c>
      <c r="H225" s="126">
        <f t="shared" si="63"/>
        <v>1</v>
      </c>
      <c r="I225" s="126">
        <f t="shared" si="64"/>
        <v>468.6</v>
      </c>
      <c r="J225" s="126">
        <f t="shared" si="65"/>
        <v>468.6</v>
      </c>
      <c r="K225">
        <f t="shared" si="66"/>
        <v>468.6</v>
      </c>
      <c r="L225" s="70">
        <f t="shared" si="67"/>
        <v>482.65800000000002</v>
      </c>
      <c r="M225" s="70">
        <f t="shared" si="68"/>
        <v>534.20399999999995</v>
      </c>
      <c r="N225" s="70">
        <f t="shared" si="69"/>
        <v>660.726</v>
      </c>
      <c r="O225" s="481">
        <f t="shared" si="70"/>
        <v>468.6</v>
      </c>
      <c r="P225" s="481">
        <f t="shared" si="71"/>
        <v>492.03000000000003</v>
      </c>
      <c r="Q225" s="481">
        <f t="shared" si="72"/>
        <v>609.18000000000006</v>
      </c>
      <c r="X225" s="87" t="s">
        <v>978</v>
      </c>
    </row>
    <row r="226" spans="1:24" ht="33" customHeight="1">
      <c r="A226" s="74" t="s">
        <v>2357</v>
      </c>
      <c r="B226" s="668"/>
      <c r="C226" s="97" t="s">
        <v>2356</v>
      </c>
      <c r="D226" s="99"/>
      <c r="E226" s="69">
        <f t="shared" si="61"/>
        <v>275.40000000000003</v>
      </c>
      <c r="F226" s="70">
        <f t="shared" si="62"/>
        <v>224.4</v>
      </c>
      <c r="G226" s="71">
        <v>204</v>
      </c>
      <c r="H226" s="126">
        <f t="shared" si="63"/>
        <v>1</v>
      </c>
      <c r="I226" s="126">
        <f t="shared" si="64"/>
        <v>204</v>
      </c>
      <c r="J226" s="126">
        <f t="shared" si="65"/>
        <v>204</v>
      </c>
      <c r="K226">
        <f t="shared" si="66"/>
        <v>204</v>
      </c>
      <c r="L226" s="70">
        <f t="shared" si="67"/>
        <v>210.12</v>
      </c>
      <c r="M226" s="70">
        <f t="shared" si="68"/>
        <v>232.55999999999997</v>
      </c>
      <c r="N226" s="70">
        <f t="shared" si="69"/>
        <v>287.64</v>
      </c>
      <c r="O226" s="481">
        <f t="shared" si="70"/>
        <v>204</v>
      </c>
      <c r="P226" s="481">
        <f t="shared" si="71"/>
        <v>214.20000000000002</v>
      </c>
      <c r="Q226" s="481">
        <f t="shared" si="72"/>
        <v>265.2</v>
      </c>
      <c r="X226" s="87" t="s">
        <v>978</v>
      </c>
    </row>
    <row r="227" spans="1:24" ht="32.25" customHeight="1">
      <c r="A227" s="74" t="s">
        <v>2369</v>
      </c>
      <c r="B227" s="668"/>
      <c r="C227" s="97" t="s">
        <v>2368</v>
      </c>
      <c r="D227" s="99"/>
      <c r="E227" s="69">
        <f t="shared" ref="E227:E258" si="73">G227*1.35</f>
        <v>330.07500000000005</v>
      </c>
      <c r="F227" s="70">
        <f t="shared" ref="F227:F258" si="74">G227*1.1</f>
        <v>268.95000000000005</v>
      </c>
      <c r="G227" s="71">
        <v>244.5</v>
      </c>
      <c r="H227" s="126">
        <f t="shared" si="63"/>
        <v>1</v>
      </c>
      <c r="I227" s="126">
        <f t="shared" si="64"/>
        <v>244.5</v>
      </c>
      <c r="J227" s="126">
        <f t="shared" si="65"/>
        <v>244.5</v>
      </c>
      <c r="K227">
        <f t="shared" si="66"/>
        <v>244.5</v>
      </c>
      <c r="L227" s="70">
        <f t="shared" si="67"/>
        <v>251.83500000000001</v>
      </c>
      <c r="M227" s="70">
        <f t="shared" si="68"/>
        <v>278.72999999999996</v>
      </c>
      <c r="N227" s="70">
        <f t="shared" si="69"/>
        <v>344.745</v>
      </c>
      <c r="O227" s="481">
        <f t="shared" si="70"/>
        <v>244.5</v>
      </c>
      <c r="P227" s="481">
        <f t="shared" si="71"/>
        <v>256.72500000000002</v>
      </c>
      <c r="Q227" s="481">
        <f t="shared" si="72"/>
        <v>317.85000000000002</v>
      </c>
      <c r="X227" s="87" t="s">
        <v>978</v>
      </c>
    </row>
    <row r="228" spans="1:24" ht="32.25" customHeight="1">
      <c r="A228" s="74" t="s">
        <v>2381</v>
      </c>
      <c r="B228" s="668"/>
      <c r="C228" s="97" t="s">
        <v>2380</v>
      </c>
      <c r="D228" s="99"/>
      <c r="E228" s="69">
        <f t="shared" si="73"/>
        <v>330.07500000000005</v>
      </c>
      <c r="F228" s="70">
        <f t="shared" si="74"/>
        <v>268.95000000000005</v>
      </c>
      <c r="G228" s="71">
        <v>244.5</v>
      </c>
      <c r="H228" s="126">
        <f t="shared" si="63"/>
        <v>1</v>
      </c>
      <c r="I228" s="126">
        <f t="shared" si="64"/>
        <v>244.5</v>
      </c>
      <c r="J228" s="126">
        <f t="shared" si="65"/>
        <v>244.5</v>
      </c>
      <c r="K228">
        <f t="shared" si="66"/>
        <v>244.5</v>
      </c>
      <c r="L228" s="70">
        <f t="shared" si="67"/>
        <v>251.83500000000001</v>
      </c>
      <c r="M228" s="70">
        <f t="shared" si="68"/>
        <v>278.72999999999996</v>
      </c>
      <c r="N228" s="70">
        <f t="shared" si="69"/>
        <v>344.745</v>
      </c>
      <c r="O228" s="481">
        <f t="shared" si="70"/>
        <v>244.5</v>
      </c>
      <c r="P228" s="481">
        <f t="shared" si="71"/>
        <v>256.72500000000002</v>
      </c>
      <c r="Q228" s="481">
        <f t="shared" si="72"/>
        <v>317.85000000000002</v>
      </c>
      <c r="X228" s="87" t="s">
        <v>978</v>
      </c>
    </row>
    <row r="229" spans="1:24" ht="33" customHeight="1">
      <c r="A229" s="74" t="s">
        <v>2359</v>
      </c>
      <c r="B229" s="668"/>
      <c r="C229" s="97" t="s">
        <v>2358</v>
      </c>
      <c r="D229" s="216" t="s">
        <v>1107</v>
      </c>
      <c r="E229" s="69">
        <f t="shared" si="73"/>
        <v>274.995</v>
      </c>
      <c r="F229" s="70">
        <f t="shared" si="74"/>
        <v>224.07</v>
      </c>
      <c r="G229" s="71">
        <v>203.7</v>
      </c>
      <c r="H229" s="126">
        <f t="shared" si="63"/>
        <v>1</v>
      </c>
      <c r="I229" s="126">
        <f t="shared" si="64"/>
        <v>203.7</v>
      </c>
      <c r="J229" s="126">
        <f t="shared" si="65"/>
        <v>203.7</v>
      </c>
      <c r="K229">
        <f t="shared" si="66"/>
        <v>203.7</v>
      </c>
      <c r="L229" s="70">
        <f t="shared" si="67"/>
        <v>209.81100000000001</v>
      </c>
      <c r="M229" s="70">
        <f t="shared" si="68"/>
        <v>232.21799999999996</v>
      </c>
      <c r="N229" s="70">
        <f t="shared" si="69"/>
        <v>287.21699999999998</v>
      </c>
      <c r="O229" s="481">
        <f t="shared" si="70"/>
        <v>203.7</v>
      </c>
      <c r="P229" s="481">
        <f t="shared" si="71"/>
        <v>213.88499999999999</v>
      </c>
      <c r="Q229" s="481">
        <f t="shared" si="72"/>
        <v>264.81</v>
      </c>
      <c r="X229" s="87" t="s">
        <v>978</v>
      </c>
    </row>
    <row r="230" spans="1:24" ht="33" customHeight="1">
      <c r="A230" s="74" t="s">
        <v>2371</v>
      </c>
      <c r="B230" s="668"/>
      <c r="C230" s="97" t="s">
        <v>2370</v>
      </c>
      <c r="D230" s="216" t="s">
        <v>1107</v>
      </c>
      <c r="E230" s="69">
        <f t="shared" si="73"/>
        <v>302.40000000000003</v>
      </c>
      <c r="F230" s="70">
        <f t="shared" si="74"/>
        <v>246.40000000000003</v>
      </c>
      <c r="G230" s="71">
        <v>224</v>
      </c>
      <c r="H230" s="126">
        <f t="shared" si="63"/>
        <v>1</v>
      </c>
      <c r="I230" s="126">
        <f t="shared" si="64"/>
        <v>224</v>
      </c>
      <c r="J230" s="126">
        <f t="shared" si="65"/>
        <v>224</v>
      </c>
      <c r="K230">
        <f t="shared" si="66"/>
        <v>224</v>
      </c>
      <c r="L230" s="70">
        <f t="shared" si="67"/>
        <v>230.72</v>
      </c>
      <c r="M230" s="70">
        <f t="shared" si="68"/>
        <v>255.35999999999999</v>
      </c>
      <c r="N230" s="70">
        <f t="shared" si="69"/>
        <v>315.83999999999997</v>
      </c>
      <c r="O230" s="481">
        <f t="shared" si="70"/>
        <v>224</v>
      </c>
      <c r="P230" s="481">
        <f t="shared" si="71"/>
        <v>235.20000000000002</v>
      </c>
      <c r="Q230" s="481">
        <f t="shared" si="72"/>
        <v>291.2</v>
      </c>
      <c r="X230" s="87" t="s">
        <v>978</v>
      </c>
    </row>
    <row r="231" spans="1:24" ht="31.5" customHeight="1">
      <c r="A231" s="74" t="s">
        <v>2383</v>
      </c>
      <c r="B231" s="668"/>
      <c r="C231" s="97" t="s">
        <v>2382</v>
      </c>
      <c r="D231" s="216" t="s">
        <v>1107</v>
      </c>
      <c r="E231" s="69">
        <f t="shared" si="73"/>
        <v>330.75</v>
      </c>
      <c r="F231" s="70">
        <f t="shared" si="74"/>
        <v>269.5</v>
      </c>
      <c r="G231" s="71">
        <v>245</v>
      </c>
      <c r="H231" s="126">
        <f t="shared" si="63"/>
        <v>1</v>
      </c>
      <c r="I231" s="126">
        <f t="shared" si="64"/>
        <v>245</v>
      </c>
      <c r="J231" s="126">
        <f t="shared" si="65"/>
        <v>245</v>
      </c>
      <c r="K231">
        <f t="shared" si="66"/>
        <v>245</v>
      </c>
      <c r="L231" s="70">
        <f t="shared" si="67"/>
        <v>252.35</v>
      </c>
      <c r="M231" s="70">
        <f t="shared" si="68"/>
        <v>279.29999999999995</v>
      </c>
      <c r="N231" s="70">
        <f t="shared" si="69"/>
        <v>345.45</v>
      </c>
      <c r="O231" s="481">
        <f t="shared" si="70"/>
        <v>245</v>
      </c>
      <c r="P231" s="481">
        <f t="shared" si="71"/>
        <v>257.25</v>
      </c>
      <c r="Q231" s="481">
        <f t="shared" si="72"/>
        <v>318.5</v>
      </c>
      <c r="X231" s="87" t="s">
        <v>978</v>
      </c>
    </row>
    <row r="232" spans="1:24" ht="32.25" customHeight="1">
      <c r="A232" s="729" t="s">
        <v>2409</v>
      </c>
      <c r="B232" s="668"/>
      <c r="C232" s="666" t="s">
        <v>2408</v>
      </c>
      <c r="D232" s="99" t="s">
        <v>1240</v>
      </c>
      <c r="E232" s="69">
        <f t="shared" si="73"/>
        <v>68.850000000000009</v>
      </c>
      <c r="F232" s="70">
        <f t="shared" si="74"/>
        <v>56.1</v>
      </c>
      <c r="G232" s="71">
        <v>51</v>
      </c>
      <c r="H232" s="126">
        <f t="shared" si="63"/>
        <v>1</v>
      </c>
      <c r="I232" s="126">
        <f t="shared" si="64"/>
        <v>51</v>
      </c>
      <c r="J232" s="126">
        <f t="shared" si="65"/>
        <v>51</v>
      </c>
      <c r="K232">
        <f t="shared" si="66"/>
        <v>51</v>
      </c>
      <c r="L232" s="70">
        <f t="shared" si="67"/>
        <v>52.53</v>
      </c>
      <c r="M232" s="70">
        <f t="shared" si="68"/>
        <v>58.139999999999993</v>
      </c>
      <c r="N232" s="70">
        <f t="shared" si="69"/>
        <v>71.91</v>
      </c>
      <c r="O232" s="481">
        <f t="shared" si="70"/>
        <v>51</v>
      </c>
      <c r="P232" s="481">
        <f t="shared" si="71"/>
        <v>53.550000000000004</v>
      </c>
      <c r="Q232" s="481">
        <f t="shared" si="72"/>
        <v>66.3</v>
      </c>
      <c r="X232" s="87" t="s">
        <v>978</v>
      </c>
    </row>
    <row r="233" spans="1:24" ht="33.75" customHeight="1">
      <c r="A233" s="730"/>
      <c r="B233" s="668"/>
      <c r="C233" s="666"/>
      <c r="D233" s="89" t="s">
        <v>2277</v>
      </c>
      <c r="E233" s="69">
        <f t="shared" si="73"/>
        <v>68.850000000000009</v>
      </c>
      <c r="F233" s="70">
        <f t="shared" si="74"/>
        <v>56.1</v>
      </c>
      <c r="G233" s="71">
        <v>51</v>
      </c>
      <c r="H233" s="126">
        <f t="shared" si="63"/>
        <v>1</v>
      </c>
      <c r="I233" s="126">
        <f t="shared" si="64"/>
        <v>51</v>
      </c>
      <c r="J233" s="126">
        <f t="shared" si="65"/>
        <v>51</v>
      </c>
      <c r="K233">
        <f t="shared" si="66"/>
        <v>51</v>
      </c>
      <c r="L233" s="70">
        <f t="shared" si="67"/>
        <v>52.53</v>
      </c>
      <c r="M233" s="70">
        <f t="shared" si="68"/>
        <v>58.139999999999993</v>
      </c>
      <c r="N233" s="70">
        <f t="shared" si="69"/>
        <v>71.91</v>
      </c>
      <c r="O233" s="481">
        <f t="shared" si="70"/>
        <v>51</v>
      </c>
      <c r="P233" s="481">
        <f t="shared" si="71"/>
        <v>53.550000000000004</v>
      </c>
      <c r="Q233" s="481">
        <f t="shared" si="72"/>
        <v>66.3</v>
      </c>
      <c r="X233" s="87" t="s">
        <v>978</v>
      </c>
    </row>
    <row r="234" spans="1:24" ht="21" customHeight="1">
      <c r="A234" s="730"/>
      <c r="B234" s="668"/>
      <c r="C234" s="666"/>
      <c r="D234" s="137" t="s">
        <v>106</v>
      </c>
      <c r="E234" s="69">
        <f t="shared" si="73"/>
        <v>79.650000000000006</v>
      </c>
      <c r="F234" s="70">
        <f t="shared" si="74"/>
        <v>64.900000000000006</v>
      </c>
      <c r="G234" s="71">
        <v>59</v>
      </c>
      <c r="H234" s="126">
        <f t="shared" si="63"/>
        <v>1</v>
      </c>
      <c r="I234" s="126">
        <f t="shared" si="64"/>
        <v>59</v>
      </c>
      <c r="J234" s="126">
        <f t="shared" si="65"/>
        <v>59</v>
      </c>
      <c r="K234">
        <f t="shared" si="66"/>
        <v>59</v>
      </c>
      <c r="L234" s="70">
        <f t="shared" si="67"/>
        <v>60.77</v>
      </c>
      <c r="M234" s="70">
        <f t="shared" si="68"/>
        <v>67.259999999999991</v>
      </c>
      <c r="N234" s="70">
        <f t="shared" si="69"/>
        <v>83.19</v>
      </c>
      <c r="O234" s="481">
        <f t="shared" si="70"/>
        <v>59</v>
      </c>
      <c r="P234" s="481">
        <f t="shared" si="71"/>
        <v>61.95</v>
      </c>
      <c r="Q234" s="481">
        <f t="shared" si="72"/>
        <v>76.7</v>
      </c>
      <c r="X234" s="87" t="s">
        <v>978</v>
      </c>
    </row>
    <row r="235" spans="1:24" ht="23.25" customHeight="1">
      <c r="A235" s="730"/>
      <c r="B235" s="668"/>
      <c r="C235" s="666"/>
      <c r="D235" s="136" t="s">
        <v>105</v>
      </c>
      <c r="E235" s="69">
        <f t="shared" si="73"/>
        <v>79.650000000000006</v>
      </c>
      <c r="F235" s="70">
        <f t="shared" si="74"/>
        <v>64.900000000000006</v>
      </c>
      <c r="G235" s="71">
        <v>59</v>
      </c>
      <c r="H235" s="126">
        <f t="shared" si="63"/>
        <v>1</v>
      </c>
      <c r="I235" s="126">
        <f t="shared" si="64"/>
        <v>59</v>
      </c>
      <c r="J235" s="126">
        <f t="shared" si="65"/>
        <v>59</v>
      </c>
      <c r="K235">
        <f t="shared" si="66"/>
        <v>59</v>
      </c>
      <c r="L235" s="70">
        <f t="shared" si="67"/>
        <v>60.77</v>
      </c>
      <c r="M235" s="70">
        <f t="shared" si="68"/>
        <v>67.259999999999991</v>
      </c>
      <c r="N235" s="70">
        <f t="shared" si="69"/>
        <v>83.19</v>
      </c>
      <c r="O235" s="481">
        <f t="shared" si="70"/>
        <v>59</v>
      </c>
      <c r="P235" s="481">
        <f t="shared" si="71"/>
        <v>61.95</v>
      </c>
      <c r="Q235" s="481">
        <f t="shared" si="72"/>
        <v>76.7</v>
      </c>
      <c r="X235" s="87" t="s">
        <v>978</v>
      </c>
    </row>
    <row r="236" spans="1:24" ht="22.5" customHeight="1">
      <c r="A236" s="731"/>
      <c r="B236" s="668"/>
      <c r="C236" s="666"/>
      <c r="D236" s="138" t="s">
        <v>107</v>
      </c>
      <c r="E236" s="69">
        <f t="shared" si="73"/>
        <v>76.95</v>
      </c>
      <c r="F236" s="70">
        <f t="shared" si="74"/>
        <v>62.7</v>
      </c>
      <c r="G236" s="71">
        <v>57</v>
      </c>
      <c r="H236" s="126">
        <f t="shared" si="63"/>
        <v>1</v>
      </c>
      <c r="I236" s="126">
        <f t="shared" si="64"/>
        <v>57</v>
      </c>
      <c r="J236" s="126">
        <f t="shared" si="65"/>
        <v>57</v>
      </c>
      <c r="K236">
        <f t="shared" si="66"/>
        <v>57</v>
      </c>
      <c r="L236" s="70">
        <f t="shared" si="67"/>
        <v>58.71</v>
      </c>
      <c r="M236" s="70">
        <f t="shared" si="68"/>
        <v>64.97999999999999</v>
      </c>
      <c r="N236" s="70">
        <f t="shared" si="69"/>
        <v>80.36999999999999</v>
      </c>
      <c r="O236" s="481">
        <f t="shared" si="70"/>
        <v>57</v>
      </c>
      <c r="P236" s="481">
        <f t="shared" si="71"/>
        <v>59.85</v>
      </c>
      <c r="Q236" s="481">
        <f t="shared" si="72"/>
        <v>74.100000000000009</v>
      </c>
      <c r="X236" s="87" t="s">
        <v>978</v>
      </c>
    </row>
    <row r="237" spans="1:24" ht="33.75" customHeight="1">
      <c r="A237" s="729" t="s">
        <v>2411</v>
      </c>
      <c r="B237" s="668"/>
      <c r="C237" s="666" t="s">
        <v>2410</v>
      </c>
      <c r="D237" s="99" t="s">
        <v>1240</v>
      </c>
      <c r="E237" s="69">
        <f t="shared" si="73"/>
        <v>82.350000000000009</v>
      </c>
      <c r="F237" s="70">
        <f t="shared" si="74"/>
        <v>67.100000000000009</v>
      </c>
      <c r="G237" s="71">
        <v>61</v>
      </c>
      <c r="H237" s="126">
        <f t="shared" si="63"/>
        <v>1</v>
      </c>
      <c r="I237" s="126">
        <f t="shared" si="64"/>
        <v>61</v>
      </c>
      <c r="J237" s="126">
        <f t="shared" si="65"/>
        <v>61</v>
      </c>
      <c r="K237">
        <f t="shared" si="66"/>
        <v>61</v>
      </c>
      <c r="L237" s="70">
        <f t="shared" si="67"/>
        <v>62.83</v>
      </c>
      <c r="M237" s="70">
        <f t="shared" si="68"/>
        <v>69.539999999999992</v>
      </c>
      <c r="N237" s="70">
        <f t="shared" si="69"/>
        <v>86.009999999999991</v>
      </c>
      <c r="O237" s="481">
        <f t="shared" si="70"/>
        <v>61</v>
      </c>
      <c r="P237" s="481">
        <f t="shared" si="71"/>
        <v>64.05</v>
      </c>
      <c r="Q237" s="481">
        <f t="shared" si="72"/>
        <v>79.3</v>
      </c>
      <c r="X237" s="87" t="s">
        <v>978</v>
      </c>
    </row>
    <row r="238" spans="1:24" ht="33" customHeight="1">
      <c r="A238" s="730"/>
      <c r="B238" s="668"/>
      <c r="C238" s="666"/>
      <c r="D238" s="89" t="s">
        <v>2277</v>
      </c>
      <c r="E238" s="69">
        <f t="shared" si="73"/>
        <v>82.350000000000009</v>
      </c>
      <c r="F238" s="70">
        <f t="shared" si="74"/>
        <v>67.100000000000009</v>
      </c>
      <c r="G238" s="71">
        <v>61</v>
      </c>
      <c r="H238" s="126">
        <f t="shared" si="63"/>
        <v>1</v>
      </c>
      <c r="I238" s="126">
        <f t="shared" si="64"/>
        <v>61</v>
      </c>
      <c r="J238" s="126">
        <f t="shared" si="65"/>
        <v>61</v>
      </c>
      <c r="K238">
        <f t="shared" si="66"/>
        <v>61</v>
      </c>
      <c r="L238" s="70">
        <f t="shared" si="67"/>
        <v>62.83</v>
      </c>
      <c r="M238" s="70">
        <f t="shared" si="68"/>
        <v>69.539999999999992</v>
      </c>
      <c r="N238" s="70">
        <f t="shared" si="69"/>
        <v>86.009999999999991</v>
      </c>
      <c r="O238" s="481">
        <f t="shared" si="70"/>
        <v>61</v>
      </c>
      <c r="P238" s="481">
        <f t="shared" si="71"/>
        <v>64.05</v>
      </c>
      <c r="Q238" s="481">
        <f t="shared" si="72"/>
        <v>79.3</v>
      </c>
      <c r="X238" s="87" t="s">
        <v>978</v>
      </c>
    </row>
    <row r="239" spans="1:24" ht="18.75" customHeight="1">
      <c r="A239" s="730"/>
      <c r="B239" s="668"/>
      <c r="C239" s="666"/>
      <c r="D239" s="137" t="s">
        <v>106</v>
      </c>
      <c r="E239" s="69">
        <f t="shared" si="73"/>
        <v>96.254999999999995</v>
      </c>
      <c r="F239" s="70">
        <f t="shared" si="74"/>
        <v>78.430000000000007</v>
      </c>
      <c r="G239" s="71">
        <v>71.3</v>
      </c>
      <c r="H239" s="126">
        <f t="shared" si="63"/>
        <v>1</v>
      </c>
      <c r="I239" s="126">
        <f t="shared" si="64"/>
        <v>71.3</v>
      </c>
      <c r="J239" s="126">
        <f t="shared" si="65"/>
        <v>71.3</v>
      </c>
      <c r="K239">
        <f t="shared" si="66"/>
        <v>71.3</v>
      </c>
      <c r="L239" s="70">
        <f t="shared" si="67"/>
        <v>73.438999999999993</v>
      </c>
      <c r="M239" s="70">
        <f t="shared" si="68"/>
        <v>81.281999999999996</v>
      </c>
      <c r="N239" s="70">
        <f t="shared" si="69"/>
        <v>100.53299999999999</v>
      </c>
      <c r="O239" s="481">
        <f t="shared" si="70"/>
        <v>71.3</v>
      </c>
      <c r="P239" s="481">
        <f t="shared" si="71"/>
        <v>74.864999999999995</v>
      </c>
      <c r="Q239" s="481">
        <f t="shared" si="72"/>
        <v>92.69</v>
      </c>
      <c r="X239" s="87" t="s">
        <v>978</v>
      </c>
    </row>
    <row r="240" spans="1:24" ht="17.25" customHeight="1">
      <c r="A240" s="730"/>
      <c r="B240" s="668"/>
      <c r="C240" s="666"/>
      <c r="D240" s="136" t="s">
        <v>105</v>
      </c>
      <c r="E240" s="69">
        <f t="shared" si="73"/>
        <v>96.254999999999995</v>
      </c>
      <c r="F240" s="70">
        <f t="shared" si="74"/>
        <v>78.430000000000007</v>
      </c>
      <c r="G240" s="71">
        <v>71.3</v>
      </c>
      <c r="H240" s="126">
        <f t="shared" si="63"/>
        <v>1</v>
      </c>
      <c r="I240" s="126">
        <f t="shared" si="64"/>
        <v>71.3</v>
      </c>
      <c r="J240" s="126">
        <f t="shared" si="65"/>
        <v>71.3</v>
      </c>
      <c r="K240">
        <f t="shared" si="66"/>
        <v>71.3</v>
      </c>
      <c r="L240" s="70">
        <f t="shared" si="67"/>
        <v>73.438999999999993</v>
      </c>
      <c r="M240" s="70">
        <f t="shared" si="68"/>
        <v>81.281999999999996</v>
      </c>
      <c r="N240" s="70">
        <f t="shared" si="69"/>
        <v>100.53299999999999</v>
      </c>
      <c r="O240" s="481">
        <f t="shared" si="70"/>
        <v>71.3</v>
      </c>
      <c r="P240" s="481">
        <f t="shared" si="71"/>
        <v>74.864999999999995</v>
      </c>
      <c r="Q240" s="481">
        <f t="shared" si="72"/>
        <v>92.69</v>
      </c>
      <c r="X240" s="87" t="s">
        <v>978</v>
      </c>
    </row>
    <row r="241" spans="1:24" ht="27" customHeight="1">
      <c r="A241" s="731"/>
      <c r="B241" s="668"/>
      <c r="C241" s="666"/>
      <c r="D241" s="138" t="s">
        <v>107</v>
      </c>
      <c r="E241" s="69">
        <f t="shared" si="73"/>
        <v>90.720000000000013</v>
      </c>
      <c r="F241" s="70">
        <f t="shared" si="74"/>
        <v>73.920000000000016</v>
      </c>
      <c r="G241" s="71">
        <v>67.2</v>
      </c>
      <c r="H241" s="126">
        <f t="shared" si="63"/>
        <v>1</v>
      </c>
      <c r="I241" s="126">
        <f t="shared" si="64"/>
        <v>67.2</v>
      </c>
      <c r="J241" s="126">
        <f t="shared" si="65"/>
        <v>67.2</v>
      </c>
      <c r="K241">
        <f t="shared" si="66"/>
        <v>67.2</v>
      </c>
      <c r="L241" s="70">
        <f t="shared" si="67"/>
        <v>69.216000000000008</v>
      </c>
      <c r="M241" s="70">
        <f t="shared" si="68"/>
        <v>76.60799999999999</v>
      </c>
      <c r="N241" s="70">
        <f t="shared" si="69"/>
        <v>94.751999999999995</v>
      </c>
      <c r="O241" s="481">
        <f t="shared" si="70"/>
        <v>67.2</v>
      </c>
      <c r="P241" s="481">
        <f t="shared" si="71"/>
        <v>70.56</v>
      </c>
      <c r="Q241" s="481">
        <f t="shared" si="72"/>
        <v>87.360000000000014</v>
      </c>
      <c r="X241" s="87" t="s">
        <v>978</v>
      </c>
    </row>
    <row r="242" spans="1:24" ht="31.5" customHeight="1">
      <c r="A242" s="729" t="s">
        <v>2413</v>
      </c>
      <c r="B242" s="668"/>
      <c r="C242" s="666" t="s">
        <v>2412</v>
      </c>
      <c r="D242" s="99" t="s">
        <v>1240</v>
      </c>
      <c r="E242" s="69">
        <f t="shared" si="73"/>
        <v>55.35</v>
      </c>
      <c r="F242" s="70">
        <f t="shared" si="74"/>
        <v>45.1</v>
      </c>
      <c r="G242" s="71">
        <v>41</v>
      </c>
      <c r="H242" s="126">
        <f t="shared" si="63"/>
        <v>1</v>
      </c>
      <c r="I242" s="126">
        <f t="shared" si="64"/>
        <v>41</v>
      </c>
      <c r="J242" s="126">
        <f t="shared" si="65"/>
        <v>41</v>
      </c>
      <c r="K242">
        <f t="shared" si="66"/>
        <v>41</v>
      </c>
      <c r="L242" s="70">
        <f t="shared" si="67"/>
        <v>42.230000000000004</v>
      </c>
      <c r="M242" s="70">
        <f t="shared" si="68"/>
        <v>46.739999999999995</v>
      </c>
      <c r="N242" s="70">
        <f t="shared" si="69"/>
        <v>57.809999999999995</v>
      </c>
      <c r="O242" s="481">
        <f t="shared" si="70"/>
        <v>41</v>
      </c>
      <c r="P242" s="481">
        <f t="shared" si="71"/>
        <v>43.050000000000004</v>
      </c>
      <c r="Q242" s="481">
        <f t="shared" si="72"/>
        <v>53.300000000000004</v>
      </c>
      <c r="X242" s="87" t="s">
        <v>978</v>
      </c>
    </row>
    <row r="243" spans="1:24" ht="32.25" customHeight="1">
      <c r="A243" s="730"/>
      <c r="B243" s="668"/>
      <c r="C243" s="666"/>
      <c r="D243" s="89" t="s">
        <v>2277</v>
      </c>
      <c r="E243" s="69">
        <f t="shared" si="73"/>
        <v>55.35</v>
      </c>
      <c r="F243" s="70">
        <f t="shared" si="74"/>
        <v>45.1</v>
      </c>
      <c r="G243" s="71">
        <v>41</v>
      </c>
      <c r="H243" s="126">
        <f t="shared" si="63"/>
        <v>1</v>
      </c>
      <c r="I243" s="126">
        <f t="shared" si="64"/>
        <v>41</v>
      </c>
      <c r="J243" s="126">
        <f t="shared" si="65"/>
        <v>41</v>
      </c>
      <c r="K243">
        <f t="shared" si="66"/>
        <v>41</v>
      </c>
      <c r="L243" s="70">
        <f t="shared" si="67"/>
        <v>42.230000000000004</v>
      </c>
      <c r="M243" s="70">
        <f t="shared" si="68"/>
        <v>46.739999999999995</v>
      </c>
      <c r="N243" s="70">
        <f t="shared" si="69"/>
        <v>57.809999999999995</v>
      </c>
      <c r="O243" s="481">
        <f t="shared" si="70"/>
        <v>41</v>
      </c>
      <c r="P243" s="481">
        <f t="shared" si="71"/>
        <v>43.050000000000004</v>
      </c>
      <c r="Q243" s="481">
        <f t="shared" si="72"/>
        <v>53.300000000000004</v>
      </c>
      <c r="X243" s="87" t="s">
        <v>978</v>
      </c>
    </row>
    <row r="244" spans="1:24" ht="20.25" customHeight="1">
      <c r="A244" s="730"/>
      <c r="B244" s="668"/>
      <c r="C244" s="666"/>
      <c r="D244" s="137" t="s">
        <v>106</v>
      </c>
      <c r="E244" s="69">
        <f t="shared" si="73"/>
        <v>60.48</v>
      </c>
      <c r="F244" s="70">
        <f t="shared" si="74"/>
        <v>49.28</v>
      </c>
      <c r="G244" s="71">
        <v>44.8</v>
      </c>
      <c r="H244" s="126">
        <f t="shared" si="63"/>
        <v>1</v>
      </c>
      <c r="I244" s="126">
        <f t="shared" si="64"/>
        <v>44.8</v>
      </c>
      <c r="J244" s="126">
        <f t="shared" si="65"/>
        <v>44.8</v>
      </c>
      <c r="K244">
        <f t="shared" si="66"/>
        <v>44.8</v>
      </c>
      <c r="L244" s="70">
        <f t="shared" si="67"/>
        <v>46.143999999999998</v>
      </c>
      <c r="M244" s="70">
        <f t="shared" si="68"/>
        <v>51.071999999999996</v>
      </c>
      <c r="N244" s="70">
        <f t="shared" si="69"/>
        <v>63.167999999999992</v>
      </c>
      <c r="O244" s="481">
        <f t="shared" si="70"/>
        <v>44.8</v>
      </c>
      <c r="P244" s="481">
        <f t="shared" si="71"/>
        <v>47.04</v>
      </c>
      <c r="Q244" s="481">
        <f t="shared" si="72"/>
        <v>58.239999999999995</v>
      </c>
      <c r="X244" s="87" t="s">
        <v>978</v>
      </c>
    </row>
    <row r="245" spans="1:24" ht="20.25" customHeight="1">
      <c r="A245" s="730"/>
      <c r="B245" s="668"/>
      <c r="C245" s="666"/>
      <c r="D245" s="136" t="s">
        <v>105</v>
      </c>
      <c r="E245" s="69">
        <f t="shared" si="73"/>
        <v>55.35</v>
      </c>
      <c r="F245" s="70">
        <f t="shared" si="74"/>
        <v>45.1</v>
      </c>
      <c r="G245" s="71">
        <v>41</v>
      </c>
      <c r="H245" s="126">
        <f t="shared" si="63"/>
        <v>1</v>
      </c>
      <c r="I245" s="126">
        <f t="shared" si="64"/>
        <v>41</v>
      </c>
      <c r="J245" s="126">
        <f t="shared" si="65"/>
        <v>41</v>
      </c>
      <c r="K245">
        <f t="shared" si="66"/>
        <v>41</v>
      </c>
      <c r="L245" s="70">
        <f t="shared" si="67"/>
        <v>42.230000000000004</v>
      </c>
      <c r="M245" s="70">
        <f t="shared" si="68"/>
        <v>46.739999999999995</v>
      </c>
      <c r="N245" s="70">
        <f t="shared" si="69"/>
        <v>57.809999999999995</v>
      </c>
      <c r="O245" s="481">
        <f t="shared" si="70"/>
        <v>41</v>
      </c>
      <c r="P245" s="481">
        <f t="shared" si="71"/>
        <v>43.050000000000004</v>
      </c>
      <c r="Q245" s="481">
        <f t="shared" si="72"/>
        <v>53.300000000000004</v>
      </c>
      <c r="X245" s="87" t="s">
        <v>978</v>
      </c>
    </row>
    <row r="246" spans="1:24" ht="15.75">
      <c r="A246" s="731"/>
      <c r="B246" s="668"/>
      <c r="C246" s="666"/>
      <c r="D246" s="138" t="s">
        <v>107</v>
      </c>
      <c r="E246" s="69">
        <f t="shared" si="73"/>
        <v>55.35</v>
      </c>
      <c r="F246" s="70">
        <f t="shared" si="74"/>
        <v>45.1</v>
      </c>
      <c r="G246" s="71">
        <v>41</v>
      </c>
      <c r="H246" s="126">
        <f t="shared" si="63"/>
        <v>1</v>
      </c>
      <c r="I246" s="126">
        <f t="shared" si="64"/>
        <v>41</v>
      </c>
      <c r="J246" s="126">
        <f t="shared" si="65"/>
        <v>41</v>
      </c>
      <c r="K246">
        <f t="shared" si="66"/>
        <v>41</v>
      </c>
      <c r="L246" s="70">
        <f t="shared" si="67"/>
        <v>42.230000000000004</v>
      </c>
      <c r="M246" s="70">
        <f t="shared" si="68"/>
        <v>46.739999999999995</v>
      </c>
      <c r="N246" s="70">
        <f t="shared" si="69"/>
        <v>57.809999999999995</v>
      </c>
      <c r="O246" s="481">
        <f t="shared" si="70"/>
        <v>41</v>
      </c>
      <c r="P246" s="481">
        <f t="shared" si="71"/>
        <v>43.050000000000004</v>
      </c>
      <c r="Q246" s="481">
        <f t="shared" si="72"/>
        <v>53.300000000000004</v>
      </c>
      <c r="X246" s="87" t="s">
        <v>978</v>
      </c>
    </row>
    <row r="247" spans="1:24" ht="30">
      <c r="A247" s="729" t="s">
        <v>2415</v>
      </c>
      <c r="B247" s="668"/>
      <c r="C247" s="666" t="s">
        <v>2414</v>
      </c>
      <c r="D247" s="99" t="s">
        <v>1240</v>
      </c>
      <c r="E247" s="69">
        <f t="shared" si="73"/>
        <v>55.35</v>
      </c>
      <c r="F247" s="70">
        <f t="shared" si="74"/>
        <v>45.1</v>
      </c>
      <c r="G247" s="71">
        <v>41</v>
      </c>
      <c r="H247" s="126">
        <f t="shared" si="63"/>
        <v>1</v>
      </c>
      <c r="I247" s="126">
        <f t="shared" si="64"/>
        <v>41</v>
      </c>
      <c r="J247" s="126">
        <f t="shared" si="65"/>
        <v>41</v>
      </c>
      <c r="K247">
        <f t="shared" si="66"/>
        <v>41</v>
      </c>
      <c r="L247" s="70">
        <f t="shared" si="67"/>
        <v>42.230000000000004</v>
      </c>
      <c r="M247" s="70">
        <f t="shared" si="68"/>
        <v>46.739999999999995</v>
      </c>
      <c r="N247" s="70">
        <f t="shared" si="69"/>
        <v>57.809999999999995</v>
      </c>
      <c r="O247" s="481">
        <f t="shared" si="70"/>
        <v>41</v>
      </c>
      <c r="P247" s="481">
        <f t="shared" si="71"/>
        <v>43.050000000000004</v>
      </c>
      <c r="Q247" s="481">
        <f t="shared" si="72"/>
        <v>53.300000000000004</v>
      </c>
      <c r="X247" s="87" t="s">
        <v>978</v>
      </c>
    </row>
    <row r="248" spans="1:24" ht="33" customHeight="1">
      <c r="A248" s="730"/>
      <c r="B248" s="668"/>
      <c r="C248" s="666"/>
      <c r="D248" s="89" t="s">
        <v>2277</v>
      </c>
      <c r="E248" s="69">
        <f t="shared" si="73"/>
        <v>55.35</v>
      </c>
      <c r="F248" s="70">
        <f t="shared" si="74"/>
        <v>45.1</v>
      </c>
      <c r="G248" s="71">
        <v>41</v>
      </c>
      <c r="H248" s="126">
        <f t="shared" si="63"/>
        <v>1</v>
      </c>
      <c r="I248" s="126">
        <f t="shared" si="64"/>
        <v>41</v>
      </c>
      <c r="J248" s="126">
        <f t="shared" si="65"/>
        <v>41</v>
      </c>
      <c r="K248">
        <f t="shared" si="66"/>
        <v>41</v>
      </c>
      <c r="L248" s="70">
        <f t="shared" si="67"/>
        <v>42.230000000000004</v>
      </c>
      <c r="M248" s="70">
        <f t="shared" si="68"/>
        <v>46.739999999999995</v>
      </c>
      <c r="N248" s="70">
        <f t="shared" si="69"/>
        <v>57.809999999999995</v>
      </c>
      <c r="O248" s="481">
        <f t="shared" si="70"/>
        <v>41</v>
      </c>
      <c r="P248" s="481">
        <f t="shared" si="71"/>
        <v>43.050000000000004</v>
      </c>
      <c r="Q248" s="481">
        <f t="shared" si="72"/>
        <v>53.300000000000004</v>
      </c>
      <c r="X248" s="87" t="s">
        <v>978</v>
      </c>
    </row>
    <row r="249" spans="1:24" ht="16.5" customHeight="1">
      <c r="A249" s="730"/>
      <c r="B249" s="668"/>
      <c r="C249" s="666"/>
      <c r="D249" s="137" t="s">
        <v>106</v>
      </c>
      <c r="E249" s="69">
        <f t="shared" si="73"/>
        <v>68.850000000000009</v>
      </c>
      <c r="F249" s="70">
        <f t="shared" si="74"/>
        <v>56.1</v>
      </c>
      <c r="G249" s="71">
        <v>51</v>
      </c>
      <c r="H249" s="126">
        <f t="shared" si="63"/>
        <v>1</v>
      </c>
      <c r="I249" s="126">
        <f t="shared" si="64"/>
        <v>51</v>
      </c>
      <c r="J249" s="126">
        <f t="shared" si="65"/>
        <v>51</v>
      </c>
      <c r="K249">
        <f t="shared" si="66"/>
        <v>51</v>
      </c>
      <c r="L249" s="70">
        <f t="shared" si="67"/>
        <v>52.53</v>
      </c>
      <c r="M249" s="70">
        <f t="shared" si="68"/>
        <v>58.139999999999993</v>
      </c>
      <c r="N249" s="70">
        <f t="shared" si="69"/>
        <v>71.91</v>
      </c>
      <c r="O249" s="481">
        <f t="shared" si="70"/>
        <v>51</v>
      </c>
      <c r="P249" s="481">
        <f t="shared" si="71"/>
        <v>53.550000000000004</v>
      </c>
      <c r="Q249" s="481">
        <f t="shared" si="72"/>
        <v>66.3</v>
      </c>
      <c r="X249" s="87" t="s">
        <v>978</v>
      </c>
    </row>
    <row r="250" spans="1:24" ht="18.75" customHeight="1">
      <c r="A250" s="730"/>
      <c r="B250" s="668"/>
      <c r="C250" s="666"/>
      <c r="D250" s="136" t="s">
        <v>105</v>
      </c>
      <c r="E250" s="69">
        <f t="shared" si="73"/>
        <v>68.850000000000009</v>
      </c>
      <c r="F250" s="70">
        <f t="shared" si="74"/>
        <v>56.1</v>
      </c>
      <c r="G250" s="71">
        <v>51</v>
      </c>
      <c r="H250" s="126">
        <f t="shared" si="63"/>
        <v>1</v>
      </c>
      <c r="I250" s="126">
        <f t="shared" si="64"/>
        <v>51</v>
      </c>
      <c r="J250" s="126">
        <f t="shared" si="65"/>
        <v>51</v>
      </c>
      <c r="K250">
        <f t="shared" si="66"/>
        <v>51</v>
      </c>
      <c r="L250" s="70">
        <f t="shared" si="67"/>
        <v>52.53</v>
      </c>
      <c r="M250" s="70">
        <f t="shared" si="68"/>
        <v>58.139999999999993</v>
      </c>
      <c r="N250" s="70">
        <f t="shared" si="69"/>
        <v>71.91</v>
      </c>
      <c r="O250" s="481">
        <f t="shared" si="70"/>
        <v>51</v>
      </c>
      <c r="P250" s="481">
        <f t="shared" si="71"/>
        <v>53.550000000000004</v>
      </c>
      <c r="Q250" s="481">
        <f t="shared" si="72"/>
        <v>66.3</v>
      </c>
      <c r="X250" s="87" t="s">
        <v>978</v>
      </c>
    </row>
    <row r="251" spans="1:24" ht="15.75">
      <c r="A251" s="731"/>
      <c r="B251" s="668"/>
      <c r="C251" s="666"/>
      <c r="D251" s="138" t="s">
        <v>107</v>
      </c>
      <c r="E251" s="69">
        <f t="shared" si="73"/>
        <v>63.45</v>
      </c>
      <c r="F251" s="70">
        <f t="shared" si="74"/>
        <v>51.7</v>
      </c>
      <c r="G251" s="71">
        <v>47</v>
      </c>
      <c r="H251" s="126">
        <f t="shared" si="63"/>
        <v>1</v>
      </c>
      <c r="I251" s="126">
        <f t="shared" si="64"/>
        <v>47</v>
      </c>
      <c r="J251" s="126">
        <f t="shared" si="65"/>
        <v>47</v>
      </c>
      <c r="K251">
        <f t="shared" si="66"/>
        <v>47</v>
      </c>
      <c r="L251" s="70">
        <f t="shared" si="67"/>
        <v>48.410000000000004</v>
      </c>
      <c r="M251" s="70">
        <f t="shared" si="68"/>
        <v>53.58</v>
      </c>
      <c r="N251" s="70">
        <f t="shared" si="69"/>
        <v>66.27</v>
      </c>
      <c r="O251" s="481">
        <f t="shared" si="70"/>
        <v>47</v>
      </c>
      <c r="P251" s="481">
        <f t="shared" si="71"/>
        <v>49.35</v>
      </c>
      <c r="Q251" s="481">
        <f t="shared" si="72"/>
        <v>61.1</v>
      </c>
      <c r="X251" s="87" t="s">
        <v>978</v>
      </c>
    </row>
    <row r="252" spans="1:24" ht="30">
      <c r="A252" s="729" t="s">
        <v>2417</v>
      </c>
      <c r="B252" s="668"/>
      <c r="C252" s="666" t="s">
        <v>2416</v>
      </c>
      <c r="D252" s="99" t="s">
        <v>1240</v>
      </c>
      <c r="E252" s="69">
        <f t="shared" si="73"/>
        <v>63.45</v>
      </c>
      <c r="F252" s="70">
        <f t="shared" si="74"/>
        <v>51.7</v>
      </c>
      <c r="G252" s="71">
        <v>47</v>
      </c>
      <c r="H252" s="126">
        <f t="shared" si="63"/>
        <v>1</v>
      </c>
      <c r="I252" s="126">
        <f t="shared" si="64"/>
        <v>47</v>
      </c>
      <c r="J252" s="126">
        <f t="shared" si="65"/>
        <v>47</v>
      </c>
      <c r="K252">
        <f t="shared" si="66"/>
        <v>47</v>
      </c>
      <c r="L252" s="70">
        <f t="shared" si="67"/>
        <v>48.410000000000004</v>
      </c>
      <c r="M252" s="70">
        <f t="shared" si="68"/>
        <v>53.58</v>
      </c>
      <c r="N252" s="70">
        <f t="shared" si="69"/>
        <v>66.27</v>
      </c>
      <c r="O252" s="481">
        <f t="shared" si="70"/>
        <v>47</v>
      </c>
      <c r="P252" s="481">
        <f t="shared" si="71"/>
        <v>49.35</v>
      </c>
      <c r="Q252" s="481">
        <f t="shared" si="72"/>
        <v>61.1</v>
      </c>
      <c r="X252" s="87" t="s">
        <v>978</v>
      </c>
    </row>
    <row r="253" spans="1:24" ht="30">
      <c r="A253" s="730"/>
      <c r="B253" s="668"/>
      <c r="C253" s="666"/>
      <c r="D253" s="89" t="s">
        <v>2277</v>
      </c>
      <c r="E253" s="69">
        <f t="shared" si="73"/>
        <v>63.45</v>
      </c>
      <c r="F253" s="70">
        <f t="shared" si="74"/>
        <v>51.7</v>
      </c>
      <c r="G253" s="71">
        <v>47</v>
      </c>
      <c r="H253" s="126">
        <f t="shared" si="63"/>
        <v>1</v>
      </c>
      <c r="I253" s="126">
        <f t="shared" si="64"/>
        <v>47</v>
      </c>
      <c r="J253" s="126">
        <f t="shared" si="65"/>
        <v>47</v>
      </c>
      <c r="K253">
        <f t="shared" si="66"/>
        <v>47</v>
      </c>
      <c r="L253" s="70">
        <f t="shared" si="67"/>
        <v>48.410000000000004</v>
      </c>
      <c r="M253" s="70">
        <f t="shared" si="68"/>
        <v>53.58</v>
      </c>
      <c r="N253" s="70">
        <f t="shared" si="69"/>
        <v>66.27</v>
      </c>
      <c r="O253" s="481">
        <f t="shared" si="70"/>
        <v>47</v>
      </c>
      <c r="P253" s="481">
        <f t="shared" si="71"/>
        <v>49.35</v>
      </c>
      <c r="Q253" s="481">
        <f t="shared" si="72"/>
        <v>61.1</v>
      </c>
      <c r="X253" s="87" t="s">
        <v>978</v>
      </c>
    </row>
    <row r="254" spans="1:24" ht="15.75">
      <c r="A254" s="730"/>
      <c r="B254" s="668"/>
      <c r="C254" s="666"/>
      <c r="D254" s="137" t="s">
        <v>106</v>
      </c>
      <c r="E254" s="69">
        <f t="shared" si="73"/>
        <v>68.850000000000009</v>
      </c>
      <c r="F254" s="70">
        <f t="shared" si="74"/>
        <v>56.1</v>
      </c>
      <c r="G254" s="71">
        <v>51</v>
      </c>
      <c r="H254" s="126">
        <f t="shared" si="63"/>
        <v>1</v>
      </c>
      <c r="I254" s="126">
        <f t="shared" si="64"/>
        <v>51</v>
      </c>
      <c r="J254" s="126">
        <f t="shared" si="65"/>
        <v>51</v>
      </c>
      <c r="K254">
        <f t="shared" si="66"/>
        <v>51</v>
      </c>
      <c r="L254" s="70">
        <f t="shared" si="67"/>
        <v>52.53</v>
      </c>
      <c r="M254" s="70">
        <f t="shared" si="68"/>
        <v>58.139999999999993</v>
      </c>
      <c r="N254" s="70">
        <f t="shared" si="69"/>
        <v>71.91</v>
      </c>
      <c r="O254" s="481">
        <f t="shared" si="70"/>
        <v>51</v>
      </c>
      <c r="P254" s="481">
        <f t="shared" si="71"/>
        <v>53.550000000000004</v>
      </c>
      <c r="Q254" s="481">
        <f t="shared" si="72"/>
        <v>66.3</v>
      </c>
      <c r="X254" s="87" t="s">
        <v>978</v>
      </c>
    </row>
    <row r="255" spans="1:24" ht="15.75">
      <c r="A255" s="730"/>
      <c r="B255" s="668"/>
      <c r="C255" s="666"/>
      <c r="D255" s="136" t="s">
        <v>105</v>
      </c>
      <c r="E255" s="69">
        <f t="shared" si="73"/>
        <v>68.850000000000009</v>
      </c>
      <c r="F255" s="70">
        <f t="shared" si="74"/>
        <v>56.1</v>
      </c>
      <c r="G255" s="71">
        <v>51</v>
      </c>
      <c r="H255" s="126">
        <f t="shared" si="63"/>
        <v>1</v>
      </c>
      <c r="I255" s="126">
        <f t="shared" si="64"/>
        <v>51</v>
      </c>
      <c r="J255" s="126">
        <f t="shared" si="65"/>
        <v>51</v>
      </c>
      <c r="K255">
        <f t="shared" si="66"/>
        <v>51</v>
      </c>
      <c r="L255" s="70">
        <f t="shared" si="67"/>
        <v>52.53</v>
      </c>
      <c r="M255" s="70">
        <f t="shared" si="68"/>
        <v>58.139999999999993</v>
      </c>
      <c r="N255" s="70">
        <f t="shared" si="69"/>
        <v>71.91</v>
      </c>
      <c r="O255" s="481">
        <f t="shared" si="70"/>
        <v>51</v>
      </c>
      <c r="P255" s="481">
        <f t="shared" si="71"/>
        <v>53.550000000000004</v>
      </c>
      <c r="Q255" s="481">
        <f t="shared" si="72"/>
        <v>66.3</v>
      </c>
      <c r="X255" s="87" t="s">
        <v>978</v>
      </c>
    </row>
    <row r="256" spans="1:24" ht="19.5" customHeight="1">
      <c r="A256" s="731"/>
      <c r="B256" s="668"/>
      <c r="C256" s="666"/>
      <c r="D256" s="138" t="s">
        <v>107</v>
      </c>
      <c r="E256" s="69">
        <f t="shared" si="73"/>
        <v>66.150000000000006</v>
      </c>
      <c r="F256" s="70">
        <f t="shared" si="74"/>
        <v>53.900000000000006</v>
      </c>
      <c r="G256" s="71">
        <v>49</v>
      </c>
      <c r="H256" s="126">
        <f t="shared" si="63"/>
        <v>1</v>
      </c>
      <c r="I256" s="126">
        <f t="shared" si="64"/>
        <v>49</v>
      </c>
      <c r="J256" s="126">
        <f t="shared" si="65"/>
        <v>49</v>
      </c>
      <c r="K256">
        <f t="shared" si="66"/>
        <v>49</v>
      </c>
      <c r="L256" s="70">
        <f t="shared" si="67"/>
        <v>50.47</v>
      </c>
      <c r="M256" s="70">
        <f t="shared" si="68"/>
        <v>55.859999999999992</v>
      </c>
      <c r="N256" s="70">
        <f t="shared" si="69"/>
        <v>69.089999999999989</v>
      </c>
      <c r="O256" s="481">
        <f t="shared" si="70"/>
        <v>49</v>
      </c>
      <c r="P256" s="481">
        <f t="shared" si="71"/>
        <v>51.45</v>
      </c>
      <c r="Q256" s="481">
        <f t="shared" si="72"/>
        <v>63.7</v>
      </c>
      <c r="X256" s="87" t="s">
        <v>978</v>
      </c>
    </row>
    <row r="257" spans="1:24" ht="31.5" customHeight="1">
      <c r="A257" s="729" t="s">
        <v>2419</v>
      </c>
      <c r="B257" s="668"/>
      <c r="C257" s="666" t="s">
        <v>2418</v>
      </c>
      <c r="D257" s="99" t="s">
        <v>1179</v>
      </c>
      <c r="E257" s="69">
        <f t="shared" si="73"/>
        <v>632.61000000000013</v>
      </c>
      <c r="F257" s="70">
        <f t="shared" si="74"/>
        <v>515.46</v>
      </c>
      <c r="G257" s="71">
        <v>468.6</v>
      </c>
      <c r="H257" s="126">
        <f t="shared" si="63"/>
        <v>1</v>
      </c>
      <c r="I257" s="126">
        <f t="shared" si="64"/>
        <v>468.6</v>
      </c>
      <c r="J257" s="126">
        <f t="shared" si="65"/>
        <v>468.6</v>
      </c>
      <c r="K257">
        <f t="shared" si="66"/>
        <v>468.6</v>
      </c>
      <c r="L257" s="70">
        <f t="shared" si="67"/>
        <v>482.65800000000002</v>
      </c>
      <c r="M257" s="70">
        <f t="shared" si="68"/>
        <v>534.20399999999995</v>
      </c>
      <c r="N257" s="70">
        <f t="shared" si="69"/>
        <v>660.726</v>
      </c>
      <c r="O257" s="481">
        <f t="shared" si="70"/>
        <v>468.6</v>
      </c>
      <c r="P257" s="481">
        <f t="shared" si="71"/>
        <v>492.03000000000003</v>
      </c>
      <c r="Q257" s="481">
        <f t="shared" si="72"/>
        <v>609.18000000000006</v>
      </c>
      <c r="X257" s="87" t="s">
        <v>978</v>
      </c>
    </row>
    <row r="258" spans="1:24" ht="36.75" customHeight="1">
      <c r="A258" s="731"/>
      <c r="B258" s="668"/>
      <c r="C258" s="666"/>
      <c r="D258" s="89" t="s">
        <v>1177</v>
      </c>
      <c r="E258" s="69">
        <f t="shared" si="73"/>
        <v>632.61000000000013</v>
      </c>
      <c r="F258" s="70">
        <f t="shared" si="74"/>
        <v>515.46</v>
      </c>
      <c r="G258" s="71">
        <v>468.6</v>
      </c>
      <c r="H258" s="126">
        <f t="shared" si="63"/>
        <v>1</v>
      </c>
      <c r="I258" s="126">
        <f t="shared" si="64"/>
        <v>468.6</v>
      </c>
      <c r="J258" s="126">
        <f t="shared" si="65"/>
        <v>468.6</v>
      </c>
      <c r="K258">
        <f t="shared" si="66"/>
        <v>468.6</v>
      </c>
      <c r="L258" s="70">
        <f t="shared" si="67"/>
        <v>482.65800000000002</v>
      </c>
      <c r="M258" s="70">
        <f t="shared" si="68"/>
        <v>534.20399999999995</v>
      </c>
      <c r="N258" s="70">
        <f t="shared" si="69"/>
        <v>660.726</v>
      </c>
      <c r="O258" s="481">
        <f t="shared" si="70"/>
        <v>468.6</v>
      </c>
      <c r="P258" s="481">
        <f t="shared" si="71"/>
        <v>492.03000000000003</v>
      </c>
      <c r="Q258" s="481">
        <f t="shared" si="72"/>
        <v>609.18000000000006</v>
      </c>
      <c r="X258" s="87" t="s">
        <v>978</v>
      </c>
    </row>
    <row r="259" spans="1:24" ht="30.75" customHeight="1">
      <c r="A259" s="729" t="s">
        <v>2421</v>
      </c>
      <c r="B259" s="668"/>
      <c r="C259" s="666" t="s">
        <v>2420</v>
      </c>
      <c r="D259" s="99" t="s">
        <v>1240</v>
      </c>
      <c r="E259" s="69">
        <f t="shared" ref="E259:E290" si="75">G259*1.35</f>
        <v>880.2</v>
      </c>
      <c r="F259" s="70">
        <f t="shared" ref="F259:F290" si="76">G259*1.1</f>
        <v>717.2</v>
      </c>
      <c r="G259" s="71">
        <v>652</v>
      </c>
      <c r="H259" s="126">
        <f t="shared" si="63"/>
        <v>1</v>
      </c>
      <c r="I259" s="126">
        <f t="shared" si="64"/>
        <v>652</v>
      </c>
      <c r="J259" s="126">
        <f t="shared" si="65"/>
        <v>652</v>
      </c>
      <c r="K259">
        <f t="shared" si="66"/>
        <v>652</v>
      </c>
      <c r="L259" s="70">
        <f t="shared" si="67"/>
        <v>671.56000000000006</v>
      </c>
      <c r="M259" s="70">
        <f t="shared" si="68"/>
        <v>743.28</v>
      </c>
      <c r="N259" s="70">
        <f t="shared" si="69"/>
        <v>919.31999999999994</v>
      </c>
      <c r="O259" s="481">
        <f t="shared" si="70"/>
        <v>652</v>
      </c>
      <c r="P259" s="481">
        <f t="shared" si="71"/>
        <v>684.6</v>
      </c>
      <c r="Q259" s="481">
        <f t="shared" si="72"/>
        <v>847.6</v>
      </c>
      <c r="X259" s="87" t="s">
        <v>978</v>
      </c>
    </row>
    <row r="260" spans="1:24" ht="31.5" customHeight="1">
      <c r="A260" s="731"/>
      <c r="B260" s="668"/>
      <c r="C260" s="666"/>
      <c r="D260" s="89" t="s">
        <v>2277</v>
      </c>
      <c r="E260" s="69">
        <f t="shared" si="75"/>
        <v>880.2</v>
      </c>
      <c r="F260" s="70">
        <f t="shared" si="76"/>
        <v>717.2</v>
      </c>
      <c r="G260" s="71">
        <v>652</v>
      </c>
      <c r="H260" s="126">
        <f t="shared" ref="H260:H323" si="77">IF(G260&gt;1,1,0)</f>
        <v>1</v>
      </c>
      <c r="I260" s="126">
        <f t="shared" ref="I260:I323" si="78">IF(H260=1,G260,0)</f>
        <v>652</v>
      </c>
      <c r="J260" s="126">
        <f t="shared" ref="J260:J323" si="79">IFERROR(SUM(I260*1)," ")</f>
        <v>652</v>
      </c>
      <c r="K260">
        <f t="shared" ref="K260:K323" si="80">IF(J260=0," ",J260)</f>
        <v>652</v>
      </c>
      <c r="L260" s="70">
        <f t="shared" si="67"/>
        <v>671.56000000000006</v>
      </c>
      <c r="M260" s="70">
        <f t="shared" si="68"/>
        <v>743.28</v>
      </c>
      <c r="N260" s="70">
        <f t="shared" si="69"/>
        <v>919.31999999999994</v>
      </c>
      <c r="O260" s="481">
        <f t="shared" si="70"/>
        <v>652</v>
      </c>
      <c r="P260" s="481">
        <f t="shared" si="71"/>
        <v>684.6</v>
      </c>
      <c r="Q260" s="481">
        <f t="shared" si="72"/>
        <v>847.6</v>
      </c>
      <c r="X260" s="87" t="s">
        <v>978</v>
      </c>
    </row>
    <row r="261" spans="1:24" ht="29.25" customHeight="1">
      <c r="A261" s="729" t="s">
        <v>2423</v>
      </c>
      <c r="B261" s="668"/>
      <c r="C261" s="666" t="s">
        <v>2422</v>
      </c>
      <c r="D261" s="99" t="s">
        <v>1240</v>
      </c>
      <c r="E261" s="69">
        <f t="shared" si="75"/>
        <v>384.75</v>
      </c>
      <c r="F261" s="70">
        <f t="shared" si="76"/>
        <v>313.5</v>
      </c>
      <c r="G261" s="71">
        <v>285</v>
      </c>
      <c r="H261" s="126">
        <f t="shared" si="77"/>
        <v>1</v>
      </c>
      <c r="I261" s="126">
        <f t="shared" si="78"/>
        <v>285</v>
      </c>
      <c r="J261" s="126">
        <f t="shared" si="79"/>
        <v>285</v>
      </c>
      <c r="K261">
        <f t="shared" si="80"/>
        <v>285</v>
      </c>
      <c r="L261" s="70">
        <f t="shared" ref="L261:L324" si="81">IFERROR(SUM($K261*$R$1)," ")</f>
        <v>293.55</v>
      </c>
      <c r="M261" s="70">
        <f t="shared" ref="M261:M324" si="82">IFERROR(SUM($K261*$S$1)," ")</f>
        <v>324.89999999999998</v>
      </c>
      <c r="N261" s="70">
        <f t="shared" ref="N261:N324" si="83">IFERROR(SUM($K261*$T$1)," ")</f>
        <v>401.84999999999997</v>
      </c>
      <c r="O261" s="481">
        <f t="shared" ref="O261:O324" si="84">IFERROR(SUM($K261-$K261/100*$X$1)," ")</f>
        <v>285</v>
      </c>
      <c r="P261" s="481">
        <f t="shared" ref="P261:P324" si="85">IFERROR(SUM($K261*$V$1)," ")</f>
        <v>299.25</v>
      </c>
      <c r="Q261" s="481">
        <f t="shared" ref="Q261:Q324" si="86">IFERROR(SUM($K261*$W$1)," ")</f>
        <v>370.5</v>
      </c>
      <c r="X261" s="87" t="s">
        <v>978</v>
      </c>
    </row>
    <row r="262" spans="1:24" ht="42.75" customHeight="1">
      <c r="A262" s="731"/>
      <c r="B262" s="668"/>
      <c r="C262" s="666"/>
      <c r="D262" s="89" t="s">
        <v>2277</v>
      </c>
      <c r="E262" s="69">
        <f t="shared" si="75"/>
        <v>384.75</v>
      </c>
      <c r="F262" s="70">
        <f t="shared" si="76"/>
        <v>313.5</v>
      </c>
      <c r="G262" s="71">
        <v>285</v>
      </c>
      <c r="H262" s="126">
        <f t="shared" si="77"/>
        <v>1</v>
      </c>
      <c r="I262" s="126">
        <f t="shared" si="78"/>
        <v>285</v>
      </c>
      <c r="J262" s="126">
        <f t="shared" si="79"/>
        <v>285</v>
      </c>
      <c r="K262">
        <f t="shared" si="80"/>
        <v>285</v>
      </c>
      <c r="L262" s="70">
        <f t="shared" si="81"/>
        <v>293.55</v>
      </c>
      <c r="M262" s="70">
        <f t="shared" si="82"/>
        <v>324.89999999999998</v>
      </c>
      <c r="N262" s="70">
        <f t="shared" si="83"/>
        <v>401.84999999999997</v>
      </c>
      <c r="O262" s="481">
        <f t="shared" si="84"/>
        <v>285</v>
      </c>
      <c r="P262" s="481">
        <f t="shared" si="85"/>
        <v>299.25</v>
      </c>
      <c r="Q262" s="481">
        <f t="shared" si="86"/>
        <v>370.5</v>
      </c>
      <c r="X262" s="87" t="s">
        <v>978</v>
      </c>
    </row>
    <row r="263" spans="1:24" ht="46.5" customHeight="1">
      <c r="A263" s="74" t="s">
        <v>2270</v>
      </c>
      <c r="B263" s="668"/>
      <c r="C263" s="97" t="s">
        <v>2269</v>
      </c>
      <c r="D263" s="216" t="s">
        <v>1107</v>
      </c>
      <c r="E263" s="69">
        <f t="shared" si="75"/>
        <v>1264.95</v>
      </c>
      <c r="F263" s="70">
        <f t="shared" si="76"/>
        <v>1030.7</v>
      </c>
      <c r="G263" s="71">
        <v>937</v>
      </c>
      <c r="H263" s="126">
        <f t="shared" si="77"/>
        <v>1</v>
      </c>
      <c r="I263" s="126">
        <f t="shared" si="78"/>
        <v>937</v>
      </c>
      <c r="J263" s="126">
        <f t="shared" si="79"/>
        <v>937</v>
      </c>
      <c r="K263">
        <f t="shared" si="80"/>
        <v>937</v>
      </c>
      <c r="L263" s="70">
        <f t="shared" si="81"/>
        <v>965.11</v>
      </c>
      <c r="M263" s="70">
        <f t="shared" si="82"/>
        <v>1068.1799999999998</v>
      </c>
      <c r="N263" s="70">
        <f t="shared" si="83"/>
        <v>1321.1699999999998</v>
      </c>
      <c r="O263" s="481">
        <f t="shared" si="84"/>
        <v>937</v>
      </c>
      <c r="P263" s="481">
        <f t="shared" si="85"/>
        <v>983.85</v>
      </c>
      <c r="Q263" s="481">
        <f t="shared" si="86"/>
        <v>1218.1000000000001</v>
      </c>
      <c r="X263" s="87" t="s">
        <v>978</v>
      </c>
    </row>
    <row r="264" spans="1:24" ht="43.5" customHeight="1">
      <c r="A264" s="74" t="s">
        <v>2272</v>
      </c>
      <c r="B264" s="668"/>
      <c r="C264" s="97" t="s">
        <v>2271</v>
      </c>
      <c r="D264" s="216" t="s">
        <v>1107</v>
      </c>
      <c r="E264" s="69">
        <f t="shared" si="75"/>
        <v>1651.0500000000002</v>
      </c>
      <c r="F264" s="70">
        <f t="shared" si="76"/>
        <v>1345.3000000000002</v>
      </c>
      <c r="G264" s="71">
        <v>1223</v>
      </c>
      <c r="H264" s="126">
        <f t="shared" si="77"/>
        <v>1</v>
      </c>
      <c r="I264" s="126">
        <f t="shared" si="78"/>
        <v>1223</v>
      </c>
      <c r="J264" s="126">
        <f t="shared" si="79"/>
        <v>1223</v>
      </c>
      <c r="K264">
        <f t="shared" si="80"/>
        <v>1223</v>
      </c>
      <c r="L264" s="70">
        <f t="shared" si="81"/>
        <v>1259.69</v>
      </c>
      <c r="M264" s="70">
        <f t="shared" si="82"/>
        <v>1394.2199999999998</v>
      </c>
      <c r="N264" s="70">
        <f t="shared" si="83"/>
        <v>1724.4299999999998</v>
      </c>
      <c r="O264" s="481">
        <f t="shared" si="84"/>
        <v>1223</v>
      </c>
      <c r="P264" s="481">
        <f t="shared" si="85"/>
        <v>1284.1500000000001</v>
      </c>
      <c r="Q264" s="481">
        <f t="shared" si="86"/>
        <v>1589.9</v>
      </c>
      <c r="X264" s="87" t="s">
        <v>978</v>
      </c>
    </row>
    <row r="265" spans="1:24" ht="34.5" customHeight="1">
      <c r="A265" s="729" t="s">
        <v>2274</v>
      </c>
      <c r="B265" s="668"/>
      <c r="C265" s="666" t="s">
        <v>2273</v>
      </c>
      <c r="D265" s="99" t="s">
        <v>1179</v>
      </c>
      <c r="E265" s="69">
        <f t="shared" si="75"/>
        <v>990.09</v>
      </c>
      <c r="F265" s="70">
        <f t="shared" si="76"/>
        <v>806.74</v>
      </c>
      <c r="G265" s="71">
        <v>733.4</v>
      </c>
      <c r="H265" s="126">
        <f t="shared" si="77"/>
        <v>1</v>
      </c>
      <c r="I265" s="126">
        <f t="shared" si="78"/>
        <v>733.4</v>
      </c>
      <c r="J265" s="126">
        <f t="shared" si="79"/>
        <v>733.4</v>
      </c>
      <c r="K265">
        <f t="shared" si="80"/>
        <v>733.4</v>
      </c>
      <c r="L265" s="70">
        <f t="shared" si="81"/>
        <v>755.40200000000004</v>
      </c>
      <c r="M265" s="70">
        <f t="shared" si="82"/>
        <v>836.07599999999991</v>
      </c>
      <c r="N265" s="70">
        <f t="shared" si="83"/>
        <v>1034.0939999999998</v>
      </c>
      <c r="O265" s="481">
        <f t="shared" si="84"/>
        <v>733.4</v>
      </c>
      <c r="P265" s="481">
        <f t="shared" si="85"/>
        <v>770.07</v>
      </c>
      <c r="Q265" s="481">
        <f t="shared" si="86"/>
        <v>953.42</v>
      </c>
      <c r="X265" s="87" t="s">
        <v>978</v>
      </c>
    </row>
    <row r="266" spans="1:24" ht="34.5" customHeight="1">
      <c r="A266" s="731"/>
      <c r="B266" s="668"/>
      <c r="C266" s="666"/>
      <c r="D266" s="89" t="s">
        <v>1177</v>
      </c>
      <c r="E266" s="69">
        <f t="shared" si="75"/>
        <v>990.09</v>
      </c>
      <c r="F266" s="70">
        <f t="shared" si="76"/>
        <v>806.74</v>
      </c>
      <c r="G266" s="71">
        <v>733.4</v>
      </c>
      <c r="H266" s="126">
        <f t="shared" si="77"/>
        <v>1</v>
      </c>
      <c r="I266" s="126">
        <f t="shared" si="78"/>
        <v>733.4</v>
      </c>
      <c r="J266" s="126">
        <f t="shared" si="79"/>
        <v>733.4</v>
      </c>
      <c r="K266">
        <f t="shared" si="80"/>
        <v>733.4</v>
      </c>
      <c r="L266" s="70">
        <f t="shared" si="81"/>
        <v>755.40200000000004</v>
      </c>
      <c r="M266" s="70">
        <f t="shared" si="82"/>
        <v>836.07599999999991</v>
      </c>
      <c r="N266" s="70">
        <f t="shared" si="83"/>
        <v>1034.0939999999998</v>
      </c>
      <c r="O266" s="481">
        <f t="shared" si="84"/>
        <v>733.4</v>
      </c>
      <c r="P266" s="481">
        <f t="shared" si="85"/>
        <v>770.07</v>
      </c>
      <c r="Q266" s="481">
        <f t="shared" si="86"/>
        <v>953.42</v>
      </c>
      <c r="X266" s="87" t="s">
        <v>978</v>
      </c>
    </row>
    <row r="267" spans="1:24" ht="29.25" customHeight="1">
      <c r="A267" s="729" t="s">
        <v>2276</v>
      </c>
      <c r="B267" s="668"/>
      <c r="C267" s="666" t="s">
        <v>2275</v>
      </c>
      <c r="D267" s="99" t="s">
        <v>1179</v>
      </c>
      <c r="E267" s="69">
        <f t="shared" si="75"/>
        <v>962.55000000000007</v>
      </c>
      <c r="F267" s="70">
        <f t="shared" si="76"/>
        <v>784.30000000000007</v>
      </c>
      <c r="G267" s="71">
        <v>713</v>
      </c>
      <c r="H267" s="126">
        <f t="shared" si="77"/>
        <v>1</v>
      </c>
      <c r="I267" s="126">
        <f t="shared" si="78"/>
        <v>713</v>
      </c>
      <c r="J267" s="126">
        <f t="shared" si="79"/>
        <v>713</v>
      </c>
      <c r="K267">
        <f t="shared" si="80"/>
        <v>713</v>
      </c>
      <c r="L267" s="70">
        <f t="shared" si="81"/>
        <v>734.39</v>
      </c>
      <c r="M267" s="70">
        <f t="shared" si="82"/>
        <v>812.81999999999994</v>
      </c>
      <c r="N267" s="70">
        <f t="shared" si="83"/>
        <v>1005.3299999999999</v>
      </c>
      <c r="O267" s="481">
        <f t="shared" si="84"/>
        <v>713</v>
      </c>
      <c r="P267" s="481">
        <f t="shared" si="85"/>
        <v>748.65</v>
      </c>
      <c r="Q267" s="481">
        <f t="shared" si="86"/>
        <v>926.9</v>
      </c>
      <c r="X267" s="87" t="s">
        <v>978</v>
      </c>
    </row>
    <row r="268" spans="1:24" ht="29.25" customHeight="1">
      <c r="A268" s="731"/>
      <c r="B268" s="668"/>
      <c r="C268" s="666"/>
      <c r="D268" s="89" t="s">
        <v>1177</v>
      </c>
      <c r="E268" s="69">
        <f t="shared" si="75"/>
        <v>962.55000000000007</v>
      </c>
      <c r="F268" s="70">
        <f t="shared" si="76"/>
        <v>784.30000000000007</v>
      </c>
      <c r="G268" s="71">
        <v>713</v>
      </c>
      <c r="H268" s="126">
        <f t="shared" si="77"/>
        <v>1</v>
      </c>
      <c r="I268" s="126">
        <f t="shared" si="78"/>
        <v>713</v>
      </c>
      <c r="J268" s="126">
        <f t="shared" si="79"/>
        <v>713</v>
      </c>
      <c r="K268">
        <f t="shared" si="80"/>
        <v>713</v>
      </c>
      <c r="L268" s="70">
        <f t="shared" si="81"/>
        <v>734.39</v>
      </c>
      <c r="M268" s="70">
        <f t="shared" si="82"/>
        <v>812.81999999999994</v>
      </c>
      <c r="N268" s="70">
        <f t="shared" si="83"/>
        <v>1005.3299999999999</v>
      </c>
      <c r="O268" s="481">
        <f t="shared" si="84"/>
        <v>713</v>
      </c>
      <c r="P268" s="481">
        <f t="shared" si="85"/>
        <v>748.65</v>
      </c>
      <c r="Q268" s="481">
        <f t="shared" si="86"/>
        <v>926.9</v>
      </c>
      <c r="X268" s="87" t="s">
        <v>978</v>
      </c>
    </row>
    <row r="269" spans="1:24" ht="29.25" customHeight="1">
      <c r="A269" s="729" t="s">
        <v>2279</v>
      </c>
      <c r="B269" s="668"/>
      <c r="C269" s="666" t="s">
        <v>2278</v>
      </c>
      <c r="D269" s="99" t="s">
        <v>1179</v>
      </c>
      <c r="E269" s="69">
        <f t="shared" si="75"/>
        <v>1347.7049999999999</v>
      </c>
      <c r="F269" s="70">
        <f t="shared" si="76"/>
        <v>1098.1300000000001</v>
      </c>
      <c r="G269" s="71">
        <v>998.3</v>
      </c>
      <c r="H269" s="126">
        <f t="shared" si="77"/>
        <v>1</v>
      </c>
      <c r="I269" s="126">
        <f t="shared" si="78"/>
        <v>998.3</v>
      </c>
      <c r="J269" s="126">
        <f t="shared" si="79"/>
        <v>998.3</v>
      </c>
      <c r="K269">
        <f t="shared" si="80"/>
        <v>998.3</v>
      </c>
      <c r="L269" s="70">
        <f t="shared" si="81"/>
        <v>1028.249</v>
      </c>
      <c r="M269" s="70">
        <f t="shared" si="82"/>
        <v>1138.0619999999999</v>
      </c>
      <c r="N269" s="70">
        <f t="shared" si="83"/>
        <v>1407.6029999999998</v>
      </c>
      <c r="O269" s="481">
        <f t="shared" si="84"/>
        <v>998.3</v>
      </c>
      <c r="P269" s="481">
        <f t="shared" si="85"/>
        <v>1048.2149999999999</v>
      </c>
      <c r="Q269" s="481">
        <f t="shared" si="86"/>
        <v>1297.79</v>
      </c>
      <c r="X269" s="87" t="s">
        <v>978</v>
      </c>
    </row>
    <row r="270" spans="1:24" ht="31.5" customHeight="1">
      <c r="A270" s="731"/>
      <c r="B270" s="668"/>
      <c r="C270" s="666"/>
      <c r="D270" s="89" t="s">
        <v>1177</v>
      </c>
      <c r="E270" s="69">
        <f t="shared" si="75"/>
        <v>1347.7049999999999</v>
      </c>
      <c r="F270" s="70">
        <f t="shared" si="76"/>
        <v>1098.1300000000001</v>
      </c>
      <c r="G270" s="71">
        <v>998.3</v>
      </c>
      <c r="H270" s="126">
        <f t="shared" si="77"/>
        <v>1</v>
      </c>
      <c r="I270" s="126">
        <f t="shared" si="78"/>
        <v>998.3</v>
      </c>
      <c r="J270" s="126">
        <f t="shared" si="79"/>
        <v>998.3</v>
      </c>
      <c r="K270">
        <f t="shared" si="80"/>
        <v>998.3</v>
      </c>
      <c r="L270" s="70">
        <f t="shared" si="81"/>
        <v>1028.249</v>
      </c>
      <c r="M270" s="70">
        <f t="shared" si="82"/>
        <v>1138.0619999999999</v>
      </c>
      <c r="N270" s="70">
        <f t="shared" si="83"/>
        <v>1407.6029999999998</v>
      </c>
      <c r="O270" s="481">
        <f t="shared" si="84"/>
        <v>998.3</v>
      </c>
      <c r="P270" s="481">
        <f t="shared" si="85"/>
        <v>1048.2149999999999</v>
      </c>
      <c r="Q270" s="481">
        <f t="shared" si="86"/>
        <v>1297.79</v>
      </c>
      <c r="X270" s="87" t="s">
        <v>978</v>
      </c>
    </row>
    <row r="271" spans="1:24" ht="32.25" customHeight="1">
      <c r="A271" s="729" t="s">
        <v>2282</v>
      </c>
      <c r="B271" s="668"/>
      <c r="C271" s="666" t="s">
        <v>2280</v>
      </c>
      <c r="D271" s="99" t="s">
        <v>1179</v>
      </c>
      <c r="E271" s="69">
        <f t="shared" si="75"/>
        <v>1237.95</v>
      </c>
      <c r="F271" s="70">
        <f t="shared" si="76"/>
        <v>1008.7</v>
      </c>
      <c r="G271" s="71">
        <v>917</v>
      </c>
      <c r="H271" s="126">
        <f t="shared" si="77"/>
        <v>1</v>
      </c>
      <c r="I271" s="126">
        <f t="shared" si="78"/>
        <v>917</v>
      </c>
      <c r="J271" s="126">
        <f t="shared" si="79"/>
        <v>917</v>
      </c>
      <c r="K271">
        <f t="shared" si="80"/>
        <v>917</v>
      </c>
      <c r="L271" s="70">
        <f t="shared" si="81"/>
        <v>944.51</v>
      </c>
      <c r="M271" s="70">
        <f t="shared" si="82"/>
        <v>1045.3799999999999</v>
      </c>
      <c r="N271" s="70">
        <f t="shared" si="83"/>
        <v>1292.97</v>
      </c>
      <c r="O271" s="481">
        <f t="shared" si="84"/>
        <v>917</v>
      </c>
      <c r="P271" s="481">
        <f t="shared" si="85"/>
        <v>962.85</v>
      </c>
      <c r="Q271" s="481">
        <f t="shared" si="86"/>
        <v>1192.1000000000001</v>
      </c>
      <c r="X271" s="87" t="s">
        <v>978</v>
      </c>
    </row>
    <row r="272" spans="1:24" ht="32.25" customHeight="1">
      <c r="A272" s="731"/>
      <c r="B272" s="668"/>
      <c r="C272" s="666"/>
      <c r="D272" s="89" t="s">
        <v>1177</v>
      </c>
      <c r="E272" s="69">
        <f t="shared" si="75"/>
        <v>1237.95</v>
      </c>
      <c r="F272" s="70">
        <f t="shared" si="76"/>
        <v>1008.7</v>
      </c>
      <c r="G272" s="71">
        <v>917</v>
      </c>
      <c r="H272" s="126">
        <f t="shared" si="77"/>
        <v>1</v>
      </c>
      <c r="I272" s="126">
        <f t="shared" si="78"/>
        <v>917</v>
      </c>
      <c r="J272" s="126">
        <f t="shared" si="79"/>
        <v>917</v>
      </c>
      <c r="K272">
        <f t="shared" si="80"/>
        <v>917</v>
      </c>
      <c r="L272" s="70">
        <f t="shared" si="81"/>
        <v>944.51</v>
      </c>
      <c r="M272" s="70">
        <f t="shared" si="82"/>
        <v>1045.3799999999999</v>
      </c>
      <c r="N272" s="70">
        <f t="shared" si="83"/>
        <v>1292.97</v>
      </c>
      <c r="O272" s="481">
        <f t="shared" si="84"/>
        <v>917</v>
      </c>
      <c r="P272" s="481">
        <f t="shared" si="85"/>
        <v>962.85</v>
      </c>
      <c r="Q272" s="481">
        <f t="shared" si="86"/>
        <v>1192.1000000000001</v>
      </c>
      <c r="X272" s="87" t="s">
        <v>978</v>
      </c>
    </row>
    <row r="273" spans="1:24" ht="72.75" customHeight="1">
      <c r="A273" s="729" t="s">
        <v>2281</v>
      </c>
      <c r="B273" s="668"/>
      <c r="C273" s="666" t="s">
        <v>2283</v>
      </c>
      <c r="D273" s="99" t="s">
        <v>1179</v>
      </c>
      <c r="E273" s="69">
        <f t="shared" si="75"/>
        <v>1815.21</v>
      </c>
      <c r="F273" s="70">
        <f t="shared" si="76"/>
        <v>1479.06</v>
      </c>
      <c r="G273" s="71">
        <v>1344.6</v>
      </c>
      <c r="H273" s="126">
        <f t="shared" si="77"/>
        <v>1</v>
      </c>
      <c r="I273" s="126">
        <f t="shared" si="78"/>
        <v>1344.6</v>
      </c>
      <c r="J273" s="126">
        <f t="shared" si="79"/>
        <v>1344.6</v>
      </c>
      <c r="K273">
        <f t="shared" si="80"/>
        <v>1344.6</v>
      </c>
      <c r="L273" s="70">
        <f t="shared" si="81"/>
        <v>1384.9379999999999</v>
      </c>
      <c r="M273" s="70">
        <f t="shared" si="82"/>
        <v>1532.8439999999998</v>
      </c>
      <c r="N273" s="70">
        <f t="shared" si="83"/>
        <v>1895.8859999999997</v>
      </c>
      <c r="O273" s="481">
        <f t="shared" si="84"/>
        <v>1344.6</v>
      </c>
      <c r="P273" s="481">
        <f t="shared" si="85"/>
        <v>1411.83</v>
      </c>
      <c r="Q273" s="481">
        <f t="shared" si="86"/>
        <v>1747.98</v>
      </c>
      <c r="X273" s="87" t="s">
        <v>978</v>
      </c>
    </row>
    <row r="274" spans="1:24" ht="54" customHeight="1">
      <c r="A274" s="731"/>
      <c r="B274" s="668"/>
      <c r="C274" s="666"/>
      <c r="D274" s="89" t="s">
        <v>1177</v>
      </c>
      <c r="E274" s="69">
        <f t="shared" si="75"/>
        <v>1815.21</v>
      </c>
      <c r="F274" s="70">
        <f t="shared" si="76"/>
        <v>1479.06</v>
      </c>
      <c r="G274" s="71">
        <v>1344.6</v>
      </c>
      <c r="H274" s="126">
        <f t="shared" si="77"/>
        <v>1</v>
      </c>
      <c r="I274" s="126">
        <f t="shared" si="78"/>
        <v>1344.6</v>
      </c>
      <c r="J274" s="126">
        <f t="shared" si="79"/>
        <v>1344.6</v>
      </c>
      <c r="K274">
        <f t="shared" si="80"/>
        <v>1344.6</v>
      </c>
      <c r="L274" s="70">
        <f t="shared" si="81"/>
        <v>1384.9379999999999</v>
      </c>
      <c r="M274" s="70">
        <f t="shared" si="82"/>
        <v>1532.8439999999998</v>
      </c>
      <c r="N274" s="70">
        <f t="shared" si="83"/>
        <v>1895.8859999999997</v>
      </c>
      <c r="O274" s="481">
        <f t="shared" si="84"/>
        <v>1344.6</v>
      </c>
      <c r="P274" s="481">
        <f t="shared" si="85"/>
        <v>1411.83</v>
      </c>
      <c r="Q274" s="481">
        <f t="shared" si="86"/>
        <v>1747.98</v>
      </c>
      <c r="X274" s="87" t="s">
        <v>978</v>
      </c>
    </row>
    <row r="275" spans="1:24" ht="37.5" customHeight="1">
      <c r="A275" s="729" t="s">
        <v>2285</v>
      </c>
      <c r="B275" s="668"/>
      <c r="C275" s="666" t="s">
        <v>2284</v>
      </c>
      <c r="D275" s="99" t="s">
        <v>1179</v>
      </c>
      <c r="E275" s="69">
        <f t="shared" si="75"/>
        <v>495.45000000000005</v>
      </c>
      <c r="F275" s="70">
        <f t="shared" si="76"/>
        <v>403.70000000000005</v>
      </c>
      <c r="G275" s="71">
        <v>367</v>
      </c>
      <c r="H275" s="126">
        <f t="shared" si="77"/>
        <v>1</v>
      </c>
      <c r="I275" s="126">
        <f t="shared" si="78"/>
        <v>367</v>
      </c>
      <c r="J275" s="126">
        <f t="shared" si="79"/>
        <v>367</v>
      </c>
      <c r="K275">
        <f t="shared" si="80"/>
        <v>367</v>
      </c>
      <c r="L275" s="70">
        <f t="shared" si="81"/>
        <v>378.01</v>
      </c>
      <c r="M275" s="70">
        <f t="shared" si="82"/>
        <v>418.37999999999994</v>
      </c>
      <c r="N275" s="70">
        <f t="shared" si="83"/>
        <v>517.47</v>
      </c>
      <c r="O275" s="481">
        <f t="shared" si="84"/>
        <v>367</v>
      </c>
      <c r="P275" s="481">
        <f t="shared" si="85"/>
        <v>385.35</v>
      </c>
      <c r="Q275" s="481">
        <f t="shared" si="86"/>
        <v>477.1</v>
      </c>
      <c r="X275" s="87" t="s">
        <v>978</v>
      </c>
    </row>
    <row r="276" spans="1:24" ht="36" customHeight="1">
      <c r="A276" s="731"/>
      <c r="B276" s="668"/>
      <c r="C276" s="666"/>
      <c r="D276" s="89" t="s">
        <v>1177</v>
      </c>
      <c r="E276" s="69">
        <f t="shared" si="75"/>
        <v>495.45000000000005</v>
      </c>
      <c r="F276" s="70">
        <f t="shared" si="76"/>
        <v>403.70000000000005</v>
      </c>
      <c r="G276" s="71">
        <v>367</v>
      </c>
      <c r="H276" s="126">
        <f t="shared" si="77"/>
        <v>1</v>
      </c>
      <c r="I276" s="126">
        <f t="shared" si="78"/>
        <v>367</v>
      </c>
      <c r="J276" s="126">
        <f t="shared" si="79"/>
        <v>367</v>
      </c>
      <c r="K276">
        <f t="shared" si="80"/>
        <v>367</v>
      </c>
      <c r="L276" s="70">
        <f t="shared" si="81"/>
        <v>378.01</v>
      </c>
      <c r="M276" s="70">
        <f t="shared" si="82"/>
        <v>418.37999999999994</v>
      </c>
      <c r="N276" s="70">
        <f t="shared" si="83"/>
        <v>517.47</v>
      </c>
      <c r="O276" s="481">
        <f t="shared" si="84"/>
        <v>367</v>
      </c>
      <c r="P276" s="481">
        <f t="shared" si="85"/>
        <v>385.35</v>
      </c>
      <c r="Q276" s="481">
        <f t="shared" si="86"/>
        <v>477.1</v>
      </c>
      <c r="X276" s="87" t="s">
        <v>978</v>
      </c>
    </row>
    <row r="277" spans="1:24" ht="36" customHeight="1">
      <c r="A277" s="729" t="s">
        <v>2287</v>
      </c>
      <c r="B277" s="668"/>
      <c r="C277" s="666" t="s">
        <v>2286</v>
      </c>
      <c r="D277" s="99" t="s">
        <v>1179</v>
      </c>
      <c r="E277" s="69">
        <f t="shared" si="75"/>
        <v>413.1</v>
      </c>
      <c r="F277" s="70">
        <f t="shared" si="76"/>
        <v>336.6</v>
      </c>
      <c r="G277" s="71">
        <v>306</v>
      </c>
      <c r="H277" s="126">
        <f t="shared" si="77"/>
        <v>1</v>
      </c>
      <c r="I277" s="126">
        <f t="shared" si="78"/>
        <v>306</v>
      </c>
      <c r="J277" s="126">
        <f t="shared" si="79"/>
        <v>306</v>
      </c>
      <c r="K277">
        <f t="shared" si="80"/>
        <v>306</v>
      </c>
      <c r="L277" s="70">
        <f t="shared" si="81"/>
        <v>315.18</v>
      </c>
      <c r="M277" s="70">
        <f t="shared" si="82"/>
        <v>348.84</v>
      </c>
      <c r="N277" s="70">
        <f t="shared" si="83"/>
        <v>431.46</v>
      </c>
      <c r="O277" s="481">
        <f t="shared" si="84"/>
        <v>306</v>
      </c>
      <c r="P277" s="481">
        <f t="shared" si="85"/>
        <v>321.3</v>
      </c>
      <c r="Q277" s="481">
        <f t="shared" si="86"/>
        <v>397.8</v>
      </c>
      <c r="X277" s="87" t="s">
        <v>978</v>
      </c>
    </row>
    <row r="278" spans="1:24" ht="38.25" customHeight="1">
      <c r="A278" s="731"/>
      <c r="B278" s="668"/>
      <c r="C278" s="666"/>
      <c r="D278" s="89" t="s">
        <v>1177</v>
      </c>
      <c r="E278" s="69">
        <f t="shared" si="75"/>
        <v>413.1</v>
      </c>
      <c r="F278" s="70">
        <f t="shared" si="76"/>
        <v>336.6</v>
      </c>
      <c r="G278" s="71">
        <v>306</v>
      </c>
      <c r="H278" s="126">
        <f t="shared" si="77"/>
        <v>1</v>
      </c>
      <c r="I278" s="126">
        <f t="shared" si="78"/>
        <v>306</v>
      </c>
      <c r="J278" s="126">
        <f t="shared" si="79"/>
        <v>306</v>
      </c>
      <c r="K278">
        <f t="shared" si="80"/>
        <v>306</v>
      </c>
      <c r="L278" s="70">
        <f t="shared" si="81"/>
        <v>315.18</v>
      </c>
      <c r="M278" s="70">
        <f t="shared" si="82"/>
        <v>348.84</v>
      </c>
      <c r="N278" s="70">
        <f t="shared" si="83"/>
        <v>431.46</v>
      </c>
      <c r="O278" s="481">
        <f t="shared" si="84"/>
        <v>306</v>
      </c>
      <c r="P278" s="481">
        <f t="shared" si="85"/>
        <v>321.3</v>
      </c>
      <c r="Q278" s="481">
        <f t="shared" si="86"/>
        <v>397.8</v>
      </c>
      <c r="X278" s="87" t="s">
        <v>978</v>
      </c>
    </row>
    <row r="279" spans="1:24" ht="34.5" customHeight="1">
      <c r="A279" s="729" t="s">
        <v>2289</v>
      </c>
      <c r="B279" s="688"/>
      <c r="C279" s="666" t="s">
        <v>2288</v>
      </c>
      <c r="D279" s="99" t="s">
        <v>1179</v>
      </c>
      <c r="E279" s="69">
        <f t="shared" si="75"/>
        <v>330.07500000000005</v>
      </c>
      <c r="F279" s="70">
        <f t="shared" si="76"/>
        <v>268.95000000000005</v>
      </c>
      <c r="G279" s="71">
        <v>244.5</v>
      </c>
      <c r="H279" s="126">
        <f t="shared" si="77"/>
        <v>1</v>
      </c>
      <c r="I279" s="126">
        <f t="shared" si="78"/>
        <v>244.5</v>
      </c>
      <c r="J279" s="126">
        <f t="shared" si="79"/>
        <v>244.5</v>
      </c>
      <c r="K279">
        <f t="shared" si="80"/>
        <v>244.5</v>
      </c>
      <c r="L279" s="70">
        <f t="shared" si="81"/>
        <v>251.83500000000001</v>
      </c>
      <c r="M279" s="70">
        <f t="shared" si="82"/>
        <v>278.72999999999996</v>
      </c>
      <c r="N279" s="70">
        <f t="shared" si="83"/>
        <v>344.745</v>
      </c>
      <c r="O279" s="481">
        <f t="shared" si="84"/>
        <v>244.5</v>
      </c>
      <c r="P279" s="481">
        <f t="shared" si="85"/>
        <v>256.72500000000002</v>
      </c>
      <c r="Q279" s="481">
        <f t="shared" si="86"/>
        <v>317.85000000000002</v>
      </c>
      <c r="X279" s="87" t="s">
        <v>978</v>
      </c>
    </row>
    <row r="280" spans="1:24" ht="33" customHeight="1">
      <c r="A280" s="731"/>
      <c r="B280" s="688"/>
      <c r="C280" s="666"/>
      <c r="D280" s="89" t="s">
        <v>1177</v>
      </c>
      <c r="E280" s="69">
        <f t="shared" si="75"/>
        <v>330.07500000000005</v>
      </c>
      <c r="F280" s="70">
        <f t="shared" si="76"/>
        <v>268.95000000000005</v>
      </c>
      <c r="G280" s="71">
        <v>244.5</v>
      </c>
      <c r="H280" s="126">
        <f t="shared" si="77"/>
        <v>1</v>
      </c>
      <c r="I280" s="126">
        <f t="shared" si="78"/>
        <v>244.5</v>
      </c>
      <c r="J280" s="126">
        <f t="shared" si="79"/>
        <v>244.5</v>
      </c>
      <c r="K280">
        <f t="shared" si="80"/>
        <v>244.5</v>
      </c>
      <c r="L280" s="70">
        <f t="shared" si="81"/>
        <v>251.83500000000001</v>
      </c>
      <c r="M280" s="70">
        <f t="shared" si="82"/>
        <v>278.72999999999996</v>
      </c>
      <c r="N280" s="70">
        <f t="shared" si="83"/>
        <v>344.745</v>
      </c>
      <c r="O280" s="481">
        <f t="shared" si="84"/>
        <v>244.5</v>
      </c>
      <c r="P280" s="481">
        <f t="shared" si="85"/>
        <v>256.72500000000002</v>
      </c>
      <c r="Q280" s="481">
        <f t="shared" si="86"/>
        <v>317.85000000000002</v>
      </c>
      <c r="X280" s="87" t="s">
        <v>978</v>
      </c>
    </row>
    <row r="281" spans="1:24" ht="36" customHeight="1">
      <c r="A281" s="74" t="s">
        <v>2291</v>
      </c>
      <c r="B281" s="688"/>
      <c r="C281" s="97" t="s">
        <v>2290</v>
      </c>
      <c r="D281" s="216" t="s">
        <v>1107</v>
      </c>
      <c r="E281" s="69">
        <f t="shared" si="75"/>
        <v>384.75</v>
      </c>
      <c r="F281" s="70">
        <f t="shared" si="76"/>
        <v>313.5</v>
      </c>
      <c r="G281" s="71">
        <v>285</v>
      </c>
      <c r="H281" s="126">
        <f t="shared" si="77"/>
        <v>1</v>
      </c>
      <c r="I281" s="126">
        <f t="shared" si="78"/>
        <v>285</v>
      </c>
      <c r="J281" s="126">
        <f t="shared" si="79"/>
        <v>285</v>
      </c>
      <c r="K281">
        <f t="shared" si="80"/>
        <v>285</v>
      </c>
      <c r="L281" s="70">
        <f t="shared" si="81"/>
        <v>293.55</v>
      </c>
      <c r="M281" s="70">
        <f t="shared" si="82"/>
        <v>324.89999999999998</v>
      </c>
      <c r="N281" s="70">
        <f t="shared" si="83"/>
        <v>401.84999999999997</v>
      </c>
      <c r="O281" s="481">
        <f t="shared" si="84"/>
        <v>285</v>
      </c>
      <c r="P281" s="481">
        <f t="shared" si="85"/>
        <v>299.25</v>
      </c>
      <c r="Q281" s="481">
        <f t="shared" si="86"/>
        <v>370.5</v>
      </c>
      <c r="X281" s="87" t="s">
        <v>978</v>
      </c>
    </row>
    <row r="282" spans="1:24" ht="35.25" customHeight="1">
      <c r="A282" s="729" t="s">
        <v>2302</v>
      </c>
      <c r="B282" s="668"/>
      <c r="C282" s="666" t="s">
        <v>2301</v>
      </c>
      <c r="D282" s="99" t="s">
        <v>1240</v>
      </c>
      <c r="E282" s="69">
        <f t="shared" si="75"/>
        <v>577.80000000000007</v>
      </c>
      <c r="F282" s="70">
        <f t="shared" si="76"/>
        <v>470.8</v>
      </c>
      <c r="G282" s="71">
        <v>428</v>
      </c>
      <c r="H282" s="126">
        <f t="shared" si="77"/>
        <v>1</v>
      </c>
      <c r="I282" s="126">
        <f t="shared" si="78"/>
        <v>428</v>
      </c>
      <c r="J282" s="126">
        <f t="shared" si="79"/>
        <v>428</v>
      </c>
      <c r="K282">
        <f t="shared" si="80"/>
        <v>428</v>
      </c>
      <c r="L282" s="70">
        <f t="shared" si="81"/>
        <v>440.84000000000003</v>
      </c>
      <c r="M282" s="70">
        <f t="shared" si="82"/>
        <v>487.91999999999996</v>
      </c>
      <c r="N282" s="70">
        <f t="shared" si="83"/>
        <v>603.48</v>
      </c>
      <c r="O282" s="481">
        <f t="shared" si="84"/>
        <v>428</v>
      </c>
      <c r="P282" s="481">
        <f t="shared" si="85"/>
        <v>449.40000000000003</v>
      </c>
      <c r="Q282" s="481">
        <f t="shared" si="86"/>
        <v>556.4</v>
      </c>
      <c r="X282" s="87" t="s">
        <v>978</v>
      </c>
    </row>
    <row r="283" spans="1:24" ht="32.25" customHeight="1">
      <c r="A283" s="731"/>
      <c r="B283" s="668"/>
      <c r="C283" s="666"/>
      <c r="D283" s="89" t="s">
        <v>2277</v>
      </c>
      <c r="E283" s="69">
        <f t="shared" si="75"/>
        <v>577.80000000000007</v>
      </c>
      <c r="F283" s="70">
        <f t="shared" si="76"/>
        <v>470.8</v>
      </c>
      <c r="G283" s="71">
        <v>428</v>
      </c>
      <c r="H283" s="126">
        <f t="shared" si="77"/>
        <v>1</v>
      </c>
      <c r="I283" s="126">
        <f t="shared" si="78"/>
        <v>428</v>
      </c>
      <c r="J283" s="126">
        <f t="shared" si="79"/>
        <v>428</v>
      </c>
      <c r="K283">
        <f t="shared" si="80"/>
        <v>428</v>
      </c>
      <c r="L283" s="70">
        <f t="shared" si="81"/>
        <v>440.84000000000003</v>
      </c>
      <c r="M283" s="70">
        <f t="shared" si="82"/>
        <v>487.91999999999996</v>
      </c>
      <c r="N283" s="70">
        <f t="shared" si="83"/>
        <v>603.48</v>
      </c>
      <c r="O283" s="481">
        <f t="shared" si="84"/>
        <v>428</v>
      </c>
      <c r="P283" s="481">
        <f t="shared" si="85"/>
        <v>449.40000000000003</v>
      </c>
      <c r="Q283" s="481">
        <f t="shared" si="86"/>
        <v>556.4</v>
      </c>
      <c r="X283" s="87" t="s">
        <v>978</v>
      </c>
    </row>
    <row r="284" spans="1:24" ht="34.5" customHeight="1">
      <c r="A284" s="74" t="s">
        <v>2304</v>
      </c>
      <c r="B284" s="668"/>
      <c r="C284" s="97" t="s">
        <v>2303</v>
      </c>
      <c r="D284" s="216" t="s">
        <v>1107</v>
      </c>
      <c r="E284" s="69">
        <f t="shared" si="75"/>
        <v>880.2</v>
      </c>
      <c r="F284" s="70">
        <f t="shared" si="76"/>
        <v>717.2</v>
      </c>
      <c r="G284" s="71">
        <v>652</v>
      </c>
      <c r="H284" s="126">
        <f t="shared" si="77"/>
        <v>1</v>
      </c>
      <c r="I284" s="126">
        <f t="shared" si="78"/>
        <v>652</v>
      </c>
      <c r="J284" s="126">
        <f t="shared" si="79"/>
        <v>652</v>
      </c>
      <c r="K284">
        <f t="shared" si="80"/>
        <v>652</v>
      </c>
      <c r="L284" s="70">
        <f t="shared" si="81"/>
        <v>671.56000000000006</v>
      </c>
      <c r="M284" s="70">
        <f t="shared" si="82"/>
        <v>743.28</v>
      </c>
      <c r="N284" s="70">
        <f t="shared" si="83"/>
        <v>919.31999999999994</v>
      </c>
      <c r="O284" s="481">
        <f t="shared" si="84"/>
        <v>652</v>
      </c>
      <c r="P284" s="481">
        <f t="shared" si="85"/>
        <v>684.6</v>
      </c>
      <c r="Q284" s="481">
        <f t="shared" si="86"/>
        <v>847.6</v>
      </c>
      <c r="X284" s="87" t="s">
        <v>978</v>
      </c>
    </row>
    <row r="285" spans="1:24" ht="31.5" customHeight="1">
      <c r="A285" s="729" t="s">
        <v>2306</v>
      </c>
      <c r="B285" s="668"/>
      <c r="C285" s="666" t="s">
        <v>2305</v>
      </c>
      <c r="D285" s="99" t="s">
        <v>1240</v>
      </c>
      <c r="E285" s="69">
        <f t="shared" si="75"/>
        <v>522.45000000000005</v>
      </c>
      <c r="F285" s="70">
        <f t="shared" si="76"/>
        <v>425.70000000000005</v>
      </c>
      <c r="G285" s="71">
        <v>387</v>
      </c>
      <c r="H285" s="126">
        <f t="shared" si="77"/>
        <v>1</v>
      </c>
      <c r="I285" s="126">
        <f t="shared" si="78"/>
        <v>387</v>
      </c>
      <c r="J285" s="126">
        <f t="shared" si="79"/>
        <v>387</v>
      </c>
      <c r="K285">
        <f t="shared" si="80"/>
        <v>387</v>
      </c>
      <c r="L285" s="70">
        <f t="shared" si="81"/>
        <v>398.61</v>
      </c>
      <c r="M285" s="70">
        <f t="shared" si="82"/>
        <v>441.17999999999995</v>
      </c>
      <c r="N285" s="70">
        <f t="shared" si="83"/>
        <v>545.66999999999996</v>
      </c>
      <c r="O285" s="481">
        <f t="shared" si="84"/>
        <v>387</v>
      </c>
      <c r="P285" s="481">
        <f t="shared" si="85"/>
        <v>406.35</v>
      </c>
      <c r="Q285" s="481">
        <f t="shared" si="86"/>
        <v>503.1</v>
      </c>
      <c r="X285" s="87" t="s">
        <v>978</v>
      </c>
    </row>
    <row r="286" spans="1:24" ht="33" customHeight="1">
      <c r="A286" s="731"/>
      <c r="B286" s="668"/>
      <c r="C286" s="666"/>
      <c r="D286" s="89" t="s">
        <v>2277</v>
      </c>
      <c r="E286" s="69">
        <f t="shared" si="75"/>
        <v>522.45000000000005</v>
      </c>
      <c r="F286" s="70">
        <f t="shared" si="76"/>
        <v>425.70000000000005</v>
      </c>
      <c r="G286" s="71">
        <v>387</v>
      </c>
      <c r="H286" s="126">
        <f t="shared" si="77"/>
        <v>1</v>
      </c>
      <c r="I286" s="126">
        <f t="shared" si="78"/>
        <v>387</v>
      </c>
      <c r="J286" s="126">
        <f t="shared" si="79"/>
        <v>387</v>
      </c>
      <c r="K286">
        <f t="shared" si="80"/>
        <v>387</v>
      </c>
      <c r="L286" s="70">
        <f t="shared" si="81"/>
        <v>398.61</v>
      </c>
      <c r="M286" s="70">
        <f t="shared" si="82"/>
        <v>441.17999999999995</v>
      </c>
      <c r="N286" s="70">
        <f t="shared" si="83"/>
        <v>545.66999999999996</v>
      </c>
      <c r="O286" s="481">
        <f t="shared" si="84"/>
        <v>387</v>
      </c>
      <c r="P286" s="481">
        <f t="shared" si="85"/>
        <v>406.35</v>
      </c>
      <c r="Q286" s="481">
        <f t="shared" si="86"/>
        <v>503.1</v>
      </c>
      <c r="X286" s="87" t="s">
        <v>978</v>
      </c>
    </row>
    <row r="287" spans="1:24" ht="34.5" customHeight="1">
      <c r="A287" s="74" t="s">
        <v>2308</v>
      </c>
      <c r="B287" s="668"/>
      <c r="C287" s="97" t="s">
        <v>2307</v>
      </c>
      <c r="D287" s="216" t="s">
        <v>1107</v>
      </c>
      <c r="E287" s="69">
        <f t="shared" si="75"/>
        <v>770.17500000000007</v>
      </c>
      <c r="F287" s="70">
        <f t="shared" si="76"/>
        <v>627.55000000000007</v>
      </c>
      <c r="G287" s="71">
        <v>570.5</v>
      </c>
      <c r="H287" s="126">
        <f t="shared" si="77"/>
        <v>1</v>
      </c>
      <c r="I287" s="126">
        <f t="shared" si="78"/>
        <v>570.5</v>
      </c>
      <c r="J287" s="126">
        <f t="shared" si="79"/>
        <v>570.5</v>
      </c>
      <c r="K287">
        <f t="shared" si="80"/>
        <v>570.5</v>
      </c>
      <c r="L287" s="70">
        <f t="shared" si="81"/>
        <v>587.61500000000001</v>
      </c>
      <c r="M287" s="70">
        <f t="shared" si="82"/>
        <v>650.36999999999989</v>
      </c>
      <c r="N287" s="70">
        <f t="shared" si="83"/>
        <v>804.40499999999997</v>
      </c>
      <c r="O287" s="481">
        <f t="shared" si="84"/>
        <v>570.5</v>
      </c>
      <c r="P287" s="481">
        <f t="shared" si="85"/>
        <v>599.02499999999998</v>
      </c>
      <c r="Q287" s="481">
        <f t="shared" si="86"/>
        <v>741.65</v>
      </c>
      <c r="X287" s="87" t="s">
        <v>978</v>
      </c>
    </row>
    <row r="288" spans="1:24" ht="35.25" customHeight="1">
      <c r="A288" s="729" t="s">
        <v>2322</v>
      </c>
      <c r="B288" s="668"/>
      <c r="C288" s="666" t="s">
        <v>2321</v>
      </c>
      <c r="D288" s="99" t="s">
        <v>1240</v>
      </c>
      <c r="E288" s="69">
        <f t="shared" si="75"/>
        <v>467.1</v>
      </c>
      <c r="F288" s="70">
        <f t="shared" si="76"/>
        <v>380.6</v>
      </c>
      <c r="G288" s="71">
        <v>346</v>
      </c>
      <c r="H288" s="126">
        <f t="shared" si="77"/>
        <v>1</v>
      </c>
      <c r="I288" s="126">
        <f t="shared" si="78"/>
        <v>346</v>
      </c>
      <c r="J288" s="126">
        <f t="shared" si="79"/>
        <v>346</v>
      </c>
      <c r="K288">
        <f t="shared" si="80"/>
        <v>346</v>
      </c>
      <c r="L288" s="70">
        <f t="shared" si="81"/>
        <v>356.38</v>
      </c>
      <c r="M288" s="70">
        <f t="shared" si="82"/>
        <v>394.43999999999994</v>
      </c>
      <c r="N288" s="70">
        <f t="shared" si="83"/>
        <v>487.85999999999996</v>
      </c>
      <c r="O288" s="481">
        <f t="shared" si="84"/>
        <v>346</v>
      </c>
      <c r="P288" s="481">
        <f t="shared" si="85"/>
        <v>363.3</v>
      </c>
      <c r="Q288" s="481">
        <f t="shared" si="86"/>
        <v>449.8</v>
      </c>
      <c r="X288" s="87" t="s">
        <v>978</v>
      </c>
    </row>
    <row r="289" spans="1:24" ht="30.75" customHeight="1">
      <c r="A289" s="731"/>
      <c r="B289" s="668"/>
      <c r="C289" s="666"/>
      <c r="D289" s="89" t="s">
        <v>2277</v>
      </c>
      <c r="E289" s="69">
        <f t="shared" si="75"/>
        <v>467.1</v>
      </c>
      <c r="F289" s="70">
        <f t="shared" si="76"/>
        <v>380.6</v>
      </c>
      <c r="G289" s="71">
        <v>346</v>
      </c>
      <c r="H289" s="126">
        <f t="shared" si="77"/>
        <v>1</v>
      </c>
      <c r="I289" s="126">
        <f t="shared" si="78"/>
        <v>346</v>
      </c>
      <c r="J289" s="126">
        <f t="shared" si="79"/>
        <v>346</v>
      </c>
      <c r="K289">
        <f t="shared" si="80"/>
        <v>346</v>
      </c>
      <c r="L289" s="70">
        <f t="shared" si="81"/>
        <v>356.38</v>
      </c>
      <c r="M289" s="70">
        <f t="shared" si="82"/>
        <v>394.43999999999994</v>
      </c>
      <c r="N289" s="70">
        <f t="shared" si="83"/>
        <v>487.85999999999996</v>
      </c>
      <c r="O289" s="481">
        <f t="shared" si="84"/>
        <v>346</v>
      </c>
      <c r="P289" s="481">
        <f t="shared" si="85"/>
        <v>363.3</v>
      </c>
      <c r="Q289" s="481">
        <f t="shared" si="86"/>
        <v>449.8</v>
      </c>
      <c r="X289" s="87" t="s">
        <v>978</v>
      </c>
    </row>
    <row r="290" spans="1:24" ht="32.25" customHeight="1">
      <c r="A290" s="74" t="s">
        <v>2324</v>
      </c>
      <c r="B290" s="668"/>
      <c r="C290" s="97" t="s">
        <v>2323</v>
      </c>
      <c r="D290" s="216" t="s">
        <v>1107</v>
      </c>
      <c r="E290" s="69">
        <f t="shared" si="75"/>
        <v>577.80000000000007</v>
      </c>
      <c r="F290" s="70">
        <f t="shared" si="76"/>
        <v>470.8</v>
      </c>
      <c r="G290" s="71">
        <v>428</v>
      </c>
      <c r="H290" s="126">
        <f t="shared" si="77"/>
        <v>1</v>
      </c>
      <c r="I290" s="126">
        <f t="shared" si="78"/>
        <v>428</v>
      </c>
      <c r="J290" s="126">
        <f t="shared" si="79"/>
        <v>428</v>
      </c>
      <c r="K290">
        <f t="shared" si="80"/>
        <v>428</v>
      </c>
      <c r="L290" s="70">
        <f t="shared" si="81"/>
        <v>440.84000000000003</v>
      </c>
      <c r="M290" s="70">
        <f t="shared" si="82"/>
        <v>487.91999999999996</v>
      </c>
      <c r="N290" s="70">
        <f t="shared" si="83"/>
        <v>603.48</v>
      </c>
      <c r="O290" s="481">
        <f t="shared" si="84"/>
        <v>428</v>
      </c>
      <c r="P290" s="481">
        <f t="shared" si="85"/>
        <v>449.40000000000003</v>
      </c>
      <c r="Q290" s="481">
        <f t="shared" si="86"/>
        <v>556.4</v>
      </c>
      <c r="X290" s="87" t="s">
        <v>978</v>
      </c>
    </row>
    <row r="291" spans="1:24" ht="33.75" customHeight="1">
      <c r="A291" s="729" t="s">
        <v>2326</v>
      </c>
      <c r="B291" s="668"/>
      <c r="C291" s="666" t="s">
        <v>2325</v>
      </c>
      <c r="D291" s="99" t="s">
        <v>1240</v>
      </c>
      <c r="E291" s="69">
        <f t="shared" ref="E291:E324" si="87">G291*1.35</f>
        <v>413.1</v>
      </c>
      <c r="F291" s="70">
        <f t="shared" ref="F291:F322" si="88">G291*1.1</f>
        <v>336.6</v>
      </c>
      <c r="G291" s="71">
        <v>306</v>
      </c>
      <c r="H291" s="126">
        <f t="shared" si="77"/>
        <v>1</v>
      </c>
      <c r="I291" s="126">
        <f t="shared" si="78"/>
        <v>306</v>
      </c>
      <c r="J291" s="126">
        <f t="shared" si="79"/>
        <v>306</v>
      </c>
      <c r="K291">
        <f t="shared" si="80"/>
        <v>306</v>
      </c>
      <c r="L291" s="70">
        <f t="shared" si="81"/>
        <v>315.18</v>
      </c>
      <c r="M291" s="70">
        <f t="shared" si="82"/>
        <v>348.84</v>
      </c>
      <c r="N291" s="70">
        <f t="shared" si="83"/>
        <v>431.46</v>
      </c>
      <c r="O291" s="481">
        <f t="shared" si="84"/>
        <v>306</v>
      </c>
      <c r="P291" s="481">
        <f t="shared" si="85"/>
        <v>321.3</v>
      </c>
      <c r="Q291" s="481">
        <f t="shared" si="86"/>
        <v>397.8</v>
      </c>
      <c r="X291" s="87" t="s">
        <v>978</v>
      </c>
    </row>
    <row r="292" spans="1:24" ht="33" customHeight="1">
      <c r="A292" s="731"/>
      <c r="B292" s="668"/>
      <c r="C292" s="666"/>
      <c r="D292" s="89" t="s">
        <v>2277</v>
      </c>
      <c r="E292" s="69">
        <f t="shared" si="87"/>
        <v>413.1</v>
      </c>
      <c r="F292" s="70">
        <f t="shared" si="88"/>
        <v>336.6</v>
      </c>
      <c r="G292" s="71">
        <v>306</v>
      </c>
      <c r="H292" s="126">
        <f t="shared" si="77"/>
        <v>1</v>
      </c>
      <c r="I292" s="126">
        <f t="shared" si="78"/>
        <v>306</v>
      </c>
      <c r="J292" s="126">
        <f t="shared" si="79"/>
        <v>306</v>
      </c>
      <c r="K292">
        <f t="shared" si="80"/>
        <v>306</v>
      </c>
      <c r="L292" s="70">
        <f t="shared" si="81"/>
        <v>315.18</v>
      </c>
      <c r="M292" s="70">
        <f t="shared" si="82"/>
        <v>348.84</v>
      </c>
      <c r="N292" s="70">
        <f t="shared" si="83"/>
        <v>431.46</v>
      </c>
      <c r="O292" s="481">
        <f t="shared" si="84"/>
        <v>306</v>
      </c>
      <c r="P292" s="481">
        <f t="shared" si="85"/>
        <v>321.3</v>
      </c>
      <c r="Q292" s="481">
        <f t="shared" si="86"/>
        <v>397.8</v>
      </c>
      <c r="X292" s="87" t="s">
        <v>978</v>
      </c>
    </row>
    <row r="293" spans="1:24" ht="33" customHeight="1">
      <c r="A293" s="74" t="s">
        <v>2328</v>
      </c>
      <c r="B293" s="668"/>
      <c r="C293" s="97" t="s">
        <v>2327</v>
      </c>
      <c r="D293" s="216" t="s">
        <v>1107</v>
      </c>
      <c r="E293" s="69">
        <f t="shared" si="87"/>
        <v>550.125</v>
      </c>
      <c r="F293" s="70">
        <f t="shared" si="88"/>
        <v>448.25000000000006</v>
      </c>
      <c r="G293" s="71">
        <v>407.5</v>
      </c>
      <c r="H293" s="126">
        <f t="shared" si="77"/>
        <v>1</v>
      </c>
      <c r="I293" s="126">
        <f t="shared" si="78"/>
        <v>407.5</v>
      </c>
      <c r="J293" s="126">
        <f t="shared" si="79"/>
        <v>407.5</v>
      </c>
      <c r="K293">
        <f t="shared" si="80"/>
        <v>407.5</v>
      </c>
      <c r="L293" s="70">
        <f t="shared" si="81"/>
        <v>419.72500000000002</v>
      </c>
      <c r="M293" s="70">
        <f t="shared" si="82"/>
        <v>464.54999999999995</v>
      </c>
      <c r="N293" s="70">
        <f t="shared" si="83"/>
        <v>574.57499999999993</v>
      </c>
      <c r="O293" s="481">
        <f t="shared" si="84"/>
        <v>407.5</v>
      </c>
      <c r="P293" s="481">
        <f t="shared" si="85"/>
        <v>427.875</v>
      </c>
      <c r="Q293" s="481">
        <f t="shared" si="86"/>
        <v>529.75</v>
      </c>
      <c r="X293" s="87" t="s">
        <v>978</v>
      </c>
    </row>
    <row r="294" spans="1:24" ht="33.75" customHeight="1">
      <c r="A294" s="729" t="s">
        <v>2330</v>
      </c>
      <c r="B294" s="668"/>
      <c r="C294" s="666" t="s">
        <v>2329</v>
      </c>
      <c r="D294" s="99" t="s">
        <v>1240</v>
      </c>
      <c r="E294" s="69">
        <f t="shared" si="87"/>
        <v>907.2</v>
      </c>
      <c r="F294" s="70">
        <f t="shared" si="88"/>
        <v>739.2</v>
      </c>
      <c r="G294" s="71">
        <v>672</v>
      </c>
      <c r="H294" s="126">
        <f t="shared" si="77"/>
        <v>1</v>
      </c>
      <c r="I294" s="126">
        <f t="shared" si="78"/>
        <v>672</v>
      </c>
      <c r="J294" s="126">
        <f t="shared" si="79"/>
        <v>672</v>
      </c>
      <c r="K294">
        <f t="shared" si="80"/>
        <v>672</v>
      </c>
      <c r="L294" s="70">
        <f t="shared" si="81"/>
        <v>692.16</v>
      </c>
      <c r="M294" s="70">
        <f t="shared" si="82"/>
        <v>766.07999999999993</v>
      </c>
      <c r="N294" s="70">
        <f t="shared" si="83"/>
        <v>947.52</v>
      </c>
      <c r="O294" s="481">
        <f t="shared" si="84"/>
        <v>672</v>
      </c>
      <c r="P294" s="481">
        <f t="shared" si="85"/>
        <v>705.6</v>
      </c>
      <c r="Q294" s="481">
        <f t="shared" si="86"/>
        <v>873.6</v>
      </c>
      <c r="X294" s="87" t="s">
        <v>978</v>
      </c>
    </row>
    <row r="295" spans="1:24" ht="30.75" customHeight="1">
      <c r="A295" s="731"/>
      <c r="B295" s="668"/>
      <c r="C295" s="666"/>
      <c r="D295" s="89" t="s">
        <v>2277</v>
      </c>
      <c r="E295" s="69">
        <f t="shared" si="87"/>
        <v>907.2</v>
      </c>
      <c r="F295" s="70">
        <f t="shared" si="88"/>
        <v>739.2</v>
      </c>
      <c r="G295" s="71">
        <v>672</v>
      </c>
      <c r="H295" s="126">
        <f t="shared" si="77"/>
        <v>1</v>
      </c>
      <c r="I295" s="126">
        <f t="shared" si="78"/>
        <v>672</v>
      </c>
      <c r="J295" s="126">
        <f t="shared" si="79"/>
        <v>672</v>
      </c>
      <c r="K295">
        <f t="shared" si="80"/>
        <v>672</v>
      </c>
      <c r="L295" s="70">
        <f t="shared" si="81"/>
        <v>692.16</v>
      </c>
      <c r="M295" s="70">
        <f t="shared" si="82"/>
        <v>766.07999999999993</v>
      </c>
      <c r="N295" s="70">
        <f t="shared" si="83"/>
        <v>947.52</v>
      </c>
      <c r="O295" s="481">
        <f t="shared" si="84"/>
        <v>672</v>
      </c>
      <c r="P295" s="481">
        <f t="shared" si="85"/>
        <v>705.6</v>
      </c>
      <c r="Q295" s="481">
        <f t="shared" si="86"/>
        <v>873.6</v>
      </c>
      <c r="X295" s="87" t="s">
        <v>978</v>
      </c>
    </row>
    <row r="296" spans="1:24" ht="32.25" customHeight="1">
      <c r="A296" s="729" t="s">
        <v>2332</v>
      </c>
      <c r="B296" s="668"/>
      <c r="C296" s="666" t="s">
        <v>2331</v>
      </c>
      <c r="D296" s="99" t="s">
        <v>1240</v>
      </c>
      <c r="E296" s="69">
        <f t="shared" si="87"/>
        <v>880.2</v>
      </c>
      <c r="F296" s="70">
        <f t="shared" si="88"/>
        <v>717.2</v>
      </c>
      <c r="G296" s="71">
        <v>652</v>
      </c>
      <c r="H296" s="126">
        <f t="shared" si="77"/>
        <v>1</v>
      </c>
      <c r="I296" s="126">
        <f t="shared" si="78"/>
        <v>652</v>
      </c>
      <c r="J296" s="126">
        <f t="shared" si="79"/>
        <v>652</v>
      </c>
      <c r="K296">
        <f t="shared" si="80"/>
        <v>652</v>
      </c>
      <c r="L296" s="70">
        <f t="shared" si="81"/>
        <v>671.56000000000006</v>
      </c>
      <c r="M296" s="70">
        <f t="shared" si="82"/>
        <v>743.28</v>
      </c>
      <c r="N296" s="70">
        <f t="shared" si="83"/>
        <v>919.31999999999994</v>
      </c>
      <c r="O296" s="481">
        <f t="shared" si="84"/>
        <v>652</v>
      </c>
      <c r="P296" s="481">
        <f t="shared" si="85"/>
        <v>684.6</v>
      </c>
      <c r="Q296" s="481">
        <f t="shared" si="86"/>
        <v>847.6</v>
      </c>
      <c r="X296" s="87" t="s">
        <v>978</v>
      </c>
    </row>
    <row r="297" spans="1:24" ht="36" customHeight="1">
      <c r="A297" s="731"/>
      <c r="B297" s="668"/>
      <c r="C297" s="666"/>
      <c r="D297" s="89" t="s">
        <v>2277</v>
      </c>
      <c r="E297" s="69">
        <f t="shared" si="87"/>
        <v>880.2</v>
      </c>
      <c r="F297" s="70">
        <f t="shared" si="88"/>
        <v>717.2</v>
      </c>
      <c r="G297" s="71">
        <v>652</v>
      </c>
      <c r="H297" s="126">
        <f t="shared" si="77"/>
        <v>1</v>
      </c>
      <c r="I297" s="126">
        <f t="shared" si="78"/>
        <v>652</v>
      </c>
      <c r="J297" s="126">
        <f t="shared" si="79"/>
        <v>652</v>
      </c>
      <c r="K297">
        <f t="shared" si="80"/>
        <v>652</v>
      </c>
      <c r="L297" s="70">
        <f t="shared" si="81"/>
        <v>671.56000000000006</v>
      </c>
      <c r="M297" s="70">
        <f t="shared" si="82"/>
        <v>743.28</v>
      </c>
      <c r="N297" s="70">
        <f t="shared" si="83"/>
        <v>919.31999999999994</v>
      </c>
      <c r="O297" s="481">
        <f t="shared" si="84"/>
        <v>652</v>
      </c>
      <c r="P297" s="481">
        <f t="shared" si="85"/>
        <v>684.6</v>
      </c>
      <c r="Q297" s="481">
        <f t="shared" si="86"/>
        <v>847.6</v>
      </c>
      <c r="X297" s="87" t="s">
        <v>978</v>
      </c>
    </row>
    <row r="298" spans="1:24" ht="32.25" customHeight="1">
      <c r="A298" s="729" t="s">
        <v>2342</v>
      </c>
      <c r="B298" s="668"/>
      <c r="C298" s="666" t="s">
        <v>2334</v>
      </c>
      <c r="D298" s="99" t="s">
        <v>1240</v>
      </c>
      <c r="E298" s="69">
        <f t="shared" si="87"/>
        <v>687.15000000000009</v>
      </c>
      <c r="F298" s="70">
        <f t="shared" si="88"/>
        <v>559.90000000000009</v>
      </c>
      <c r="G298" s="71">
        <v>509</v>
      </c>
      <c r="H298" s="126">
        <f t="shared" si="77"/>
        <v>1</v>
      </c>
      <c r="I298" s="126">
        <f t="shared" si="78"/>
        <v>509</v>
      </c>
      <c r="J298" s="126">
        <f t="shared" si="79"/>
        <v>509</v>
      </c>
      <c r="K298">
        <f t="shared" si="80"/>
        <v>509</v>
      </c>
      <c r="L298" s="70">
        <f t="shared" si="81"/>
        <v>524.27</v>
      </c>
      <c r="M298" s="70">
        <f t="shared" si="82"/>
        <v>580.26</v>
      </c>
      <c r="N298" s="70">
        <f t="shared" si="83"/>
        <v>717.68999999999994</v>
      </c>
      <c r="O298" s="481">
        <f t="shared" si="84"/>
        <v>509</v>
      </c>
      <c r="P298" s="481">
        <f t="shared" si="85"/>
        <v>534.45000000000005</v>
      </c>
      <c r="Q298" s="481">
        <f t="shared" si="86"/>
        <v>661.7</v>
      </c>
      <c r="X298" s="87" t="s">
        <v>978</v>
      </c>
    </row>
    <row r="299" spans="1:24" ht="36" customHeight="1">
      <c r="A299" s="731"/>
      <c r="B299" s="668"/>
      <c r="C299" s="666"/>
      <c r="D299" s="89" t="s">
        <v>2277</v>
      </c>
      <c r="E299" s="69">
        <f t="shared" si="87"/>
        <v>687.15000000000009</v>
      </c>
      <c r="F299" s="70">
        <f t="shared" si="88"/>
        <v>559.90000000000009</v>
      </c>
      <c r="G299" s="71">
        <v>509</v>
      </c>
      <c r="H299" s="126">
        <f t="shared" si="77"/>
        <v>1</v>
      </c>
      <c r="I299" s="126">
        <f t="shared" si="78"/>
        <v>509</v>
      </c>
      <c r="J299" s="126">
        <f t="shared" si="79"/>
        <v>509</v>
      </c>
      <c r="K299">
        <f t="shared" si="80"/>
        <v>509</v>
      </c>
      <c r="L299" s="70">
        <f t="shared" si="81"/>
        <v>524.27</v>
      </c>
      <c r="M299" s="70">
        <f t="shared" si="82"/>
        <v>580.26</v>
      </c>
      <c r="N299" s="70">
        <f t="shared" si="83"/>
        <v>717.68999999999994</v>
      </c>
      <c r="O299" s="481">
        <f t="shared" si="84"/>
        <v>509</v>
      </c>
      <c r="P299" s="481">
        <f t="shared" si="85"/>
        <v>534.45000000000005</v>
      </c>
      <c r="Q299" s="481">
        <f t="shared" si="86"/>
        <v>661.7</v>
      </c>
      <c r="X299" s="87" t="s">
        <v>978</v>
      </c>
    </row>
    <row r="300" spans="1:24" ht="36" customHeight="1">
      <c r="A300" s="74" t="s">
        <v>2336</v>
      </c>
      <c r="B300" s="668"/>
      <c r="C300" s="97" t="s">
        <v>2335</v>
      </c>
      <c r="D300" s="216" t="s">
        <v>1107</v>
      </c>
      <c r="E300" s="69">
        <f t="shared" si="87"/>
        <v>1017.9000000000001</v>
      </c>
      <c r="F300" s="70">
        <f t="shared" si="88"/>
        <v>829.40000000000009</v>
      </c>
      <c r="G300" s="71">
        <v>754</v>
      </c>
      <c r="H300" s="126">
        <f t="shared" si="77"/>
        <v>1</v>
      </c>
      <c r="I300" s="126">
        <f t="shared" si="78"/>
        <v>754</v>
      </c>
      <c r="J300" s="126">
        <f t="shared" si="79"/>
        <v>754</v>
      </c>
      <c r="K300">
        <f t="shared" si="80"/>
        <v>754</v>
      </c>
      <c r="L300" s="70">
        <f t="shared" si="81"/>
        <v>776.62</v>
      </c>
      <c r="M300" s="70">
        <f t="shared" si="82"/>
        <v>859.56</v>
      </c>
      <c r="N300" s="70">
        <f t="shared" si="83"/>
        <v>1063.1399999999999</v>
      </c>
      <c r="O300" s="481">
        <f t="shared" si="84"/>
        <v>754</v>
      </c>
      <c r="P300" s="481">
        <f t="shared" si="85"/>
        <v>791.7</v>
      </c>
      <c r="Q300" s="481">
        <f t="shared" si="86"/>
        <v>980.2</v>
      </c>
      <c r="X300" s="87" t="s">
        <v>978</v>
      </c>
    </row>
    <row r="301" spans="1:24" ht="30">
      <c r="A301" s="729" t="s">
        <v>2338</v>
      </c>
      <c r="B301" s="668"/>
      <c r="C301" s="666" t="s">
        <v>2337</v>
      </c>
      <c r="D301" s="99" t="s">
        <v>1240</v>
      </c>
      <c r="E301" s="69">
        <f t="shared" si="87"/>
        <v>633.15000000000009</v>
      </c>
      <c r="F301" s="70">
        <f t="shared" si="88"/>
        <v>515.90000000000009</v>
      </c>
      <c r="G301" s="71">
        <v>469</v>
      </c>
      <c r="H301" s="126">
        <f t="shared" si="77"/>
        <v>1</v>
      </c>
      <c r="I301" s="126">
        <f t="shared" si="78"/>
        <v>469</v>
      </c>
      <c r="J301" s="126">
        <f t="shared" si="79"/>
        <v>469</v>
      </c>
      <c r="K301">
        <f t="shared" si="80"/>
        <v>469</v>
      </c>
      <c r="L301" s="70">
        <f t="shared" si="81"/>
        <v>483.07</v>
      </c>
      <c r="M301" s="70">
        <f t="shared" si="82"/>
        <v>534.66</v>
      </c>
      <c r="N301" s="70">
        <f t="shared" si="83"/>
        <v>661.29</v>
      </c>
      <c r="O301" s="481">
        <f t="shared" si="84"/>
        <v>469</v>
      </c>
      <c r="P301" s="481">
        <f t="shared" si="85"/>
        <v>492.45000000000005</v>
      </c>
      <c r="Q301" s="481">
        <f t="shared" si="86"/>
        <v>609.70000000000005</v>
      </c>
      <c r="X301" s="87" t="s">
        <v>978</v>
      </c>
    </row>
    <row r="302" spans="1:24" ht="33.75" customHeight="1">
      <c r="A302" s="731"/>
      <c r="B302" s="668"/>
      <c r="C302" s="666"/>
      <c r="D302" s="89" t="s">
        <v>2277</v>
      </c>
      <c r="E302" s="69">
        <f t="shared" si="87"/>
        <v>633.15000000000009</v>
      </c>
      <c r="F302" s="70">
        <f t="shared" si="88"/>
        <v>515.90000000000009</v>
      </c>
      <c r="G302" s="71">
        <v>469</v>
      </c>
      <c r="H302" s="126">
        <f t="shared" si="77"/>
        <v>1</v>
      </c>
      <c r="I302" s="126">
        <f t="shared" si="78"/>
        <v>469</v>
      </c>
      <c r="J302" s="126">
        <f t="shared" si="79"/>
        <v>469</v>
      </c>
      <c r="K302">
        <f t="shared" si="80"/>
        <v>469</v>
      </c>
      <c r="L302" s="70">
        <f t="shared" si="81"/>
        <v>483.07</v>
      </c>
      <c r="M302" s="70">
        <f t="shared" si="82"/>
        <v>534.66</v>
      </c>
      <c r="N302" s="70">
        <f t="shared" si="83"/>
        <v>661.29</v>
      </c>
      <c r="O302" s="481">
        <f t="shared" si="84"/>
        <v>469</v>
      </c>
      <c r="P302" s="481">
        <f t="shared" si="85"/>
        <v>492.45000000000005</v>
      </c>
      <c r="Q302" s="481">
        <f t="shared" si="86"/>
        <v>609.70000000000005</v>
      </c>
      <c r="X302" s="87" t="s">
        <v>978</v>
      </c>
    </row>
    <row r="303" spans="1:24" ht="35.25" customHeight="1">
      <c r="A303" s="74" t="s">
        <v>2340</v>
      </c>
      <c r="B303" s="668"/>
      <c r="C303" s="97" t="s">
        <v>2339</v>
      </c>
      <c r="D303" s="216" t="s">
        <v>1107</v>
      </c>
      <c r="E303" s="69">
        <f t="shared" si="87"/>
        <v>962.55000000000007</v>
      </c>
      <c r="F303" s="70">
        <f t="shared" si="88"/>
        <v>784.30000000000007</v>
      </c>
      <c r="G303" s="71">
        <v>713</v>
      </c>
      <c r="H303" s="126">
        <f t="shared" si="77"/>
        <v>1</v>
      </c>
      <c r="I303" s="126">
        <f t="shared" si="78"/>
        <v>713</v>
      </c>
      <c r="J303" s="126">
        <f t="shared" si="79"/>
        <v>713</v>
      </c>
      <c r="K303">
        <f t="shared" si="80"/>
        <v>713</v>
      </c>
      <c r="L303" s="70">
        <f t="shared" si="81"/>
        <v>734.39</v>
      </c>
      <c r="M303" s="70">
        <f t="shared" si="82"/>
        <v>812.81999999999994</v>
      </c>
      <c r="N303" s="70">
        <f t="shared" si="83"/>
        <v>1005.3299999999999</v>
      </c>
      <c r="O303" s="481">
        <f t="shared" si="84"/>
        <v>713</v>
      </c>
      <c r="P303" s="481">
        <f t="shared" si="85"/>
        <v>748.65</v>
      </c>
      <c r="Q303" s="481">
        <f t="shared" si="86"/>
        <v>926.9</v>
      </c>
      <c r="X303" s="87" t="s">
        <v>978</v>
      </c>
    </row>
    <row r="304" spans="1:24" ht="33" customHeight="1">
      <c r="A304" s="729" t="s">
        <v>2333</v>
      </c>
      <c r="B304" s="668"/>
      <c r="C304" s="666" t="s">
        <v>2341</v>
      </c>
      <c r="D304" s="99" t="s">
        <v>1240</v>
      </c>
      <c r="E304" s="69">
        <f t="shared" si="87"/>
        <v>1265.2200000000003</v>
      </c>
      <c r="F304" s="70">
        <f t="shared" si="88"/>
        <v>1030.92</v>
      </c>
      <c r="G304" s="71">
        <v>937.2</v>
      </c>
      <c r="H304" s="126">
        <f t="shared" si="77"/>
        <v>1</v>
      </c>
      <c r="I304" s="126">
        <f t="shared" si="78"/>
        <v>937.2</v>
      </c>
      <c r="J304" s="126">
        <f t="shared" si="79"/>
        <v>937.2</v>
      </c>
      <c r="K304">
        <f t="shared" si="80"/>
        <v>937.2</v>
      </c>
      <c r="L304" s="70">
        <f t="shared" si="81"/>
        <v>965.31600000000003</v>
      </c>
      <c r="M304" s="70">
        <f t="shared" si="82"/>
        <v>1068.4079999999999</v>
      </c>
      <c r="N304" s="70">
        <f t="shared" si="83"/>
        <v>1321.452</v>
      </c>
      <c r="O304" s="481">
        <f t="shared" si="84"/>
        <v>937.2</v>
      </c>
      <c r="P304" s="481">
        <f t="shared" si="85"/>
        <v>984.06000000000006</v>
      </c>
      <c r="Q304" s="481">
        <f t="shared" si="86"/>
        <v>1218.3600000000001</v>
      </c>
      <c r="X304" s="87" t="s">
        <v>978</v>
      </c>
    </row>
    <row r="305" spans="1:24" ht="31.5" customHeight="1">
      <c r="A305" s="731"/>
      <c r="B305" s="668"/>
      <c r="C305" s="666"/>
      <c r="D305" s="89" t="s">
        <v>2277</v>
      </c>
      <c r="E305" s="69">
        <f t="shared" si="87"/>
        <v>1265.2200000000003</v>
      </c>
      <c r="F305" s="70">
        <f t="shared" si="88"/>
        <v>1030.92</v>
      </c>
      <c r="G305" s="71">
        <v>937.2</v>
      </c>
      <c r="H305" s="126">
        <f t="shared" si="77"/>
        <v>1</v>
      </c>
      <c r="I305" s="126">
        <f t="shared" si="78"/>
        <v>937.2</v>
      </c>
      <c r="J305" s="126">
        <f t="shared" si="79"/>
        <v>937.2</v>
      </c>
      <c r="K305">
        <f t="shared" si="80"/>
        <v>937.2</v>
      </c>
      <c r="L305" s="70">
        <f t="shared" si="81"/>
        <v>965.31600000000003</v>
      </c>
      <c r="M305" s="70">
        <f t="shared" si="82"/>
        <v>1068.4079999999999</v>
      </c>
      <c r="N305" s="70">
        <f t="shared" si="83"/>
        <v>1321.452</v>
      </c>
      <c r="O305" s="481">
        <f t="shared" si="84"/>
        <v>937.2</v>
      </c>
      <c r="P305" s="481">
        <f t="shared" si="85"/>
        <v>984.06000000000006</v>
      </c>
      <c r="Q305" s="481">
        <f t="shared" si="86"/>
        <v>1218.3600000000001</v>
      </c>
      <c r="X305" s="87" t="s">
        <v>978</v>
      </c>
    </row>
    <row r="306" spans="1:24" ht="33.75" customHeight="1">
      <c r="A306" s="729" t="s">
        <v>2344</v>
      </c>
      <c r="B306" s="668"/>
      <c r="C306" s="666" t="s">
        <v>2343</v>
      </c>
      <c r="D306" s="99" t="s">
        <v>1240</v>
      </c>
      <c r="E306" s="69">
        <f t="shared" si="87"/>
        <v>1210.1400000000001</v>
      </c>
      <c r="F306" s="70">
        <f t="shared" si="88"/>
        <v>986.04000000000008</v>
      </c>
      <c r="G306" s="71">
        <v>896.4</v>
      </c>
      <c r="H306" s="126">
        <f t="shared" si="77"/>
        <v>1</v>
      </c>
      <c r="I306" s="126">
        <f t="shared" si="78"/>
        <v>896.4</v>
      </c>
      <c r="J306" s="126">
        <f t="shared" si="79"/>
        <v>896.4</v>
      </c>
      <c r="K306">
        <f t="shared" si="80"/>
        <v>896.4</v>
      </c>
      <c r="L306" s="70">
        <f t="shared" si="81"/>
        <v>923.29200000000003</v>
      </c>
      <c r="M306" s="70">
        <f t="shared" si="82"/>
        <v>1021.8959999999998</v>
      </c>
      <c r="N306" s="70">
        <f t="shared" si="83"/>
        <v>1263.924</v>
      </c>
      <c r="O306" s="481">
        <f t="shared" si="84"/>
        <v>896.4</v>
      </c>
      <c r="P306" s="481">
        <f t="shared" si="85"/>
        <v>941.22</v>
      </c>
      <c r="Q306" s="481">
        <f t="shared" si="86"/>
        <v>1165.32</v>
      </c>
      <c r="X306" s="87" t="s">
        <v>978</v>
      </c>
    </row>
    <row r="307" spans="1:24" ht="33.75" customHeight="1">
      <c r="A307" s="731"/>
      <c r="B307" s="668"/>
      <c r="C307" s="666"/>
      <c r="D307" s="89" t="s">
        <v>2277</v>
      </c>
      <c r="E307" s="69">
        <f t="shared" si="87"/>
        <v>1210.1400000000001</v>
      </c>
      <c r="F307" s="70">
        <f t="shared" si="88"/>
        <v>986.04000000000008</v>
      </c>
      <c r="G307" s="71">
        <v>896.4</v>
      </c>
      <c r="H307" s="126">
        <f t="shared" si="77"/>
        <v>1</v>
      </c>
      <c r="I307" s="126">
        <f t="shared" si="78"/>
        <v>896.4</v>
      </c>
      <c r="J307" s="126">
        <f t="shared" si="79"/>
        <v>896.4</v>
      </c>
      <c r="K307">
        <f t="shared" si="80"/>
        <v>896.4</v>
      </c>
      <c r="L307" s="70">
        <f t="shared" si="81"/>
        <v>923.29200000000003</v>
      </c>
      <c r="M307" s="70">
        <f t="shared" si="82"/>
        <v>1021.8959999999998</v>
      </c>
      <c r="N307" s="70">
        <f t="shared" si="83"/>
        <v>1263.924</v>
      </c>
      <c r="O307" s="481">
        <f t="shared" si="84"/>
        <v>896.4</v>
      </c>
      <c r="P307" s="481">
        <f t="shared" si="85"/>
        <v>941.22</v>
      </c>
      <c r="Q307" s="481">
        <f t="shared" si="86"/>
        <v>1165.32</v>
      </c>
      <c r="X307" s="87" t="s">
        <v>978</v>
      </c>
    </row>
    <row r="308" spans="1:24" ht="30" customHeight="1">
      <c r="A308" s="729" t="s">
        <v>2361</v>
      </c>
      <c r="B308" s="668"/>
      <c r="C308" s="666" t="s">
        <v>2360</v>
      </c>
      <c r="D308" s="99" t="s">
        <v>1240</v>
      </c>
      <c r="E308" s="69">
        <f t="shared" si="87"/>
        <v>220.05</v>
      </c>
      <c r="F308" s="70">
        <f t="shared" si="88"/>
        <v>179.3</v>
      </c>
      <c r="G308" s="71">
        <v>163</v>
      </c>
      <c r="H308" s="126">
        <f t="shared" si="77"/>
        <v>1</v>
      </c>
      <c r="I308" s="126">
        <f t="shared" si="78"/>
        <v>163</v>
      </c>
      <c r="J308" s="126">
        <f t="shared" si="79"/>
        <v>163</v>
      </c>
      <c r="K308">
        <f t="shared" si="80"/>
        <v>163</v>
      </c>
      <c r="L308" s="70">
        <f t="shared" si="81"/>
        <v>167.89000000000001</v>
      </c>
      <c r="M308" s="70">
        <f t="shared" si="82"/>
        <v>185.82</v>
      </c>
      <c r="N308" s="70">
        <f t="shared" si="83"/>
        <v>229.82999999999998</v>
      </c>
      <c r="O308" s="481">
        <f t="shared" si="84"/>
        <v>163</v>
      </c>
      <c r="P308" s="481">
        <f t="shared" si="85"/>
        <v>171.15</v>
      </c>
      <c r="Q308" s="481">
        <f t="shared" si="86"/>
        <v>211.9</v>
      </c>
      <c r="X308" s="87" t="s">
        <v>978</v>
      </c>
    </row>
    <row r="309" spans="1:24" ht="30.75" customHeight="1">
      <c r="A309" s="731"/>
      <c r="B309" s="668"/>
      <c r="C309" s="666"/>
      <c r="D309" s="89" t="s">
        <v>2277</v>
      </c>
      <c r="E309" s="69">
        <f t="shared" si="87"/>
        <v>220.05</v>
      </c>
      <c r="F309" s="70">
        <f t="shared" si="88"/>
        <v>179.3</v>
      </c>
      <c r="G309" s="71">
        <v>163</v>
      </c>
      <c r="H309" s="126">
        <f t="shared" si="77"/>
        <v>1</v>
      </c>
      <c r="I309" s="126">
        <f t="shared" si="78"/>
        <v>163</v>
      </c>
      <c r="J309" s="126">
        <f t="shared" si="79"/>
        <v>163</v>
      </c>
      <c r="K309">
        <f t="shared" si="80"/>
        <v>163</v>
      </c>
      <c r="L309" s="70">
        <f t="shared" si="81"/>
        <v>167.89000000000001</v>
      </c>
      <c r="M309" s="70">
        <f t="shared" si="82"/>
        <v>185.82</v>
      </c>
      <c r="N309" s="70">
        <f t="shared" si="83"/>
        <v>229.82999999999998</v>
      </c>
      <c r="O309" s="481">
        <f t="shared" si="84"/>
        <v>163</v>
      </c>
      <c r="P309" s="481">
        <f t="shared" si="85"/>
        <v>171.15</v>
      </c>
      <c r="Q309" s="481">
        <f t="shared" si="86"/>
        <v>211.9</v>
      </c>
      <c r="X309" s="87" t="s">
        <v>978</v>
      </c>
    </row>
    <row r="310" spans="1:24" ht="33" customHeight="1">
      <c r="A310" s="74" t="s">
        <v>2363</v>
      </c>
      <c r="B310" s="668"/>
      <c r="C310" s="97" t="s">
        <v>2362</v>
      </c>
      <c r="D310" s="216" t="s">
        <v>1107</v>
      </c>
      <c r="E310" s="69">
        <f t="shared" si="87"/>
        <v>274.995</v>
      </c>
      <c r="F310" s="70">
        <f t="shared" si="88"/>
        <v>224.07</v>
      </c>
      <c r="G310" s="71">
        <v>203.7</v>
      </c>
      <c r="H310" s="126">
        <f t="shared" si="77"/>
        <v>1</v>
      </c>
      <c r="I310" s="126">
        <f t="shared" si="78"/>
        <v>203.7</v>
      </c>
      <c r="J310" s="126">
        <f t="shared" si="79"/>
        <v>203.7</v>
      </c>
      <c r="K310">
        <f t="shared" si="80"/>
        <v>203.7</v>
      </c>
      <c r="L310" s="70">
        <f t="shared" si="81"/>
        <v>209.81100000000001</v>
      </c>
      <c r="M310" s="70">
        <f t="shared" si="82"/>
        <v>232.21799999999996</v>
      </c>
      <c r="N310" s="70">
        <f t="shared" si="83"/>
        <v>287.21699999999998</v>
      </c>
      <c r="O310" s="481">
        <f t="shared" si="84"/>
        <v>203.7</v>
      </c>
      <c r="P310" s="481">
        <f t="shared" si="85"/>
        <v>213.88499999999999</v>
      </c>
      <c r="Q310" s="481">
        <f t="shared" si="86"/>
        <v>264.81</v>
      </c>
      <c r="X310" s="87" t="s">
        <v>978</v>
      </c>
    </row>
    <row r="311" spans="1:24" ht="30.75" customHeight="1">
      <c r="A311" s="729" t="s">
        <v>2365</v>
      </c>
      <c r="B311" s="668"/>
      <c r="C311" s="666" t="s">
        <v>2364</v>
      </c>
      <c r="D311" s="99" t="s">
        <v>1240</v>
      </c>
      <c r="E311" s="69">
        <f t="shared" si="87"/>
        <v>198.04499999999999</v>
      </c>
      <c r="F311" s="70">
        <f t="shared" si="88"/>
        <v>161.37</v>
      </c>
      <c r="G311" s="71">
        <v>146.69999999999999</v>
      </c>
      <c r="H311" s="126">
        <f t="shared" si="77"/>
        <v>1</v>
      </c>
      <c r="I311" s="126">
        <f t="shared" si="78"/>
        <v>146.69999999999999</v>
      </c>
      <c r="J311" s="126">
        <f t="shared" si="79"/>
        <v>146.69999999999999</v>
      </c>
      <c r="K311">
        <f t="shared" si="80"/>
        <v>146.69999999999999</v>
      </c>
      <c r="L311" s="70">
        <f t="shared" si="81"/>
        <v>151.101</v>
      </c>
      <c r="M311" s="70">
        <f t="shared" si="82"/>
        <v>167.23799999999997</v>
      </c>
      <c r="N311" s="70">
        <f t="shared" si="83"/>
        <v>206.84699999999998</v>
      </c>
      <c r="O311" s="481">
        <f t="shared" si="84"/>
        <v>146.69999999999999</v>
      </c>
      <c r="P311" s="481">
        <f t="shared" si="85"/>
        <v>154.035</v>
      </c>
      <c r="Q311" s="481">
        <f t="shared" si="86"/>
        <v>190.70999999999998</v>
      </c>
      <c r="X311" s="87" t="s">
        <v>978</v>
      </c>
    </row>
    <row r="312" spans="1:24" ht="33.75" customHeight="1">
      <c r="A312" s="730"/>
      <c r="B312" s="668"/>
      <c r="C312" s="666"/>
      <c r="D312" s="89" t="s">
        <v>2277</v>
      </c>
      <c r="E312" s="69">
        <f t="shared" si="87"/>
        <v>198.04499999999999</v>
      </c>
      <c r="F312" s="70">
        <f t="shared" si="88"/>
        <v>161.37</v>
      </c>
      <c r="G312" s="71">
        <v>146.69999999999999</v>
      </c>
      <c r="H312" s="126">
        <f t="shared" si="77"/>
        <v>1</v>
      </c>
      <c r="I312" s="126">
        <f t="shared" si="78"/>
        <v>146.69999999999999</v>
      </c>
      <c r="J312" s="126">
        <f t="shared" si="79"/>
        <v>146.69999999999999</v>
      </c>
      <c r="K312">
        <f t="shared" si="80"/>
        <v>146.69999999999999</v>
      </c>
      <c r="L312" s="70">
        <f t="shared" si="81"/>
        <v>151.101</v>
      </c>
      <c r="M312" s="70">
        <f t="shared" si="82"/>
        <v>167.23799999999997</v>
      </c>
      <c r="N312" s="70">
        <f t="shared" si="83"/>
        <v>206.84699999999998</v>
      </c>
      <c r="O312" s="481">
        <f t="shared" si="84"/>
        <v>146.69999999999999</v>
      </c>
      <c r="P312" s="481">
        <f t="shared" si="85"/>
        <v>154.035</v>
      </c>
      <c r="Q312" s="481">
        <f t="shared" si="86"/>
        <v>190.70999999999998</v>
      </c>
      <c r="X312" s="87" t="s">
        <v>978</v>
      </c>
    </row>
    <row r="313" spans="1:24" ht="17.25" customHeight="1">
      <c r="A313" s="730"/>
      <c r="B313" s="668"/>
      <c r="C313" s="666"/>
      <c r="D313" s="137" t="s">
        <v>106</v>
      </c>
      <c r="E313" s="69">
        <f t="shared" si="87"/>
        <v>233.55</v>
      </c>
      <c r="F313" s="70">
        <f t="shared" si="88"/>
        <v>190.3</v>
      </c>
      <c r="G313" s="71">
        <v>173</v>
      </c>
      <c r="H313" s="126">
        <f t="shared" si="77"/>
        <v>1</v>
      </c>
      <c r="I313" s="126">
        <f t="shared" si="78"/>
        <v>173</v>
      </c>
      <c r="J313" s="126">
        <f t="shared" si="79"/>
        <v>173</v>
      </c>
      <c r="K313">
        <f t="shared" si="80"/>
        <v>173</v>
      </c>
      <c r="L313" s="70">
        <f t="shared" si="81"/>
        <v>178.19</v>
      </c>
      <c r="M313" s="70">
        <f t="shared" si="82"/>
        <v>197.21999999999997</v>
      </c>
      <c r="N313" s="70">
        <f t="shared" si="83"/>
        <v>243.92999999999998</v>
      </c>
      <c r="O313" s="481">
        <f t="shared" si="84"/>
        <v>173</v>
      </c>
      <c r="P313" s="481">
        <f t="shared" si="85"/>
        <v>181.65</v>
      </c>
      <c r="Q313" s="481">
        <f t="shared" si="86"/>
        <v>224.9</v>
      </c>
      <c r="X313" s="87" t="s">
        <v>978</v>
      </c>
    </row>
    <row r="314" spans="1:24" ht="17.25" customHeight="1">
      <c r="A314" s="730"/>
      <c r="B314" s="668"/>
      <c r="C314" s="666"/>
      <c r="D314" s="136" t="s">
        <v>105</v>
      </c>
      <c r="E314" s="69">
        <f t="shared" si="87"/>
        <v>233.55</v>
      </c>
      <c r="F314" s="70">
        <f t="shared" si="88"/>
        <v>190.3</v>
      </c>
      <c r="G314" s="71">
        <v>173</v>
      </c>
      <c r="H314" s="126">
        <f t="shared" si="77"/>
        <v>1</v>
      </c>
      <c r="I314" s="126">
        <f t="shared" si="78"/>
        <v>173</v>
      </c>
      <c r="J314" s="126">
        <f t="shared" si="79"/>
        <v>173</v>
      </c>
      <c r="K314">
        <f t="shared" si="80"/>
        <v>173</v>
      </c>
      <c r="L314" s="70">
        <f t="shared" si="81"/>
        <v>178.19</v>
      </c>
      <c r="M314" s="70">
        <f t="shared" si="82"/>
        <v>197.21999999999997</v>
      </c>
      <c r="N314" s="70">
        <f t="shared" si="83"/>
        <v>243.92999999999998</v>
      </c>
      <c r="O314" s="481">
        <f t="shared" si="84"/>
        <v>173</v>
      </c>
      <c r="P314" s="481">
        <f t="shared" si="85"/>
        <v>181.65</v>
      </c>
      <c r="Q314" s="481">
        <f t="shared" si="86"/>
        <v>224.9</v>
      </c>
      <c r="X314" s="87" t="s">
        <v>978</v>
      </c>
    </row>
    <row r="315" spans="1:24" ht="27" customHeight="1">
      <c r="A315" s="731"/>
      <c r="B315" s="668"/>
      <c r="C315" s="666"/>
      <c r="D315" s="138" t="s">
        <v>107</v>
      </c>
      <c r="E315" s="69">
        <f t="shared" si="87"/>
        <v>220.05</v>
      </c>
      <c r="F315" s="70">
        <f t="shared" si="88"/>
        <v>179.3</v>
      </c>
      <c r="G315" s="71">
        <v>163</v>
      </c>
      <c r="H315" s="126">
        <f t="shared" si="77"/>
        <v>1</v>
      </c>
      <c r="I315" s="126">
        <f t="shared" si="78"/>
        <v>163</v>
      </c>
      <c r="J315" s="126">
        <f t="shared" si="79"/>
        <v>163</v>
      </c>
      <c r="K315">
        <f t="shared" si="80"/>
        <v>163</v>
      </c>
      <c r="L315" s="70">
        <f t="shared" si="81"/>
        <v>167.89000000000001</v>
      </c>
      <c r="M315" s="70">
        <f t="shared" si="82"/>
        <v>185.82</v>
      </c>
      <c r="N315" s="70">
        <f t="shared" si="83"/>
        <v>229.82999999999998</v>
      </c>
      <c r="O315" s="481">
        <f t="shared" si="84"/>
        <v>163</v>
      </c>
      <c r="P315" s="481">
        <f t="shared" si="85"/>
        <v>171.15</v>
      </c>
      <c r="Q315" s="481">
        <f t="shared" si="86"/>
        <v>211.9</v>
      </c>
      <c r="X315" s="87" t="s">
        <v>978</v>
      </c>
    </row>
    <row r="316" spans="1:24" ht="30">
      <c r="A316" s="74" t="s">
        <v>2367</v>
      </c>
      <c r="B316" s="668"/>
      <c r="C316" s="97" t="s">
        <v>2366</v>
      </c>
      <c r="D316" s="216" t="s">
        <v>1107</v>
      </c>
      <c r="E316" s="69">
        <f t="shared" si="87"/>
        <v>261.22500000000002</v>
      </c>
      <c r="F316" s="70">
        <f t="shared" si="88"/>
        <v>212.85000000000002</v>
      </c>
      <c r="G316" s="71">
        <v>193.5</v>
      </c>
      <c r="H316" s="126">
        <f t="shared" si="77"/>
        <v>1</v>
      </c>
      <c r="I316" s="126">
        <f t="shared" si="78"/>
        <v>193.5</v>
      </c>
      <c r="J316" s="126">
        <f t="shared" si="79"/>
        <v>193.5</v>
      </c>
      <c r="K316">
        <f t="shared" si="80"/>
        <v>193.5</v>
      </c>
      <c r="L316" s="70">
        <f t="shared" si="81"/>
        <v>199.30500000000001</v>
      </c>
      <c r="M316" s="70">
        <f t="shared" si="82"/>
        <v>220.58999999999997</v>
      </c>
      <c r="N316" s="70">
        <f t="shared" si="83"/>
        <v>272.83499999999998</v>
      </c>
      <c r="O316" s="481">
        <f t="shared" si="84"/>
        <v>193.5</v>
      </c>
      <c r="P316" s="481">
        <f t="shared" si="85"/>
        <v>203.17500000000001</v>
      </c>
      <c r="Q316" s="481">
        <f t="shared" si="86"/>
        <v>251.55</v>
      </c>
      <c r="X316" s="87" t="s">
        <v>978</v>
      </c>
    </row>
    <row r="317" spans="1:24" ht="30">
      <c r="A317" s="729" t="s">
        <v>2373</v>
      </c>
      <c r="B317" s="668"/>
      <c r="C317" s="666" t="s">
        <v>2372</v>
      </c>
      <c r="D317" s="99" t="s">
        <v>1240</v>
      </c>
      <c r="E317" s="69">
        <f t="shared" si="87"/>
        <v>247.59000000000003</v>
      </c>
      <c r="F317" s="70">
        <f t="shared" si="88"/>
        <v>201.74</v>
      </c>
      <c r="G317" s="71">
        <v>183.4</v>
      </c>
      <c r="H317" s="126">
        <f t="shared" si="77"/>
        <v>1</v>
      </c>
      <c r="I317" s="126">
        <f t="shared" si="78"/>
        <v>183.4</v>
      </c>
      <c r="J317" s="126">
        <f t="shared" si="79"/>
        <v>183.4</v>
      </c>
      <c r="K317">
        <f t="shared" si="80"/>
        <v>183.4</v>
      </c>
      <c r="L317" s="70">
        <f t="shared" si="81"/>
        <v>188.90200000000002</v>
      </c>
      <c r="M317" s="70">
        <f t="shared" si="82"/>
        <v>209.07599999999999</v>
      </c>
      <c r="N317" s="70">
        <f t="shared" si="83"/>
        <v>258.59399999999999</v>
      </c>
      <c r="O317" s="481">
        <f t="shared" si="84"/>
        <v>183.4</v>
      </c>
      <c r="P317" s="481">
        <f t="shared" si="85"/>
        <v>192.57000000000002</v>
      </c>
      <c r="Q317" s="481">
        <f t="shared" si="86"/>
        <v>238.42000000000002</v>
      </c>
      <c r="X317" s="87" t="s">
        <v>978</v>
      </c>
    </row>
    <row r="318" spans="1:24" ht="30.75" customHeight="1">
      <c r="A318" s="731"/>
      <c r="B318" s="668"/>
      <c r="C318" s="666"/>
      <c r="D318" s="89" t="s">
        <v>2277</v>
      </c>
      <c r="E318" s="69">
        <f t="shared" si="87"/>
        <v>247.59000000000003</v>
      </c>
      <c r="F318" s="70">
        <f t="shared" si="88"/>
        <v>201.74</v>
      </c>
      <c r="G318" s="71">
        <v>183.4</v>
      </c>
      <c r="H318" s="126">
        <f t="shared" si="77"/>
        <v>1</v>
      </c>
      <c r="I318" s="126">
        <f t="shared" si="78"/>
        <v>183.4</v>
      </c>
      <c r="J318" s="126">
        <f t="shared" si="79"/>
        <v>183.4</v>
      </c>
      <c r="K318">
        <f t="shared" si="80"/>
        <v>183.4</v>
      </c>
      <c r="L318" s="70">
        <f t="shared" si="81"/>
        <v>188.90200000000002</v>
      </c>
      <c r="M318" s="70">
        <f t="shared" si="82"/>
        <v>209.07599999999999</v>
      </c>
      <c r="N318" s="70">
        <f t="shared" si="83"/>
        <v>258.59399999999999</v>
      </c>
      <c r="O318" s="481">
        <f t="shared" si="84"/>
        <v>183.4</v>
      </c>
      <c r="P318" s="481">
        <f t="shared" si="85"/>
        <v>192.57000000000002</v>
      </c>
      <c r="Q318" s="481">
        <f t="shared" si="86"/>
        <v>238.42000000000002</v>
      </c>
      <c r="X318" s="87" t="s">
        <v>978</v>
      </c>
    </row>
    <row r="319" spans="1:24" ht="32.25" customHeight="1">
      <c r="A319" s="74" t="s">
        <v>2375</v>
      </c>
      <c r="B319" s="668"/>
      <c r="C319" s="97" t="s">
        <v>2374</v>
      </c>
      <c r="D319" s="216" t="s">
        <v>1107</v>
      </c>
      <c r="E319" s="69">
        <f t="shared" si="87"/>
        <v>302.40000000000003</v>
      </c>
      <c r="F319" s="70">
        <f t="shared" si="88"/>
        <v>246.40000000000003</v>
      </c>
      <c r="G319" s="71">
        <v>224</v>
      </c>
      <c r="H319" s="126">
        <f t="shared" si="77"/>
        <v>1</v>
      </c>
      <c r="I319" s="126">
        <f t="shared" si="78"/>
        <v>224</v>
      </c>
      <c r="J319" s="126">
        <f t="shared" si="79"/>
        <v>224</v>
      </c>
      <c r="K319">
        <f t="shared" si="80"/>
        <v>224</v>
      </c>
      <c r="L319" s="70">
        <f t="shared" si="81"/>
        <v>230.72</v>
      </c>
      <c r="M319" s="70">
        <f t="shared" si="82"/>
        <v>255.35999999999999</v>
      </c>
      <c r="N319" s="70">
        <f t="shared" si="83"/>
        <v>315.83999999999997</v>
      </c>
      <c r="O319" s="481">
        <f t="shared" si="84"/>
        <v>224</v>
      </c>
      <c r="P319" s="481">
        <f t="shared" si="85"/>
        <v>235.20000000000002</v>
      </c>
      <c r="Q319" s="481">
        <f t="shared" si="86"/>
        <v>291.2</v>
      </c>
      <c r="X319" s="87" t="s">
        <v>978</v>
      </c>
    </row>
    <row r="320" spans="1:24" ht="30">
      <c r="A320" s="729" t="s">
        <v>2377</v>
      </c>
      <c r="B320" s="668"/>
      <c r="C320" s="670" t="s">
        <v>2376</v>
      </c>
      <c r="D320" s="99" t="s">
        <v>1240</v>
      </c>
      <c r="E320" s="69">
        <f t="shared" si="87"/>
        <v>225.45000000000002</v>
      </c>
      <c r="F320" s="70">
        <f t="shared" si="88"/>
        <v>183.70000000000002</v>
      </c>
      <c r="G320" s="71">
        <v>167</v>
      </c>
      <c r="H320" s="126">
        <f t="shared" si="77"/>
        <v>1</v>
      </c>
      <c r="I320" s="126">
        <f t="shared" si="78"/>
        <v>167</v>
      </c>
      <c r="J320" s="126">
        <f t="shared" si="79"/>
        <v>167</v>
      </c>
      <c r="K320">
        <f t="shared" si="80"/>
        <v>167</v>
      </c>
      <c r="L320" s="70">
        <f t="shared" si="81"/>
        <v>172.01</v>
      </c>
      <c r="M320" s="70">
        <f t="shared" si="82"/>
        <v>190.38</v>
      </c>
      <c r="N320" s="70">
        <f t="shared" si="83"/>
        <v>235.47</v>
      </c>
      <c r="O320" s="481">
        <f t="shared" si="84"/>
        <v>167</v>
      </c>
      <c r="P320" s="481">
        <f t="shared" si="85"/>
        <v>175.35</v>
      </c>
      <c r="Q320" s="481">
        <f t="shared" si="86"/>
        <v>217.1</v>
      </c>
      <c r="X320" s="87" t="s">
        <v>978</v>
      </c>
    </row>
    <row r="321" spans="1:24" ht="31.5" customHeight="1">
      <c r="A321" s="730"/>
      <c r="B321" s="668"/>
      <c r="C321" s="670"/>
      <c r="D321" s="89" t="s">
        <v>2277</v>
      </c>
      <c r="E321" s="69">
        <f t="shared" si="87"/>
        <v>225.45000000000002</v>
      </c>
      <c r="F321" s="70">
        <f t="shared" si="88"/>
        <v>183.70000000000002</v>
      </c>
      <c r="G321" s="71">
        <v>167</v>
      </c>
      <c r="H321" s="126">
        <f t="shared" si="77"/>
        <v>1</v>
      </c>
      <c r="I321" s="126">
        <f t="shared" si="78"/>
        <v>167</v>
      </c>
      <c r="J321" s="126">
        <f t="shared" si="79"/>
        <v>167</v>
      </c>
      <c r="K321">
        <f t="shared" si="80"/>
        <v>167</v>
      </c>
      <c r="L321" s="70">
        <f t="shared" si="81"/>
        <v>172.01</v>
      </c>
      <c r="M321" s="70">
        <f t="shared" si="82"/>
        <v>190.38</v>
      </c>
      <c r="N321" s="70">
        <f t="shared" si="83"/>
        <v>235.47</v>
      </c>
      <c r="O321" s="481">
        <f t="shared" si="84"/>
        <v>167</v>
      </c>
      <c r="P321" s="481">
        <f t="shared" si="85"/>
        <v>175.35</v>
      </c>
      <c r="Q321" s="481">
        <f t="shared" si="86"/>
        <v>217.1</v>
      </c>
      <c r="X321" s="87" t="s">
        <v>978</v>
      </c>
    </row>
    <row r="322" spans="1:24" ht="18" customHeight="1">
      <c r="A322" s="730"/>
      <c r="B322" s="668"/>
      <c r="C322" s="670"/>
      <c r="D322" s="137" t="s">
        <v>106</v>
      </c>
      <c r="E322" s="69">
        <f t="shared" si="87"/>
        <v>261.22500000000002</v>
      </c>
      <c r="F322" s="70">
        <f t="shared" si="88"/>
        <v>212.85000000000002</v>
      </c>
      <c r="G322" s="71">
        <v>193.5</v>
      </c>
      <c r="H322" s="126">
        <f t="shared" si="77"/>
        <v>1</v>
      </c>
      <c r="I322" s="126">
        <f t="shared" si="78"/>
        <v>193.5</v>
      </c>
      <c r="J322" s="126">
        <f t="shared" si="79"/>
        <v>193.5</v>
      </c>
      <c r="K322">
        <f t="shared" si="80"/>
        <v>193.5</v>
      </c>
      <c r="L322" s="70">
        <f t="shared" si="81"/>
        <v>199.30500000000001</v>
      </c>
      <c r="M322" s="70">
        <f t="shared" si="82"/>
        <v>220.58999999999997</v>
      </c>
      <c r="N322" s="70">
        <f t="shared" si="83"/>
        <v>272.83499999999998</v>
      </c>
      <c r="O322" s="481">
        <f t="shared" si="84"/>
        <v>193.5</v>
      </c>
      <c r="P322" s="481">
        <f t="shared" si="85"/>
        <v>203.17500000000001</v>
      </c>
      <c r="Q322" s="481">
        <f t="shared" si="86"/>
        <v>251.55</v>
      </c>
      <c r="X322" s="87" t="s">
        <v>978</v>
      </c>
    </row>
    <row r="323" spans="1:24" ht="21" customHeight="1">
      <c r="A323" s="730"/>
      <c r="B323" s="668"/>
      <c r="C323" s="670"/>
      <c r="D323" s="136" t="s">
        <v>105</v>
      </c>
      <c r="E323" s="69">
        <f t="shared" si="87"/>
        <v>261.22500000000002</v>
      </c>
      <c r="F323" s="70">
        <f t="shared" ref="F323:F336" si="89">G323*1.1</f>
        <v>212.85000000000002</v>
      </c>
      <c r="G323" s="71">
        <v>193.5</v>
      </c>
      <c r="H323" s="126">
        <f t="shared" si="77"/>
        <v>1</v>
      </c>
      <c r="I323" s="126">
        <f t="shared" si="78"/>
        <v>193.5</v>
      </c>
      <c r="J323" s="126">
        <f t="shared" si="79"/>
        <v>193.5</v>
      </c>
      <c r="K323">
        <f t="shared" si="80"/>
        <v>193.5</v>
      </c>
      <c r="L323" s="70">
        <f t="shared" si="81"/>
        <v>199.30500000000001</v>
      </c>
      <c r="M323" s="70">
        <f t="shared" si="82"/>
        <v>220.58999999999997</v>
      </c>
      <c r="N323" s="70">
        <f t="shared" si="83"/>
        <v>272.83499999999998</v>
      </c>
      <c r="O323" s="481">
        <f t="shared" si="84"/>
        <v>193.5</v>
      </c>
      <c r="P323" s="481">
        <f t="shared" si="85"/>
        <v>203.17500000000001</v>
      </c>
      <c r="Q323" s="481">
        <f t="shared" si="86"/>
        <v>251.55</v>
      </c>
      <c r="X323" s="87" t="s">
        <v>978</v>
      </c>
    </row>
    <row r="324" spans="1:24" ht="18" customHeight="1">
      <c r="A324" s="731"/>
      <c r="B324" s="668"/>
      <c r="C324" s="670"/>
      <c r="D324" s="138" t="s">
        <v>107</v>
      </c>
      <c r="E324" s="69">
        <f t="shared" si="87"/>
        <v>248.4</v>
      </c>
      <c r="F324" s="70">
        <f t="shared" si="89"/>
        <v>202.4</v>
      </c>
      <c r="G324" s="71">
        <v>184</v>
      </c>
      <c r="H324" s="126">
        <f t="shared" ref="H324:H347" si="90">IF(G324&gt;1,1,0)</f>
        <v>1</v>
      </c>
      <c r="I324" s="126">
        <f t="shared" ref="I324:I347" si="91">IF(H324=1,G324,0)</f>
        <v>184</v>
      </c>
      <c r="J324" s="126">
        <f t="shared" ref="J324:J347" si="92">IFERROR(SUM(I324*1)," ")</f>
        <v>184</v>
      </c>
      <c r="K324">
        <f t="shared" ref="K324:K347" si="93">IF(J324=0," ",J324)</f>
        <v>184</v>
      </c>
      <c r="L324" s="70">
        <f t="shared" si="81"/>
        <v>189.52</v>
      </c>
      <c r="M324" s="70">
        <f t="shared" si="82"/>
        <v>209.76</v>
      </c>
      <c r="N324" s="70">
        <f t="shared" si="83"/>
        <v>259.44</v>
      </c>
      <c r="O324" s="481">
        <f t="shared" si="84"/>
        <v>184</v>
      </c>
      <c r="P324" s="481">
        <f t="shared" si="85"/>
        <v>193.20000000000002</v>
      </c>
      <c r="Q324" s="481">
        <f t="shared" si="86"/>
        <v>239.20000000000002</v>
      </c>
      <c r="X324" s="87" t="s">
        <v>978</v>
      </c>
    </row>
    <row r="325" spans="1:24" ht="37.5" customHeight="1">
      <c r="A325" s="74" t="s">
        <v>2379</v>
      </c>
      <c r="B325" s="668"/>
      <c r="C325" s="122" t="s">
        <v>2378</v>
      </c>
      <c r="D325" s="216" t="s">
        <v>1107</v>
      </c>
      <c r="E325" s="69">
        <f t="shared" ref="E325:E330" si="94">G325*1.35</f>
        <v>274.995</v>
      </c>
      <c r="F325" s="70">
        <f t="shared" si="89"/>
        <v>224.07</v>
      </c>
      <c r="G325" s="71">
        <v>203.7</v>
      </c>
      <c r="H325" s="126">
        <f t="shared" si="90"/>
        <v>1</v>
      </c>
      <c r="I325" s="126">
        <f t="shared" si="91"/>
        <v>203.7</v>
      </c>
      <c r="J325" s="126">
        <f t="shared" si="92"/>
        <v>203.7</v>
      </c>
      <c r="K325">
        <f t="shared" si="93"/>
        <v>203.7</v>
      </c>
      <c r="L325" s="70">
        <f t="shared" ref="L325:L347" si="95">IFERROR(SUM($K325*$R$1)," ")</f>
        <v>209.81100000000001</v>
      </c>
      <c r="M325" s="70">
        <f t="shared" ref="M325:M347" si="96">IFERROR(SUM($K325*$S$1)," ")</f>
        <v>232.21799999999996</v>
      </c>
      <c r="N325" s="70">
        <f t="shared" ref="N325:N347" si="97">IFERROR(SUM($K325*$T$1)," ")</f>
        <v>287.21699999999998</v>
      </c>
      <c r="O325" s="481">
        <f t="shared" ref="O325:O347" si="98">IFERROR(SUM($K325-$K325/100*$X$1)," ")</f>
        <v>203.7</v>
      </c>
      <c r="P325" s="481">
        <f t="shared" ref="P325:P347" si="99">IFERROR(SUM($K325*$V$1)," ")</f>
        <v>213.88499999999999</v>
      </c>
      <c r="Q325" s="481">
        <f t="shared" ref="Q325:Q347" si="100">IFERROR(SUM($K325*$W$1)," ")</f>
        <v>264.81</v>
      </c>
      <c r="X325" s="87" t="s">
        <v>978</v>
      </c>
    </row>
    <row r="326" spans="1:24" ht="30">
      <c r="A326" s="729" t="s">
        <v>2385</v>
      </c>
      <c r="B326" s="668"/>
      <c r="C326" s="781" t="s">
        <v>2384</v>
      </c>
      <c r="D326" s="99" t="s">
        <v>1240</v>
      </c>
      <c r="E326" s="69">
        <f t="shared" si="94"/>
        <v>274.995</v>
      </c>
      <c r="F326" s="70">
        <f t="shared" si="89"/>
        <v>224.07</v>
      </c>
      <c r="G326" s="71">
        <v>203.7</v>
      </c>
      <c r="H326" s="126">
        <f t="shared" si="90"/>
        <v>1</v>
      </c>
      <c r="I326" s="126">
        <f t="shared" si="91"/>
        <v>203.7</v>
      </c>
      <c r="J326" s="126">
        <f t="shared" si="92"/>
        <v>203.7</v>
      </c>
      <c r="K326">
        <f t="shared" si="93"/>
        <v>203.7</v>
      </c>
      <c r="L326" s="70">
        <f t="shared" si="95"/>
        <v>209.81100000000001</v>
      </c>
      <c r="M326" s="70">
        <f t="shared" si="96"/>
        <v>232.21799999999996</v>
      </c>
      <c r="N326" s="70">
        <f t="shared" si="97"/>
        <v>287.21699999999998</v>
      </c>
      <c r="O326" s="481">
        <f t="shared" si="98"/>
        <v>203.7</v>
      </c>
      <c r="P326" s="481">
        <f t="shared" si="99"/>
        <v>213.88499999999999</v>
      </c>
      <c r="Q326" s="481">
        <f t="shared" si="100"/>
        <v>264.81</v>
      </c>
      <c r="X326" s="87" t="s">
        <v>978</v>
      </c>
    </row>
    <row r="327" spans="1:24" ht="36" customHeight="1">
      <c r="A327" s="730"/>
      <c r="B327" s="668"/>
      <c r="C327" s="782"/>
      <c r="D327" s="89" t="s">
        <v>2277</v>
      </c>
      <c r="E327" s="69">
        <f t="shared" si="94"/>
        <v>274.995</v>
      </c>
      <c r="F327" s="70">
        <f t="shared" si="89"/>
        <v>224.07</v>
      </c>
      <c r="G327" s="71">
        <v>203.7</v>
      </c>
      <c r="H327" s="126">
        <f t="shared" si="90"/>
        <v>1</v>
      </c>
      <c r="I327" s="126">
        <f t="shared" si="91"/>
        <v>203.7</v>
      </c>
      <c r="J327" s="126">
        <f t="shared" si="92"/>
        <v>203.7</v>
      </c>
      <c r="K327">
        <f t="shared" si="93"/>
        <v>203.7</v>
      </c>
      <c r="L327" s="70">
        <f t="shared" si="95"/>
        <v>209.81100000000001</v>
      </c>
      <c r="M327" s="70">
        <f t="shared" si="96"/>
        <v>232.21799999999996</v>
      </c>
      <c r="N327" s="70">
        <f t="shared" si="97"/>
        <v>287.21699999999998</v>
      </c>
      <c r="O327" s="481">
        <f t="shared" si="98"/>
        <v>203.7</v>
      </c>
      <c r="P327" s="481">
        <f t="shared" si="99"/>
        <v>213.88499999999999</v>
      </c>
      <c r="Q327" s="481">
        <f t="shared" si="100"/>
        <v>264.81</v>
      </c>
      <c r="X327" s="87" t="s">
        <v>978</v>
      </c>
    </row>
    <row r="328" spans="1:24" ht="21" customHeight="1">
      <c r="A328" s="730"/>
      <c r="B328" s="668"/>
      <c r="C328" s="782"/>
      <c r="D328" s="137" t="s">
        <v>106</v>
      </c>
      <c r="E328" s="69">
        <f t="shared" si="94"/>
        <v>0</v>
      </c>
      <c r="F328" s="70">
        <f t="shared" si="89"/>
        <v>0</v>
      </c>
      <c r="G328" s="71">
        <v>0</v>
      </c>
      <c r="H328" s="126">
        <f t="shared" si="90"/>
        <v>0</v>
      </c>
      <c r="I328" s="126">
        <f t="shared" si="91"/>
        <v>0</v>
      </c>
      <c r="J328" s="126">
        <f t="shared" si="92"/>
        <v>0</v>
      </c>
      <c r="K328" t="str">
        <f t="shared" si="93"/>
        <v xml:space="preserve"> </v>
      </c>
      <c r="L328" s="70" t="str">
        <f t="shared" si="95"/>
        <v xml:space="preserve"> </v>
      </c>
      <c r="M328" s="70" t="str">
        <f t="shared" si="96"/>
        <v xml:space="preserve"> </v>
      </c>
      <c r="N328" s="70" t="str">
        <f t="shared" si="97"/>
        <v xml:space="preserve"> </v>
      </c>
      <c r="O328" s="481" t="str">
        <f t="shared" si="98"/>
        <v xml:space="preserve"> </v>
      </c>
      <c r="P328" s="481" t="str">
        <f t="shared" si="99"/>
        <v xml:space="preserve"> </v>
      </c>
      <c r="Q328" s="481" t="str">
        <f t="shared" si="100"/>
        <v xml:space="preserve"> </v>
      </c>
      <c r="X328" s="87" t="s">
        <v>978</v>
      </c>
    </row>
    <row r="329" spans="1:24" ht="21.75" customHeight="1">
      <c r="A329" s="730"/>
      <c r="B329" s="668"/>
      <c r="C329" s="782"/>
      <c r="D329" s="136" t="s">
        <v>105</v>
      </c>
      <c r="E329" s="69">
        <f t="shared" si="94"/>
        <v>0</v>
      </c>
      <c r="F329" s="70">
        <f t="shared" si="89"/>
        <v>0</v>
      </c>
      <c r="G329" s="71">
        <v>0</v>
      </c>
      <c r="H329" s="126">
        <f t="shared" si="90"/>
        <v>0</v>
      </c>
      <c r="I329" s="126">
        <f t="shared" si="91"/>
        <v>0</v>
      </c>
      <c r="J329" s="126">
        <f t="shared" si="92"/>
        <v>0</v>
      </c>
      <c r="K329" t="str">
        <f t="shared" si="93"/>
        <v xml:space="preserve"> </v>
      </c>
      <c r="L329" s="70" t="str">
        <f t="shared" si="95"/>
        <v xml:space="preserve"> </v>
      </c>
      <c r="M329" s="70" t="str">
        <f t="shared" si="96"/>
        <v xml:space="preserve"> </v>
      </c>
      <c r="N329" s="70" t="str">
        <f t="shared" si="97"/>
        <v xml:space="preserve"> </v>
      </c>
      <c r="O329" s="481" t="str">
        <f t="shared" si="98"/>
        <v xml:space="preserve"> </v>
      </c>
      <c r="P329" s="481" t="str">
        <f t="shared" si="99"/>
        <v xml:space="preserve"> </v>
      </c>
      <c r="Q329" s="481" t="str">
        <f t="shared" si="100"/>
        <v xml:space="preserve"> </v>
      </c>
      <c r="X329" s="87" t="s">
        <v>978</v>
      </c>
    </row>
    <row r="330" spans="1:24" ht="21.75" customHeight="1">
      <c r="A330" s="731"/>
      <c r="B330" s="668"/>
      <c r="C330" s="783"/>
      <c r="D330" s="138" t="s">
        <v>107</v>
      </c>
      <c r="E330" s="69">
        <f t="shared" si="94"/>
        <v>0</v>
      </c>
      <c r="F330" s="70">
        <f t="shared" si="89"/>
        <v>0</v>
      </c>
      <c r="G330" s="71">
        <v>0</v>
      </c>
      <c r="H330" s="126">
        <f t="shared" si="90"/>
        <v>0</v>
      </c>
      <c r="I330" s="126">
        <f t="shared" si="91"/>
        <v>0</v>
      </c>
      <c r="J330" s="126">
        <f t="shared" si="92"/>
        <v>0</v>
      </c>
      <c r="K330" t="str">
        <f t="shared" si="93"/>
        <v xml:space="preserve"> </v>
      </c>
      <c r="L330" s="70" t="str">
        <f t="shared" si="95"/>
        <v xml:space="preserve"> </v>
      </c>
      <c r="M330" s="70" t="str">
        <f t="shared" si="96"/>
        <v xml:space="preserve"> </v>
      </c>
      <c r="N330" s="70" t="str">
        <f t="shared" si="97"/>
        <v xml:space="preserve"> </v>
      </c>
      <c r="O330" s="481" t="str">
        <f t="shared" si="98"/>
        <v xml:space="preserve"> </v>
      </c>
      <c r="P330" s="481" t="str">
        <f t="shared" si="99"/>
        <v xml:space="preserve"> </v>
      </c>
      <c r="Q330" s="481" t="str">
        <f t="shared" si="100"/>
        <v xml:space="preserve"> </v>
      </c>
      <c r="X330" s="87" t="s">
        <v>978</v>
      </c>
    </row>
    <row r="331" spans="1:24" ht="30">
      <c r="A331" s="74" t="s">
        <v>2387</v>
      </c>
      <c r="B331" s="668"/>
      <c r="C331" s="97" t="s">
        <v>2386</v>
      </c>
      <c r="D331" s="216" t="s">
        <v>1107</v>
      </c>
      <c r="E331" s="69">
        <f t="shared" ref="E331:E347" si="101">G331*1.35</f>
        <v>357.75</v>
      </c>
      <c r="F331" s="70">
        <f>G331*1.1</f>
        <v>291.5</v>
      </c>
      <c r="G331" s="71">
        <v>265</v>
      </c>
      <c r="H331" s="126">
        <f t="shared" si="90"/>
        <v>1</v>
      </c>
      <c r="I331" s="126">
        <f t="shared" si="91"/>
        <v>265</v>
      </c>
      <c r="J331" s="126">
        <f t="shared" si="92"/>
        <v>265</v>
      </c>
      <c r="K331">
        <f t="shared" si="93"/>
        <v>265</v>
      </c>
      <c r="L331" s="70">
        <f t="shared" si="95"/>
        <v>272.95</v>
      </c>
      <c r="M331" s="70">
        <f t="shared" si="96"/>
        <v>302.09999999999997</v>
      </c>
      <c r="N331" s="70">
        <f t="shared" si="97"/>
        <v>373.65</v>
      </c>
      <c r="O331" s="481">
        <f t="shared" si="98"/>
        <v>265</v>
      </c>
      <c r="P331" s="481">
        <f t="shared" si="99"/>
        <v>278.25</v>
      </c>
      <c r="Q331" s="481">
        <f t="shared" si="100"/>
        <v>344.5</v>
      </c>
      <c r="X331" s="87" t="s">
        <v>978</v>
      </c>
    </row>
    <row r="332" spans="1:24" ht="30">
      <c r="A332" s="729" t="s">
        <v>2389</v>
      </c>
      <c r="B332" s="668"/>
      <c r="C332" s="670" t="s">
        <v>2388</v>
      </c>
      <c r="D332" s="99" t="s">
        <v>1240</v>
      </c>
      <c r="E332" s="69">
        <f t="shared" si="101"/>
        <v>261.22500000000002</v>
      </c>
      <c r="F332" s="70">
        <f>G332*1.1</f>
        <v>212.85000000000002</v>
      </c>
      <c r="G332" s="71">
        <v>193.5</v>
      </c>
      <c r="H332" s="126">
        <f t="shared" si="90"/>
        <v>1</v>
      </c>
      <c r="I332" s="126">
        <f t="shared" si="91"/>
        <v>193.5</v>
      </c>
      <c r="J332" s="126">
        <f t="shared" si="92"/>
        <v>193.5</v>
      </c>
      <c r="K332">
        <f t="shared" si="93"/>
        <v>193.5</v>
      </c>
      <c r="L332" s="70">
        <f t="shared" si="95"/>
        <v>199.30500000000001</v>
      </c>
      <c r="M332" s="70">
        <f t="shared" si="96"/>
        <v>220.58999999999997</v>
      </c>
      <c r="N332" s="70">
        <f t="shared" si="97"/>
        <v>272.83499999999998</v>
      </c>
      <c r="O332" s="481">
        <f t="shared" si="98"/>
        <v>193.5</v>
      </c>
      <c r="P332" s="481">
        <f t="shared" si="99"/>
        <v>203.17500000000001</v>
      </c>
      <c r="Q332" s="481">
        <f t="shared" si="100"/>
        <v>251.55</v>
      </c>
      <c r="X332" s="87" t="s">
        <v>978</v>
      </c>
    </row>
    <row r="333" spans="1:24" ht="32.25" customHeight="1">
      <c r="A333" s="730"/>
      <c r="B333" s="668"/>
      <c r="C333" s="670"/>
      <c r="D333" s="89" t="s">
        <v>2277</v>
      </c>
      <c r="E333" s="69">
        <f t="shared" si="101"/>
        <v>261.22500000000002</v>
      </c>
      <c r="F333" s="70">
        <f>G333*1.1</f>
        <v>212.85000000000002</v>
      </c>
      <c r="G333" s="71">
        <v>193.5</v>
      </c>
      <c r="H333" s="126">
        <f t="shared" si="90"/>
        <v>1</v>
      </c>
      <c r="I333" s="126">
        <f t="shared" si="91"/>
        <v>193.5</v>
      </c>
      <c r="J333" s="126">
        <f t="shared" si="92"/>
        <v>193.5</v>
      </c>
      <c r="K333">
        <f t="shared" si="93"/>
        <v>193.5</v>
      </c>
      <c r="L333" s="70">
        <f t="shared" si="95"/>
        <v>199.30500000000001</v>
      </c>
      <c r="M333" s="70">
        <f t="shared" si="96"/>
        <v>220.58999999999997</v>
      </c>
      <c r="N333" s="70">
        <f t="shared" si="97"/>
        <v>272.83499999999998</v>
      </c>
      <c r="O333" s="481">
        <f t="shared" si="98"/>
        <v>193.5</v>
      </c>
      <c r="P333" s="481">
        <f t="shared" si="99"/>
        <v>203.17500000000001</v>
      </c>
      <c r="Q333" s="481">
        <f t="shared" si="100"/>
        <v>251.55</v>
      </c>
      <c r="X333" s="87" t="s">
        <v>978</v>
      </c>
    </row>
    <row r="334" spans="1:24" ht="19.5" customHeight="1">
      <c r="A334" s="730"/>
      <c r="B334" s="668"/>
      <c r="C334" s="670"/>
      <c r="D334" s="137" t="s">
        <v>106</v>
      </c>
      <c r="E334" s="69">
        <f t="shared" si="101"/>
        <v>261.22500000000002</v>
      </c>
      <c r="F334" s="70">
        <f>G334*1.1</f>
        <v>212.85000000000002</v>
      </c>
      <c r="G334" s="71">
        <v>193.5</v>
      </c>
      <c r="H334" s="126">
        <f t="shared" si="90"/>
        <v>1</v>
      </c>
      <c r="I334" s="126">
        <f t="shared" si="91"/>
        <v>193.5</v>
      </c>
      <c r="J334" s="126">
        <f t="shared" si="92"/>
        <v>193.5</v>
      </c>
      <c r="K334">
        <f t="shared" si="93"/>
        <v>193.5</v>
      </c>
      <c r="L334" s="70">
        <f t="shared" si="95"/>
        <v>199.30500000000001</v>
      </c>
      <c r="M334" s="70">
        <f t="shared" si="96"/>
        <v>220.58999999999997</v>
      </c>
      <c r="N334" s="70">
        <f t="shared" si="97"/>
        <v>272.83499999999998</v>
      </c>
      <c r="O334" s="481">
        <f t="shared" si="98"/>
        <v>193.5</v>
      </c>
      <c r="P334" s="481">
        <f t="shared" si="99"/>
        <v>203.17500000000001</v>
      </c>
      <c r="Q334" s="481">
        <f t="shared" si="100"/>
        <v>251.55</v>
      </c>
      <c r="X334" s="87" t="s">
        <v>978</v>
      </c>
    </row>
    <row r="335" spans="1:24" ht="18" customHeight="1">
      <c r="A335" s="730"/>
      <c r="B335" s="668"/>
      <c r="C335" s="670"/>
      <c r="D335" s="136" t="s">
        <v>105</v>
      </c>
      <c r="E335" s="69">
        <f t="shared" si="101"/>
        <v>261.22500000000002</v>
      </c>
      <c r="F335" s="70">
        <f t="shared" si="89"/>
        <v>212.85000000000002</v>
      </c>
      <c r="G335" s="71">
        <v>193.5</v>
      </c>
      <c r="H335" s="126">
        <f t="shared" si="90"/>
        <v>1</v>
      </c>
      <c r="I335" s="126">
        <f t="shared" si="91"/>
        <v>193.5</v>
      </c>
      <c r="J335" s="126">
        <f t="shared" si="92"/>
        <v>193.5</v>
      </c>
      <c r="K335">
        <f t="shared" si="93"/>
        <v>193.5</v>
      </c>
      <c r="L335" s="70">
        <f t="shared" si="95"/>
        <v>199.30500000000001</v>
      </c>
      <c r="M335" s="70">
        <f t="shared" si="96"/>
        <v>220.58999999999997</v>
      </c>
      <c r="N335" s="70">
        <f t="shared" si="97"/>
        <v>272.83499999999998</v>
      </c>
      <c r="O335" s="481">
        <f t="shared" si="98"/>
        <v>193.5</v>
      </c>
      <c r="P335" s="481">
        <f t="shared" si="99"/>
        <v>203.17500000000001</v>
      </c>
      <c r="Q335" s="481">
        <f t="shared" si="100"/>
        <v>251.55</v>
      </c>
      <c r="X335" s="87" t="s">
        <v>978</v>
      </c>
    </row>
    <row r="336" spans="1:24" ht="21" customHeight="1">
      <c r="A336" s="731"/>
      <c r="B336" s="668"/>
      <c r="C336" s="670"/>
      <c r="D336" s="138" t="s">
        <v>107</v>
      </c>
      <c r="E336" s="69">
        <f t="shared" si="101"/>
        <v>248.4</v>
      </c>
      <c r="F336" s="70">
        <f t="shared" si="89"/>
        <v>202.4</v>
      </c>
      <c r="G336" s="71">
        <v>184</v>
      </c>
      <c r="H336" s="126">
        <f t="shared" si="90"/>
        <v>1</v>
      </c>
      <c r="I336" s="126">
        <f t="shared" si="91"/>
        <v>184</v>
      </c>
      <c r="J336" s="126">
        <f t="shared" si="92"/>
        <v>184</v>
      </c>
      <c r="K336">
        <f t="shared" si="93"/>
        <v>184</v>
      </c>
      <c r="L336" s="70">
        <f t="shared" si="95"/>
        <v>189.52</v>
      </c>
      <c r="M336" s="70">
        <f t="shared" si="96"/>
        <v>209.76</v>
      </c>
      <c r="N336" s="70">
        <f t="shared" si="97"/>
        <v>259.44</v>
      </c>
      <c r="O336" s="481">
        <f t="shared" si="98"/>
        <v>184</v>
      </c>
      <c r="P336" s="481">
        <f t="shared" si="99"/>
        <v>193.20000000000002</v>
      </c>
      <c r="Q336" s="481">
        <f t="shared" si="100"/>
        <v>239.20000000000002</v>
      </c>
      <c r="X336" s="87" t="s">
        <v>978</v>
      </c>
    </row>
    <row r="337" spans="1:24" ht="42.75" customHeight="1">
      <c r="A337" s="74" t="s">
        <v>2391</v>
      </c>
      <c r="B337" s="668"/>
      <c r="C337" s="97" t="s">
        <v>2390</v>
      </c>
      <c r="D337" s="216" t="s">
        <v>1107</v>
      </c>
      <c r="E337" s="69">
        <f t="shared" si="101"/>
        <v>330.07500000000005</v>
      </c>
      <c r="F337" s="70">
        <f t="shared" ref="F337:F347" si="102">G337*1.1</f>
        <v>268.95000000000005</v>
      </c>
      <c r="G337" s="71">
        <v>244.5</v>
      </c>
      <c r="H337" s="126">
        <f t="shared" si="90"/>
        <v>1</v>
      </c>
      <c r="I337" s="126">
        <f t="shared" si="91"/>
        <v>244.5</v>
      </c>
      <c r="J337" s="126">
        <f t="shared" si="92"/>
        <v>244.5</v>
      </c>
      <c r="K337">
        <f t="shared" si="93"/>
        <v>244.5</v>
      </c>
      <c r="L337" s="70">
        <f t="shared" si="95"/>
        <v>251.83500000000001</v>
      </c>
      <c r="M337" s="70">
        <f t="shared" si="96"/>
        <v>278.72999999999996</v>
      </c>
      <c r="N337" s="70">
        <f t="shared" si="97"/>
        <v>344.745</v>
      </c>
      <c r="O337" s="481">
        <f t="shared" si="98"/>
        <v>244.5</v>
      </c>
      <c r="P337" s="481">
        <f t="shared" si="99"/>
        <v>256.72500000000002</v>
      </c>
      <c r="Q337" s="481">
        <f t="shared" si="100"/>
        <v>317.85000000000002</v>
      </c>
      <c r="X337" s="87" t="s">
        <v>978</v>
      </c>
    </row>
    <row r="338" spans="1:24" ht="42.75" customHeight="1">
      <c r="A338" s="74" t="s">
        <v>2395</v>
      </c>
      <c r="B338" s="668"/>
      <c r="C338" s="97" t="s">
        <v>2392</v>
      </c>
      <c r="D338" s="216" t="s">
        <v>1107</v>
      </c>
      <c r="E338" s="69">
        <f t="shared" si="101"/>
        <v>164.70000000000002</v>
      </c>
      <c r="F338" s="70">
        <f t="shared" si="102"/>
        <v>134.20000000000002</v>
      </c>
      <c r="G338" s="71">
        <v>122</v>
      </c>
      <c r="H338" s="126">
        <f t="shared" si="90"/>
        <v>1</v>
      </c>
      <c r="I338" s="126">
        <f t="shared" si="91"/>
        <v>122</v>
      </c>
      <c r="J338" s="126">
        <f t="shared" si="92"/>
        <v>122</v>
      </c>
      <c r="K338">
        <f t="shared" si="93"/>
        <v>122</v>
      </c>
      <c r="L338" s="70">
        <f t="shared" si="95"/>
        <v>125.66</v>
      </c>
      <c r="M338" s="70">
        <f t="shared" si="96"/>
        <v>139.07999999999998</v>
      </c>
      <c r="N338" s="70">
        <f t="shared" si="97"/>
        <v>172.01999999999998</v>
      </c>
      <c r="O338" s="481">
        <f t="shared" si="98"/>
        <v>122</v>
      </c>
      <c r="P338" s="481">
        <f t="shared" si="99"/>
        <v>128.1</v>
      </c>
      <c r="Q338" s="481">
        <f t="shared" si="100"/>
        <v>158.6</v>
      </c>
      <c r="X338" s="87" t="s">
        <v>978</v>
      </c>
    </row>
    <row r="339" spans="1:24" ht="42.75" customHeight="1">
      <c r="A339" s="74" t="s">
        <v>2394</v>
      </c>
      <c r="B339" s="668"/>
      <c r="C339" s="97" t="s">
        <v>2393</v>
      </c>
      <c r="D339" s="216" t="s">
        <v>1107</v>
      </c>
      <c r="E339" s="69">
        <f t="shared" si="101"/>
        <v>164.70000000000002</v>
      </c>
      <c r="F339" s="70">
        <f t="shared" si="102"/>
        <v>134.20000000000002</v>
      </c>
      <c r="G339" s="71">
        <v>122</v>
      </c>
      <c r="H339" s="126">
        <f t="shared" si="90"/>
        <v>1</v>
      </c>
      <c r="I339" s="126">
        <f t="shared" si="91"/>
        <v>122</v>
      </c>
      <c r="J339" s="126">
        <f t="shared" si="92"/>
        <v>122</v>
      </c>
      <c r="K339">
        <f t="shared" si="93"/>
        <v>122</v>
      </c>
      <c r="L339" s="70">
        <f t="shared" si="95"/>
        <v>125.66</v>
      </c>
      <c r="M339" s="70">
        <f t="shared" si="96"/>
        <v>139.07999999999998</v>
      </c>
      <c r="N339" s="70">
        <f t="shared" si="97"/>
        <v>172.01999999999998</v>
      </c>
      <c r="O339" s="481">
        <f t="shared" si="98"/>
        <v>122</v>
      </c>
      <c r="P339" s="481">
        <f t="shared" si="99"/>
        <v>128.1</v>
      </c>
      <c r="Q339" s="481">
        <f t="shared" si="100"/>
        <v>158.6</v>
      </c>
      <c r="X339" s="87" t="s">
        <v>978</v>
      </c>
    </row>
    <row r="340" spans="1:24" ht="42.75" customHeight="1">
      <c r="A340" s="74" t="s">
        <v>2401</v>
      </c>
      <c r="B340" s="668"/>
      <c r="C340" s="97" t="s">
        <v>2400</v>
      </c>
      <c r="D340" s="216" t="s">
        <v>1107</v>
      </c>
      <c r="E340" s="69">
        <f t="shared" si="101"/>
        <v>192.51</v>
      </c>
      <c r="F340" s="70">
        <f t="shared" si="102"/>
        <v>156.86000000000001</v>
      </c>
      <c r="G340" s="71">
        <v>142.6</v>
      </c>
      <c r="H340" s="126">
        <f t="shared" si="90"/>
        <v>1</v>
      </c>
      <c r="I340" s="126">
        <f t="shared" si="91"/>
        <v>142.6</v>
      </c>
      <c r="J340" s="126">
        <f t="shared" si="92"/>
        <v>142.6</v>
      </c>
      <c r="K340">
        <f t="shared" si="93"/>
        <v>142.6</v>
      </c>
      <c r="L340" s="70">
        <f t="shared" si="95"/>
        <v>146.87799999999999</v>
      </c>
      <c r="M340" s="70">
        <f t="shared" si="96"/>
        <v>162.56399999999999</v>
      </c>
      <c r="N340" s="70">
        <f t="shared" si="97"/>
        <v>201.06599999999997</v>
      </c>
      <c r="O340" s="481">
        <f t="shared" si="98"/>
        <v>142.6</v>
      </c>
      <c r="P340" s="481">
        <f t="shared" si="99"/>
        <v>149.72999999999999</v>
      </c>
      <c r="Q340" s="481">
        <f t="shared" si="100"/>
        <v>185.38</v>
      </c>
      <c r="X340" s="87" t="s">
        <v>978</v>
      </c>
    </row>
    <row r="341" spans="1:24" ht="42.75" customHeight="1">
      <c r="A341" s="74" t="s">
        <v>2403</v>
      </c>
      <c r="B341" s="668"/>
      <c r="C341" s="97" t="s">
        <v>2402</v>
      </c>
      <c r="D341" s="216" t="s">
        <v>1107</v>
      </c>
      <c r="E341" s="69">
        <f t="shared" si="101"/>
        <v>192.51</v>
      </c>
      <c r="F341" s="70">
        <f t="shared" si="102"/>
        <v>156.86000000000001</v>
      </c>
      <c r="G341" s="71">
        <v>142.6</v>
      </c>
      <c r="H341" s="126">
        <f t="shared" si="90"/>
        <v>1</v>
      </c>
      <c r="I341" s="126">
        <f t="shared" si="91"/>
        <v>142.6</v>
      </c>
      <c r="J341" s="126">
        <f t="shared" si="92"/>
        <v>142.6</v>
      </c>
      <c r="K341">
        <f t="shared" si="93"/>
        <v>142.6</v>
      </c>
      <c r="L341" s="70">
        <f t="shared" si="95"/>
        <v>146.87799999999999</v>
      </c>
      <c r="M341" s="70">
        <f t="shared" si="96"/>
        <v>162.56399999999999</v>
      </c>
      <c r="N341" s="70">
        <f t="shared" si="97"/>
        <v>201.06599999999997</v>
      </c>
      <c r="O341" s="481">
        <f t="shared" si="98"/>
        <v>142.6</v>
      </c>
      <c r="P341" s="481">
        <f t="shared" si="99"/>
        <v>149.72999999999999</v>
      </c>
      <c r="Q341" s="481">
        <f t="shared" si="100"/>
        <v>185.38</v>
      </c>
      <c r="X341" s="87" t="s">
        <v>978</v>
      </c>
    </row>
    <row r="342" spans="1:24" ht="34.5" customHeight="1">
      <c r="A342" s="74" t="s">
        <v>2405</v>
      </c>
      <c r="B342" s="668"/>
      <c r="C342" s="97" t="s">
        <v>2404</v>
      </c>
      <c r="D342" s="216" t="s">
        <v>1107</v>
      </c>
      <c r="E342" s="69">
        <f t="shared" si="101"/>
        <v>220.05</v>
      </c>
      <c r="F342" s="70">
        <f t="shared" si="102"/>
        <v>179.3</v>
      </c>
      <c r="G342" s="71">
        <v>163</v>
      </c>
      <c r="H342" s="126">
        <f t="shared" si="90"/>
        <v>1</v>
      </c>
      <c r="I342" s="126">
        <f t="shared" si="91"/>
        <v>163</v>
      </c>
      <c r="J342" s="126">
        <f t="shared" si="92"/>
        <v>163</v>
      </c>
      <c r="K342">
        <f t="shared" si="93"/>
        <v>163</v>
      </c>
      <c r="L342" s="70">
        <f t="shared" si="95"/>
        <v>167.89000000000001</v>
      </c>
      <c r="M342" s="70">
        <f t="shared" si="96"/>
        <v>185.82</v>
      </c>
      <c r="N342" s="70">
        <f t="shared" si="97"/>
        <v>229.82999999999998</v>
      </c>
      <c r="O342" s="481">
        <f t="shared" si="98"/>
        <v>163</v>
      </c>
      <c r="P342" s="481">
        <f t="shared" si="99"/>
        <v>171.15</v>
      </c>
      <c r="Q342" s="481">
        <f t="shared" si="100"/>
        <v>211.9</v>
      </c>
      <c r="X342" s="87" t="s">
        <v>978</v>
      </c>
    </row>
    <row r="343" spans="1:24" ht="33" customHeight="1">
      <c r="A343" s="74" t="s">
        <v>2407</v>
      </c>
      <c r="B343" s="668"/>
      <c r="C343" s="97" t="s">
        <v>2406</v>
      </c>
      <c r="D343" s="216" t="s">
        <v>1107</v>
      </c>
      <c r="E343" s="69">
        <f t="shared" si="101"/>
        <v>247.59000000000003</v>
      </c>
      <c r="F343" s="70">
        <f t="shared" si="102"/>
        <v>201.74</v>
      </c>
      <c r="G343" s="71">
        <v>183.4</v>
      </c>
      <c r="H343" s="126">
        <f t="shared" si="90"/>
        <v>1</v>
      </c>
      <c r="I343" s="126">
        <f t="shared" si="91"/>
        <v>183.4</v>
      </c>
      <c r="J343" s="126">
        <f t="shared" si="92"/>
        <v>183.4</v>
      </c>
      <c r="K343">
        <f t="shared" si="93"/>
        <v>183.4</v>
      </c>
      <c r="L343" s="70">
        <f t="shared" si="95"/>
        <v>188.90200000000002</v>
      </c>
      <c r="M343" s="70">
        <f t="shared" si="96"/>
        <v>209.07599999999999</v>
      </c>
      <c r="N343" s="70">
        <f t="shared" si="97"/>
        <v>258.59399999999999</v>
      </c>
      <c r="O343" s="481">
        <f t="shared" si="98"/>
        <v>183.4</v>
      </c>
      <c r="P343" s="481">
        <f t="shared" si="99"/>
        <v>192.57000000000002</v>
      </c>
      <c r="Q343" s="481">
        <f t="shared" si="100"/>
        <v>238.42000000000002</v>
      </c>
      <c r="X343" s="87" t="s">
        <v>978</v>
      </c>
    </row>
    <row r="344" spans="1:24" ht="33" customHeight="1">
      <c r="A344" s="729" t="s">
        <v>2397</v>
      </c>
      <c r="B344" s="668"/>
      <c r="C344" s="666" t="s">
        <v>2396</v>
      </c>
      <c r="D344" s="99" t="s">
        <v>1179</v>
      </c>
      <c r="E344" s="69">
        <f t="shared" si="101"/>
        <v>143.10000000000002</v>
      </c>
      <c r="F344" s="70">
        <f t="shared" si="102"/>
        <v>116.60000000000001</v>
      </c>
      <c r="G344" s="71">
        <v>106</v>
      </c>
      <c r="H344" s="126">
        <f t="shared" si="90"/>
        <v>1</v>
      </c>
      <c r="I344" s="126">
        <f t="shared" si="91"/>
        <v>106</v>
      </c>
      <c r="J344" s="126">
        <f t="shared" si="92"/>
        <v>106</v>
      </c>
      <c r="K344">
        <f t="shared" si="93"/>
        <v>106</v>
      </c>
      <c r="L344" s="70">
        <f t="shared" si="95"/>
        <v>109.18</v>
      </c>
      <c r="M344" s="70">
        <f t="shared" si="96"/>
        <v>120.83999999999999</v>
      </c>
      <c r="N344" s="70">
        <f t="shared" si="97"/>
        <v>149.45999999999998</v>
      </c>
      <c r="O344" s="481">
        <f t="shared" si="98"/>
        <v>106</v>
      </c>
      <c r="P344" s="481">
        <f t="shared" si="99"/>
        <v>111.30000000000001</v>
      </c>
      <c r="Q344" s="481">
        <f t="shared" si="100"/>
        <v>137.80000000000001</v>
      </c>
      <c r="X344" s="87" t="s">
        <v>978</v>
      </c>
    </row>
    <row r="345" spans="1:24" ht="33" customHeight="1">
      <c r="A345" s="731"/>
      <c r="B345" s="668"/>
      <c r="C345" s="666"/>
      <c r="D345" s="89" t="s">
        <v>1177</v>
      </c>
      <c r="E345" s="69">
        <f t="shared" si="101"/>
        <v>143.10000000000002</v>
      </c>
      <c r="F345" s="70">
        <f t="shared" si="102"/>
        <v>116.60000000000001</v>
      </c>
      <c r="G345" s="71">
        <v>106</v>
      </c>
      <c r="H345" s="126">
        <f t="shared" si="90"/>
        <v>1</v>
      </c>
      <c r="I345" s="126">
        <f t="shared" si="91"/>
        <v>106</v>
      </c>
      <c r="J345" s="126">
        <f t="shared" si="92"/>
        <v>106</v>
      </c>
      <c r="K345">
        <f t="shared" si="93"/>
        <v>106</v>
      </c>
      <c r="L345" s="70">
        <f t="shared" si="95"/>
        <v>109.18</v>
      </c>
      <c r="M345" s="70">
        <f t="shared" si="96"/>
        <v>120.83999999999999</v>
      </c>
      <c r="N345" s="70">
        <f t="shared" si="97"/>
        <v>149.45999999999998</v>
      </c>
      <c r="O345" s="481">
        <f t="shared" si="98"/>
        <v>106</v>
      </c>
      <c r="P345" s="481">
        <f t="shared" si="99"/>
        <v>111.30000000000001</v>
      </c>
      <c r="Q345" s="481">
        <f t="shared" si="100"/>
        <v>137.80000000000001</v>
      </c>
      <c r="X345" s="87" t="s">
        <v>978</v>
      </c>
    </row>
    <row r="346" spans="1:24" ht="38.25" customHeight="1">
      <c r="A346" s="729" t="s">
        <v>2399</v>
      </c>
      <c r="B346" s="668"/>
      <c r="C346" s="666" t="s">
        <v>2398</v>
      </c>
      <c r="D346" s="99" t="s">
        <v>1179</v>
      </c>
      <c r="E346" s="69">
        <f t="shared" si="101"/>
        <v>137.70000000000002</v>
      </c>
      <c r="F346" s="70">
        <f t="shared" si="102"/>
        <v>112.2</v>
      </c>
      <c r="G346" s="71">
        <v>102</v>
      </c>
      <c r="H346" s="126">
        <f t="shared" si="90"/>
        <v>1</v>
      </c>
      <c r="I346" s="126">
        <f t="shared" si="91"/>
        <v>102</v>
      </c>
      <c r="J346" s="126">
        <f t="shared" si="92"/>
        <v>102</v>
      </c>
      <c r="K346">
        <f t="shared" si="93"/>
        <v>102</v>
      </c>
      <c r="L346" s="70">
        <f t="shared" si="95"/>
        <v>105.06</v>
      </c>
      <c r="M346" s="70">
        <f t="shared" si="96"/>
        <v>116.27999999999999</v>
      </c>
      <c r="N346" s="70">
        <f t="shared" si="97"/>
        <v>143.82</v>
      </c>
      <c r="O346" s="481">
        <f t="shared" si="98"/>
        <v>102</v>
      </c>
      <c r="P346" s="481">
        <f t="shared" si="99"/>
        <v>107.10000000000001</v>
      </c>
      <c r="Q346" s="481">
        <f t="shared" si="100"/>
        <v>132.6</v>
      </c>
      <c r="X346" s="87" t="s">
        <v>978</v>
      </c>
    </row>
    <row r="347" spans="1:24" ht="32.25" customHeight="1">
      <c r="A347" s="731"/>
      <c r="B347" s="668"/>
      <c r="C347" s="666"/>
      <c r="D347" s="89" t="s">
        <v>1177</v>
      </c>
      <c r="E347" s="69">
        <f t="shared" si="101"/>
        <v>137.70000000000002</v>
      </c>
      <c r="F347" s="70">
        <f t="shared" si="102"/>
        <v>112.2</v>
      </c>
      <c r="G347" s="71">
        <v>102</v>
      </c>
      <c r="H347" s="126">
        <f t="shared" si="90"/>
        <v>1</v>
      </c>
      <c r="I347" s="126">
        <f t="shared" si="91"/>
        <v>102</v>
      </c>
      <c r="J347" s="126">
        <f t="shared" si="92"/>
        <v>102</v>
      </c>
      <c r="K347">
        <f t="shared" si="93"/>
        <v>102</v>
      </c>
      <c r="L347" s="70">
        <f t="shared" si="95"/>
        <v>105.06</v>
      </c>
      <c r="M347" s="70">
        <f t="shared" si="96"/>
        <v>116.27999999999999</v>
      </c>
      <c r="N347" s="70">
        <f t="shared" si="97"/>
        <v>143.82</v>
      </c>
      <c r="O347" s="481">
        <f t="shared" si="98"/>
        <v>102</v>
      </c>
      <c r="P347" s="481">
        <f t="shared" si="99"/>
        <v>107.10000000000001</v>
      </c>
      <c r="Q347" s="481">
        <f t="shared" si="100"/>
        <v>132.6</v>
      </c>
      <c r="X347" s="87" t="s">
        <v>978</v>
      </c>
    </row>
  </sheetData>
  <sheetProtection algorithmName="SHA-512" hashValue="m1E0QrY+coozdX0u+HKovwkutEv329UpW9jgnmU8rTVQg9i+s4i8yUqO3XAhM9d1xZkdfMAfqVilgt+QnK3x6Q==" saltValue="bhjku59dymdCeZuhX10Tow==" spinCount="100000" sheet="1" objects="1" scenarios="1"/>
  <mergeCells count="204">
    <mergeCell ref="A346:A347"/>
    <mergeCell ref="A301:A302"/>
    <mergeCell ref="A304:A305"/>
    <mergeCell ref="A306:A307"/>
    <mergeCell ref="A308:A309"/>
    <mergeCell ref="A311:A315"/>
    <mergeCell ref="A296:A297"/>
    <mergeCell ref="A298:A299"/>
    <mergeCell ref="A320:A324"/>
    <mergeCell ref="A326:A330"/>
    <mergeCell ref="A332:A336"/>
    <mergeCell ref="A344:A345"/>
    <mergeCell ref="A273:A274"/>
    <mergeCell ref="A275:A276"/>
    <mergeCell ref="A277:A278"/>
    <mergeCell ref="A279:A280"/>
    <mergeCell ref="A282:A283"/>
    <mergeCell ref="A317:A318"/>
    <mergeCell ref="A285:A286"/>
    <mergeCell ref="A288:A289"/>
    <mergeCell ref="A291:A292"/>
    <mergeCell ref="A294:A295"/>
    <mergeCell ref="A259:A260"/>
    <mergeCell ref="A261:A262"/>
    <mergeCell ref="A269:A270"/>
    <mergeCell ref="A271:A272"/>
    <mergeCell ref="A265:A266"/>
    <mergeCell ref="A267:A268"/>
    <mergeCell ref="A232:A236"/>
    <mergeCell ref="A237:A241"/>
    <mergeCell ref="A242:A246"/>
    <mergeCell ref="A247:A251"/>
    <mergeCell ref="A252:A256"/>
    <mergeCell ref="A257:A258"/>
    <mergeCell ref="A204:A205"/>
    <mergeCell ref="A206:A207"/>
    <mergeCell ref="A208:A209"/>
    <mergeCell ref="A211:A212"/>
    <mergeCell ref="A220:A221"/>
    <mergeCell ref="A223:A224"/>
    <mergeCell ref="A214:A215"/>
    <mergeCell ref="A217:A218"/>
    <mergeCell ref="A171:A172"/>
    <mergeCell ref="A189:G189"/>
    <mergeCell ref="C200:C201"/>
    <mergeCell ref="C202:C203"/>
    <mergeCell ref="C204:C205"/>
    <mergeCell ref="B200:B205"/>
    <mergeCell ref="C206:C207"/>
    <mergeCell ref="A190:G190"/>
    <mergeCell ref="A197:G197"/>
    <mergeCell ref="A200:A201"/>
    <mergeCell ref="A202:A203"/>
    <mergeCell ref="C208:C209"/>
    <mergeCell ref="B206:B207"/>
    <mergeCell ref="C211:C212"/>
    <mergeCell ref="B208:B216"/>
    <mergeCell ref="B217:B225"/>
    <mergeCell ref="A185:G185"/>
    <mergeCell ref="A179:A180"/>
    <mergeCell ref="B179:B180"/>
    <mergeCell ref="C179:C180"/>
    <mergeCell ref="A177:A178"/>
    <mergeCell ref="B177:B178"/>
    <mergeCell ref="A149:A153"/>
    <mergeCell ref="C154:C160"/>
    <mergeCell ref="B154:B160"/>
    <mergeCell ref="A154:A160"/>
    <mergeCell ref="A167:A168"/>
    <mergeCell ref="A169:A170"/>
    <mergeCell ref="A165:G165"/>
    <mergeCell ref="A161:G161"/>
    <mergeCell ref="C167:C168"/>
    <mergeCell ref="C177:C178"/>
    <mergeCell ref="A136:A137"/>
    <mergeCell ref="B136:B139"/>
    <mergeCell ref="C136:C137"/>
    <mergeCell ref="A138:A139"/>
    <mergeCell ref="C138:C139"/>
    <mergeCell ref="B171:B172"/>
    <mergeCell ref="B142:B147"/>
    <mergeCell ref="C142:C147"/>
    <mergeCell ref="C127:C128"/>
    <mergeCell ref="A129:A135"/>
    <mergeCell ref="A142:A147"/>
    <mergeCell ref="C171:C172"/>
    <mergeCell ref="B169:B170"/>
    <mergeCell ref="C169:C170"/>
    <mergeCell ref="C149:C153"/>
    <mergeCell ref="A140:G140"/>
    <mergeCell ref="A100:A101"/>
    <mergeCell ref="A104:A109"/>
    <mergeCell ref="C104:C109"/>
    <mergeCell ref="C100:C101"/>
    <mergeCell ref="B95:B96"/>
    <mergeCell ref="C95:C96"/>
    <mergeCell ref="A60:G60"/>
    <mergeCell ref="A124:G124"/>
    <mergeCell ref="A127:A128"/>
    <mergeCell ref="B127:B128"/>
    <mergeCell ref="A52:G52"/>
    <mergeCell ref="A181:A182"/>
    <mergeCell ref="B181:B182"/>
    <mergeCell ref="C181:C182"/>
    <mergeCell ref="C91:C92"/>
    <mergeCell ref="C93:C94"/>
    <mergeCell ref="A85:A90"/>
    <mergeCell ref="B167:B168"/>
    <mergeCell ref="B129:B135"/>
    <mergeCell ref="C129:C135"/>
    <mergeCell ref="A91:A92"/>
    <mergeCell ref="B93:B94"/>
    <mergeCell ref="A93:A94"/>
    <mergeCell ref="A95:A96"/>
    <mergeCell ref="A98:A99"/>
    <mergeCell ref="B149:B153"/>
    <mergeCell ref="A102:G102"/>
    <mergeCell ref="C110:C115"/>
    <mergeCell ref="A110:A115"/>
    <mergeCell ref="C116:C122"/>
    <mergeCell ref="A116:A122"/>
    <mergeCell ref="B58:B59"/>
    <mergeCell ref="B62:B67"/>
    <mergeCell ref="A62:A67"/>
    <mergeCell ref="A2:G2"/>
    <mergeCell ref="A32:G32"/>
    <mergeCell ref="A41:G41"/>
    <mergeCell ref="A55:G55"/>
    <mergeCell ref="B100:B101"/>
    <mergeCell ref="A74:G74"/>
    <mergeCell ref="C62:C67"/>
    <mergeCell ref="A68:A73"/>
    <mergeCell ref="B68:B73"/>
    <mergeCell ref="B76:B82"/>
    <mergeCell ref="C76:C82"/>
    <mergeCell ref="B85:B90"/>
    <mergeCell ref="C85:C90"/>
    <mergeCell ref="A76:A82"/>
    <mergeCell ref="B4:B23"/>
    <mergeCell ref="B24:B29"/>
    <mergeCell ref="B98:B99"/>
    <mergeCell ref="C98:C99"/>
    <mergeCell ref="B36:B37"/>
    <mergeCell ref="C68:C73"/>
    <mergeCell ref="B91:B92"/>
    <mergeCell ref="B43:B49"/>
    <mergeCell ref="C45:C47"/>
    <mergeCell ref="A45:A47"/>
    <mergeCell ref="C271:C272"/>
    <mergeCell ref="C267:C268"/>
    <mergeCell ref="C269:C270"/>
    <mergeCell ref="B265:B268"/>
    <mergeCell ref="B269:B272"/>
    <mergeCell ref="C217:C218"/>
    <mergeCell ref="C220:C221"/>
    <mergeCell ref="C223:C224"/>
    <mergeCell ref="C214:C215"/>
    <mergeCell ref="B226:B228"/>
    <mergeCell ref="B229:B231"/>
    <mergeCell ref="C232:C236"/>
    <mergeCell ref="C237:C241"/>
    <mergeCell ref="C242:C246"/>
    <mergeCell ref="C247:C251"/>
    <mergeCell ref="C252:C256"/>
    <mergeCell ref="B232:B256"/>
    <mergeCell ref="B257:B262"/>
    <mergeCell ref="C257:C258"/>
    <mergeCell ref="C259:C260"/>
    <mergeCell ref="C261:C262"/>
    <mergeCell ref="B263:B264"/>
    <mergeCell ref="C265:C266"/>
    <mergeCell ref="B279:B281"/>
    <mergeCell ref="B282:B287"/>
    <mergeCell ref="C282:C283"/>
    <mergeCell ref="C285:C286"/>
    <mergeCell ref="B288:B293"/>
    <mergeCell ref="C288:C289"/>
    <mergeCell ref="C291:C292"/>
    <mergeCell ref="B273:B274"/>
    <mergeCell ref="C273:C274"/>
    <mergeCell ref="A1:B1"/>
    <mergeCell ref="B338:B343"/>
    <mergeCell ref="C308:C309"/>
    <mergeCell ref="C311:C315"/>
    <mergeCell ref="B344:B347"/>
    <mergeCell ref="C344:C345"/>
    <mergeCell ref="C346:C347"/>
    <mergeCell ref="C317:C318"/>
    <mergeCell ref="C320:C324"/>
    <mergeCell ref="C326:C330"/>
    <mergeCell ref="C332:C336"/>
    <mergeCell ref="B308:B337"/>
    <mergeCell ref="C294:C295"/>
    <mergeCell ref="C301:C302"/>
    <mergeCell ref="C298:C299"/>
    <mergeCell ref="C296:C297"/>
    <mergeCell ref="B294:B303"/>
    <mergeCell ref="B304:B307"/>
    <mergeCell ref="C304:C305"/>
    <mergeCell ref="C306:C307"/>
    <mergeCell ref="B275:B278"/>
    <mergeCell ref="C275:C276"/>
    <mergeCell ref="C277:C278"/>
    <mergeCell ref="C279:C280"/>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6600"/>
  </sheetPr>
  <dimension ref="A1:Y43"/>
  <sheetViews>
    <sheetView zoomScale="80" zoomScaleNormal="80" workbookViewId="0">
      <selection activeCell="O4" sqref="O4:O43"/>
    </sheetView>
  </sheetViews>
  <sheetFormatPr defaultRowHeight="14.25"/>
  <cols>
    <col min="1" max="1" width="14.25" style="25" customWidth="1"/>
    <col min="2" max="2" width="19.75" customWidth="1"/>
    <col min="3" max="3" width="42.75" customWidth="1"/>
    <col min="4" max="4" width="19.5" customWidth="1"/>
    <col min="5" max="5" width="19.375" customWidth="1"/>
    <col min="6" max="6" width="11.625" hidden="1" customWidth="1"/>
    <col min="7" max="7" width="10.875" hidden="1" customWidth="1"/>
    <col min="8" max="8" width="10.625" hidden="1" customWidth="1"/>
    <col min="9" max="11" width="0" hidden="1" customWidth="1"/>
    <col min="12" max="12" width="5.5" hidden="1" customWidth="1"/>
    <col min="13" max="13" width="7.75" hidden="1" customWidth="1"/>
    <col min="14" max="14" width="7.75" bestFit="1" customWidth="1"/>
    <col min="15" max="15" width="9.875" bestFit="1" customWidth="1"/>
    <col min="16" max="16" width="8.375" style="478" hidden="1" customWidth="1"/>
    <col min="17" max="17" width="0" style="478" hidden="1" customWidth="1"/>
    <col min="18" max="18" width="10.625" style="478" hidden="1" customWidth="1"/>
    <col min="19" max="21" width="5.5" hidden="1" customWidth="1"/>
    <col min="22" max="24" width="6.5" hidden="1" customWidth="1"/>
    <col min="25" max="25" width="11.25" customWidth="1"/>
  </cols>
  <sheetData>
    <row r="1" spans="1:25" ht="34.5" customHeight="1">
      <c r="A1" s="632" t="s">
        <v>1259</v>
      </c>
      <c r="B1" s="632"/>
      <c r="C1" s="62"/>
      <c r="D1" s="195"/>
      <c r="E1" s="62"/>
      <c r="F1" s="196"/>
      <c r="G1" s="62"/>
      <c r="H1" s="62"/>
      <c r="S1" s="478">
        <f>Содержание!R3</f>
        <v>1.03</v>
      </c>
      <c r="T1" s="478">
        <f>Содержание!S3</f>
        <v>1.1399999999999999</v>
      </c>
      <c r="U1" s="478">
        <f>Содержание!T3</f>
        <v>1.41</v>
      </c>
      <c r="V1" s="478">
        <f>Содержание!U3</f>
        <v>5</v>
      </c>
      <c r="W1" s="478">
        <f>Содержание!V3</f>
        <v>1.05</v>
      </c>
      <c r="X1" s="478">
        <f>Содержание!W3</f>
        <v>1.3</v>
      </c>
      <c r="Y1" s="217"/>
    </row>
    <row r="2" spans="1:25" ht="29.25" customHeight="1">
      <c r="A2" s="633" t="s">
        <v>2424</v>
      </c>
      <c r="B2" s="633"/>
      <c r="C2" s="633"/>
      <c r="D2" s="633"/>
      <c r="E2" s="633"/>
      <c r="F2" s="633"/>
      <c r="G2" s="633"/>
      <c r="H2" s="633"/>
    </row>
    <row r="3" spans="1:25" ht="31.5" customHeight="1">
      <c r="A3" s="64" t="s">
        <v>3</v>
      </c>
      <c r="B3" s="64" t="s">
        <v>43</v>
      </c>
      <c r="C3" s="64" t="s">
        <v>93</v>
      </c>
      <c r="D3" s="64" t="s">
        <v>4</v>
      </c>
      <c r="E3" s="64" t="s">
        <v>113</v>
      </c>
      <c r="F3" s="64" t="s">
        <v>261</v>
      </c>
      <c r="G3" s="64" t="s">
        <v>3645</v>
      </c>
      <c r="H3" s="64" t="s">
        <v>263</v>
      </c>
      <c r="I3" s="126">
        <f>IF(H3&gt;1,1,0)</f>
        <v>1</v>
      </c>
      <c r="J3" s="126" t="str">
        <f>IF(I3=1,H3,0)</f>
        <v>ОПТ 2</v>
      </c>
      <c r="K3" s="126" t="str">
        <f>IFERROR(SUM(J3*1)," ")</f>
        <v xml:space="preserve"> </v>
      </c>
      <c r="L3" t="str">
        <f>IF(K3=0," ",K3)</f>
        <v xml:space="preserve"> </v>
      </c>
      <c r="M3" s="479" t="s">
        <v>4099</v>
      </c>
      <c r="N3" s="479" t="s">
        <v>4100</v>
      </c>
      <c r="O3" s="479" t="s">
        <v>4101</v>
      </c>
      <c r="P3" s="480" t="s">
        <v>4099</v>
      </c>
      <c r="Q3" s="480" t="s">
        <v>4100</v>
      </c>
      <c r="R3" s="480" t="s">
        <v>4101</v>
      </c>
      <c r="Y3" s="217"/>
    </row>
    <row r="4" spans="1:25" s="43" customFormat="1" ht="33" customHeight="1">
      <c r="A4" s="793" t="s">
        <v>2433</v>
      </c>
      <c r="B4" s="671"/>
      <c r="C4" s="796" t="s">
        <v>2432</v>
      </c>
      <c r="D4" s="219" t="s">
        <v>621</v>
      </c>
      <c r="E4" s="667">
        <v>1.92</v>
      </c>
      <c r="F4" s="69">
        <f>H4*1.35</f>
        <v>387.45000000000005</v>
      </c>
      <c r="G4" s="70">
        <f>H4*1.1</f>
        <v>315.70000000000005</v>
      </c>
      <c r="H4" s="71">
        <v>287</v>
      </c>
      <c r="I4" s="126">
        <f t="shared" ref="I4:I43" si="0">IF(H4&gt;1,1,0)</f>
        <v>1</v>
      </c>
      <c r="J4" s="126">
        <f t="shared" ref="J4:J43" si="1">IF(I4=1,H4,0)</f>
        <v>287</v>
      </c>
      <c r="K4" s="126">
        <f t="shared" ref="K4:K43" si="2">IFERROR(SUM(J4*1)," ")</f>
        <v>287</v>
      </c>
      <c r="L4">
        <f t="shared" ref="L4:L43" si="3">IF(K4=0," ",K4)</f>
        <v>287</v>
      </c>
      <c r="M4" s="70">
        <f>IFERROR(SUM($L4*$S$1)," ")</f>
        <v>295.61</v>
      </c>
      <c r="N4" s="70">
        <f>IFERROR(SUM($L4*$T$1)," ")</f>
        <v>327.17999999999995</v>
      </c>
      <c r="O4" s="70">
        <f>IFERROR(SUM($L4*$U$1)," ")</f>
        <v>404.66999999999996</v>
      </c>
      <c r="P4" s="481">
        <f>IFERROR(SUM($L4-$L4/100*$V$1)," ")</f>
        <v>272.64999999999998</v>
      </c>
      <c r="Q4" s="481">
        <f>IFERROR(SUM($L4*$W$1)," ")</f>
        <v>301.35000000000002</v>
      </c>
      <c r="R4" s="481">
        <f>IFERROR(SUM($L4*$X$1)," ")</f>
        <v>373.1</v>
      </c>
      <c r="S4"/>
      <c r="T4"/>
      <c r="U4"/>
      <c r="V4"/>
      <c r="W4"/>
      <c r="X4"/>
      <c r="Y4" s="87" t="s">
        <v>978</v>
      </c>
    </row>
    <row r="5" spans="1:25" s="43" customFormat="1" ht="19.5" customHeight="1">
      <c r="A5" s="794"/>
      <c r="B5" s="671"/>
      <c r="C5" s="796"/>
      <c r="D5" s="220" t="s">
        <v>108</v>
      </c>
      <c r="E5" s="667"/>
      <c r="F5" s="69">
        <f>H5*1.35</f>
        <v>387.45000000000005</v>
      </c>
      <c r="G5" s="70">
        <f>H5*1.1</f>
        <v>315.70000000000005</v>
      </c>
      <c r="H5" s="71">
        <v>287</v>
      </c>
      <c r="I5" s="126">
        <f t="shared" si="0"/>
        <v>1</v>
      </c>
      <c r="J5" s="126">
        <f t="shared" si="1"/>
        <v>287</v>
      </c>
      <c r="K5" s="126">
        <f t="shared" si="2"/>
        <v>287</v>
      </c>
      <c r="L5">
        <f t="shared" si="3"/>
        <v>287</v>
      </c>
      <c r="M5" s="70">
        <f t="shared" ref="M5:M43" si="4">IFERROR(SUM($L5*$S$1)," ")</f>
        <v>295.61</v>
      </c>
      <c r="N5" s="70">
        <f t="shared" ref="N5:N43" si="5">IFERROR(SUM($L5*$T$1)," ")</f>
        <v>327.17999999999995</v>
      </c>
      <c r="O5" s="70">
        <f t="shared" ref="O5:O43" si="6">IFERROR(SUM($L5*$U$1)," ")</f>
        <v>404.66999999999996</v>
      </c>
      <c r="P5" s="481">
        <f t="shared" ref="P5:P43" si="7">IFERROR(SUM($L5-$L5/100*$V$1)," ")</f>
        <v>272.64999999999998</v>
      </c>
      <c r="Q5" s="481">
        <f t="shared" ref="Q5:Q43" si="8">IFERROR(SUM($L5*$W$1)," ")</f>
        <v>301.35000000000002</v>
      </c>
      <c r="R5" s="481">
        <f t="shared" ref="R5:R43" si="9">IFERROR(SUM($L5*$X$1)," ")</f>
        <v>373.1</v>
      </c>
      <c r="Y5" s="87" t="s">
        <v>978</v>
      </c>
    </row>
    <row r="6" spans="1:25" s="43" customFormat="1" ht="20.25" customHeight="1">
      <c r="A6" s="794"/>
      <c r="B6" s="671"/>
      <c r="C6" s="796"/>
      <c r="D6" s="129" t="s">
        <v>106</v>
      </c>
      <c r="E6" s="667"/>
      <c r="F6" s="69">
        <f>H6*1.35</f>
        <v>387.45000000000005</v>
      </c>
      <c r="G6" s="70">
        <f>H6*1.1</f>
        <v>315.70000000000005</v>
      </c>
      <c r="H6" s="71">
        <v>287</v>
      </c>
      <c r="I6" s="126">
        <f t="shared" si="0"/>
        <v>1</v>
      </c>
      <c r="J6" s="126">
        <f t="shared" si="1"/>
        <v>287</v>
      </c>
      <c r="K6" s="126">
        <f t="shared" si="2"/>
        <v>287</v>
      </c>
      <c r="L6">
        <f t="shared" si="3"/>
        <v>287</v>
      </c>
      <c r="M6" s="70">
        <f t="shared" si="4"/>
        <v>295.61</v>
      </c>
      <c r="N6" s="70">
        <f t="shared" si="5"/>
        <v>327.17999999999995</v>
      </c>
      <c r="O6" s="70">
        <f t="shared" si="6"/>
        <v>404.66999999999996</v>
      </c>
      <c r="P6" s="481">
        <f t="shared" si="7"/>
        <v>272.64999999999998</v>
      </c>
      <c r="Q6" s="481">
        <f t="shared" si="8"/>
        <v>301.35000000000002</v>
      </c>
      <c r="R6" s="481">
        <f t="shared" si="9"/>
        <v>373.1</v>
      </c>
      <c r="Y6" s="218"/>
    </row>
    <row r="7" spans="1:25" s="43" customFormat="1" ht="19.5" customHeight="1">
      <c r="A7" s="794"/>
      <c r="B7" s="671"/>
      <c r="C7" s="796"/>
      <c r="D7" s="221" t="s">
        <v>105</v>
      </c>
      <c r="E7" s="667"/>
      <c r="F7" s="69">
        <f>H7*1.35</f>
        <v>387.45000000000005</v>
      </c>
      <c r="G7" s="70">
        <f>H7*1.1</f>
        <v>315.70000000000005</v>
      </c>
      <c r="H7" s="71">
        <v>287</v>
      </c>
      <c r="I7" s="126">
        <f t="shared" si="0"/>
        <v>1</v>
      </c>
      <c r="J7" s="126">
        <f t="shared" si="1"/>
        <v>287</v>
      </c>
      <c r="K7" s="126">
        <f t="shared" si="2"/>
        <v>287</v>
      </c>
      <c r="L7">
        <f t="shared" si="3"/>
        <v>287</v>
      </c>
      <c r="M7" s="70">
        <f t="shared" si="4"/>
        <v>295.61</v>
      </c>
      <c r="N7" s="70">
        <f t="shared" si="5"/>
        <v>327.17999999999995</v>
      </c>
      <c r="O7" s="70">
        <f t="shared" si="6"/>
        <v>404.66999999999996</v>
      </c>
      <c r="P7" s="481">
        <f t="shared" si="7"/>
        <v>272.64999999999998</v>
      </c>
      <c r="Q7" s="481">
        <f t="shared" si="8"/>
        <v>301.35000000000002</v>
      </c>
      <c r="R7" s="481">
        <f t="shared" si="9"/>
        <v>373.1</v>
      </c>
      <c r="Y7" s="87" t="s">
        <v>978</v>
      </c>
    </row>
    <row r="8" spans="1:25" s="43" customFormat="1" ht="19.5" customHeight="1">
      <c r="A8" s="795"/>
      <c r="B8" s="671"/>
      <c r="C8" s="796"/>
      <c r="D8" s="222" t="s">
        <v>107</v>
      </c>
      <c r="E8" s="667"/>
      <c r="F8" s="69">
        <f>H8*1.35</f>
        <v>387.45000000000005</v>
      </c>
      <c r="G8" s="70">
        <f>H8*1.1</f>
        <v>315.70000000000005</v>
      </c>
      <c r="H8" s="71">
        <v>287</v>
      </c>
      <c r="I8" s="126">
        <f t="shared" si="0"/>
        <v>1</v>
      </c>
      <c r="J8" s="126">
        <f t="shared" si="1"/>
        <v>287</v>
      </c>
      <c r="K8" s="126">
        <f t="shared" si="2"/>
        <v>287</v>
      </c>
      <c r="L8">
        <f t="shared" si="3"/>
        <v>287</v>
      </c>
      <c r="M8" s="70">
        <f t="shared" si="4"/>
        <v>295.61</v>
      </c>
      <c r="N8" s="70">
        <f t="shared" si="5"/>
        <v>327.17999999999995</v>
      </c>
      <c r="O8" s="70">
        <f t="shared" si="6"/>
        <v>404.66999999999996</v>
      </c>
      <c r="P8" s="481">
        <f t="shared" si="7"/>
        <v>272.64999999999998</v>
      </c>
      <c r="Q8" s="481">
        <f t="shared" si="8"/>
        <v>301.35000000000002</v>
      </c>
      <c r="R8" s="481">
        <f t="shared" si="9"/>
        <v>373.1</v>
      </c>
      <c r="Y8" s="218"/>
    </row>
    <row r="9" spans="1:25" ht="28.5" customHeight="1">
      <c r="A9" s="633" t="s">
        <v>2429</v>
      </c>
      <c r="B9" s="633"/>
      <c r="C9" s="633"/>
      <c r="D9" s="633"/>
      <c r="E9" s="633"/>
      <c r="F9" s="633"/>
      <c r="G9" s="633"/>
      <c r="H9" s="633"/>
      <c r="I9" s="126">
        <f t="shared" si="0"/>
        <v>0</v>
      </c>
      <c r="J9" s="126">
        <f t="shared" si="1"/>
        <v>0</v>
      </c>
      <c r="K9" s="126">
        <f t="shared" si="2"/>
        <v>0</v>
      </c>
      <c r="L9" t="str">
        <f t="shared" si="3"/>
        <v xml:space="preserve"> </v>
      </c>
      <c r="M9" s="70" t="str">
        <f t="shared" si="4"/>
        <v xml:space="preserve"> </v>
      </c>
      <c r="N9" s="70" t="str">
        <f t="shared" si="5"/>
        <v xml:space="preserve"> </v>
      </c>
      <c r="O9" s="70" t="str">
        <f t="shared" si="6"/>
        <v xml:space="preserve"> </v>
      </c>
      <c r="P9" s="481" t="str">
        <f t="shared" si="7"/>
        <v xml:space="preserve"> </v>
      </c>
      <c r="Q9" s="481" t="str">
        <f t="shared" si="8"/>
        <v xml:space="preserve"> </v>
      </c>
      <c r="R9" s="481" t="str">
        <f t="shared" si="9"/>
        <v xml:space="preserve"> </v>
      </c>
      <c r="Y9" s="218"/>
    </row>
    <row r="10" spans="1:25" ht="31.5" customHeight="1">
      <c r="A10" s="64" t="s">
        <v>3</v>
      </c>
      <c r="B10" s="64" t="s">
        <v>43</v>
      </c>
      <c r="C10" s="64" t="s">
        <v>93</v>
      </c>
      <c r="D10" s="64" t="s">
        <v>4</v>
      </c>
      <c r="E10" s="64" t="s">
        <v>113</v>
      </c>
      <c r="F10" s="64" t="s">
        <v>261</v>
      </c>
      <c r="G10" s="64" t="s">
        <v>3622</v>
      </c>
      <c r="H10" s="64" t="s">
        <v>263</v>
      </c>
      <c r="I10" s="126">
        <f t="shared" si="0"/>
        <v>1</v>
      </c>
      <c r="J10" s="126" t="str">
        <f t="shared" si="1"/>
        <v>ОПТ 2</v>
      </c>
      <c r="K10" s="126" t="str">
        <f t="shared" si="2"/>
        <v xml:space="preserve"> </v>
      </c>
      <c r="L10" t="str">
        <f t="shared" si="3"/>
        <v xml:space="preserve"> </v>
      </c>
      <c r="M10" s="70" t="str">
        <f t="shared" si="4"/>
        <v xml:space="preserve"> </v>
      </c>
      <c r="N10" s="70" t="str">
        <f t="shared" si="5"/>
        <v xml:space="preserve"> </v>
      </c>
      <c r="O10" s="70" t="str">
        <f t="shared" si="6"/>
        <v xml:space="preserve"> </v>
      </c>
      <c r="P10" s="481" t="str">
        <f t="shared" si="7"/>
        <v xml:space="preserve"> </v>
      </c>
      <c r="Q10" s="481" t="str">
        <f t="shared" si="8"/>
        <v xml:space="preserve"> </v>
      </c>
      <c r="R10" s="481" t="str">
        <f t="shared" si="9"/>
        <v xml:space="preserve"> </v>
      </c>
      <c r="Y10" s="217"/>
    </row>
    <row r="11" spans="1:25" s="43" customFormat="1" ht="84" customHeight="1">
      <c r="A11" s="198" t="s">
        <v>2428</v>
      </c>
      <c r="B11" s="223"/>
      <c r="C11" s="224" t="s">
        <v>2427</v>
      </c>
      <c r="D11" s="219" t="s">
        <v>245</v>
      </c>
      <c r="E11" s="90">
        <v>0.1</v>
      </c>
      <c r="F11" s="69">
        <f>H11*1.35</f>
        <v>2551.5</v>
      </c>
      <c r="G11" s="70">
        <f>H11*1.1</f>
        <v>2079</v>
      </c>
      <c r="H11" s="71">
        <v>1890</v>
      </c>
      <c r="I11" s="126">
        <f t="shared" si="0"/>
        <v>1</v>
      </c>
      <c r="J11" s="126">
        <f t="shared" si="1"/>
        <v>1890</v>
      </c>
      <c r="K11" s="126">
        <f t="shared" si="2"/>
        <v>1890</v>
      </c>
      <c r="L11">
        <f t="shared" si="3"/>
        <v>1890</v>
      </c>
      <c r="M11" s="70">
        <f t="shared" si="4"/>
        <v>1946.7</v>
      </c>
      <c r="N11" s="70">
        <f t="shared" si="5"/>
        <v>2154.6</v>
      </c>
      <c r="O11" s="70">
        <f t="shared" si="6"/>
        <v>2664.8999999999996</v>
      </c>
      <c r="P11" s="481">
        <f t="shared" si="7"/>
        <v>1795.5</v>
      </c>
      <c r="Q11" s="481">
        <f t="shared" si="8"/>
        <v>1984.5</v>
      </c>
      <c r="R11" s="481">
        <f t="shared" si="9"/>
        <v>2457</v>
      </c>
      <c r="Y11" s="87" t="s">
        <v>978</v>
      </c>
    </row>
    <row r="12" spans="1:25" s="43" customFormat="1" ht="36" customHeight="1">
      <c r="A12" s="793" t="s">
        <v>2431</v>
      </c>
      <c r="B12" s="797"/>
      <c r="C12" s="799" t="s">
        <v>2430</v>
      </c>
      <c r="D12" s="219" t="s">
        <v>621</v>
      </c>
      <c r="E12" s="801">
        <v>0.5</v>
      </c>
      <c r="F12" s="69">
        <f>H12*1.35</f>
        <v>166.05</v>
      </c>
      <c r="G12" s="70">
        <f>H12*1.1</f>
        <v>135.30000000000001</v>
      </c>
      <c r="H12" s="71">
        <v>123</v>
      </c>
      <c r="I12" s="126">
        <f t="shared" si="0"/>
        <v>1</v>
      </c>
      <c r="J12" s="126">
        <f t="shared" si="1"/>
        <v>123</v>
      </c>
      <c r="K12" s="126">
        <f t="shared" si="2"/>
        <v>123</v>
      </c>
      <c r="L12">
        <f t="shared" si="3"/>
        <v>123</v>
      </c>
      <c r="M12" s="70">
        <f t="shared" si="4"/>
        <v>126.69</v>
      </c>
      <c r="N12" s="70">
        <f t="shared" si="5"/>
        <v>140.22</v>
      </c>
      <c r="O12" s="70">
        <f t="shared" si="6"/>
        <v>173.42999999999998</v>
      </c>
      <c r="P12" s="481">
        <f t="shared" si="7"/>
        <v>116.85</v>
      </c>
      <c r="Q12" s="481">
        <f t="shared" si="8"/>
        <v>129.15</v>
      </c>
      <c r="R12" s="481">
        <f t="shared" si="9"/>
        <v>159.9</v>
      </c>
      <c r="Y12" s="87" t="s">
        <v>978</v>
      </c>
    </row>
    <row r="13" spans="1:25" s="43" customFormat="1" ht="21" customHeight="1">
      <c r="A13" s="794"/>
      <c r="B13" s="798"/>
      <c r="C13" s="800"/>
      <c r="D13" s="129" t="s">
        <v>106</v>
      </c>
      <c r="E13" s="802"/>
      <c r="F13" s="69">
        <f>H13*1.35</f>
        <v>166.05</v>
      </c>
      <c r="G13" s="70">
        <f>H13*1.1</f>
        <v>135.30000000000001</v>
      </c>
      <c r="H13" s="71">
        <v>123</v>
      </c>
      <c r="I13" s="126">
        <f t="shared" si="0"/>
        <v>1</v>
      </c>
      <c r="J13" s="126">
        <f t="shared" si="1"/>
        <v>123</v>
      </c>
      <c r="K13" s="126">
        <f t="shared" si="2"/>
        <v>123</v>
      </c>
      <c r="L13">
        <f t="shared" si="3"/>
        <v>123</v>
      </c>
      <c r="M13" s="70">
        <f t="shared" si="4"/>
        <v>126.69</v>
      </c>
      <c r="N13" s="70">
        <f t="shared" si="5"/>
        <v>140.22</v>
      </c>
      <c r="O13" s="70">
        <f t="shared" si="6"/>
        <v>173.42999999999998</v>
      </c>
      <c r="P13" s="481">
        <f t="shared" si="7"/>
        <v>116.85</v>
      </c>
      <c r="Q13" s="481">
        <f t="shared" si="8"/>
        <v>129.15</v>
      </c>
      <c r="R13" s="481">
        <f t="shared" si="9"/>
        <v>159.9</v>
      </c>
      <c r="Y13" s="87" t="s">
        <v>978</v>
      </c>
    </row>
    <row r="14" spans="1:25" s="43" customFormat="1" ht="20.25" customHeight="1">
      <c r="A14" s="794"/>
      <c r="B14" s="798"/>
      <c r="C14" s="800"/>
      <c r="D14" s="221" t="s">
        <v>105</v>
      </c>
      <c r="E14" s="802"/>
      <c r="F14" s="69">
        <f>H14*1.35</f>
        <v>166.05</v>
      </c>
      <c r="G14" s="70">
        <f>H14*1.1</f>
        <v>135.30000000000001</v>
      </c>
      <c r="H14" s="71">
        <v>123</v>
      </c>
      <c r="I14" s="126">
        <f t="shared" si="0"/>
        <v>1</v>
      </c>
      <c r="J14" s="126">
        <f t="shared" si="1"/>
        <v>123</v>
      </c>
      <c r="K14" s="126">
        <f t="shared" si="2"/>
        <v>123</v>
      </c>
      <c r="L14">
        <f t="shared" si="3"/>
        <v>123</v>
      </c>
      <c r="M14" s="70">
        <f t="shared" si="4"/>
        <v>126.69</v>
      </c>
      <c r="N14" s="70">
        <f t="shared" si="5"/>
        <v>140.22</v>
      </c>
      <c r="O14" s="70">
        <f t="shared" si="6"/>
        <v>173.42999999999998</v>
      </c>
      <c r="P14" s="481">
        <f t="shared" si="7"/>
        <v>116.85</v>
      </c>
      <c r="Q14" s="481">
        <f t="shared" si="8"/>
        <v>129.15</v>
      </c>
      <c r="R14" s="481">
        <f t="shared" si="9"/>
        <v>159.9</v>
      </c>
      <c r="Y14" s="87" t="s">
        <v>978</v>
      </c>
    </row>
    <row r="15" spans="1:25" ht="29.25" customHeight="1">
      <c r="A15" s="633" t="s">
        <v>2425</v>
      </c>
      <c r="B15" s="633"/>
      <c r="C15" s="633"/>
      <c r="D15" s="633"/>
      <c r="E15" s="633"/>
      <c r="F15" s="633"/>
      <c r="G15" s="633"/>
      <c r="H15" s="633"/>
      <c r="I15" s="126">
        <f t="shared" si="0"/>
        <v>0</v>
      </c>
      <c r="J15" s="126">
        <f t="shared" si="1"/>
        <v>0</v>
      </c>
      <c r="K15" s="126">
        <f t="shared" si="2"/>
        <v>0</v>
      </c>
      <c r="L15" t="str">
        <f t="shared" si="3"/>
        <v xml:space="preserve"> </v>
      </c>
      <c r="M15" s="70" t="str">
        <f t="shared" si="4"/>
        <v xml:space="preserve"> </v>
      </c>
      <c r="N15" s="70" t="str">
        <f t="shared" si="5"/>
        <v xml:space="preserve"> </v>
      </c>
      <c r="O15" s="70" t="str">
        <f t="shared" si="6"/>
        <v xml:space="preserve"> </v>
      </c>
      <c r="P15" s="481" t="str">
        <f t="shared" si="7"/>
        <v xml:space="preserve"> </v>
      </c>
      <c r="Q15" s="481" t="str">
        <f t="shared" si="8"/>
        <v xml:space="preserve"> </v>
      </c>
      <c r="R15" s="481" t="str">
        <f t="shared" si="9"/>
        <v xml:space="preserve"> </v>
      </c>
      <c r="Y15" s="218"/>
    </row>
    <row r="16" spans="1:25" ht="30.75" customHeight="1">
      <c r="A16" s="64" t="s">
        <v>3</v>
      </c>
      <c r="B16" s="64" t="s">
        <v>43</v>
      </c>
      <c r="C16" s="64" t="s">
        <v>93</v>
      </c>
      <c r="D16" s="64" t="s">
        <v>4</v>
      </c>
      <c r="E16" s="64" t="s">
        <v>113</v>
      </c>
      <c r="F16" s="64" t="s">
        <v>261</v>
      </c>
      <c r="G16" s="64" t="s">
        <v>3622</v>
      </c>
      <c r="H16" s="64" t="s">
        <v>263</v>
      </c>
      <c r="I16" s="126">
        <f t="shared" si="0"/>
        <v>1</v>
      </c>
      <c r="J16" s="126" t="str">
        <f t="shared" si="1"/>
        <v>ОПТ 2</v>
      </c>
      <c r="K16" s="126" t="str">
        <f t="shared" si="2"/>
        <v xml:space="preserve"> </v>
      </c>
      <c r="L16" t="str">
        <f t="shared" si="3"/>
        <v xml:space="preserve"> </v>
      </c>
      <c r="M16" s="70" t="str">
        <f t="shared" si="4"/>
        <v xml:space="preserve"> </v>
      </c>
      <c r="N16" s="70" t="str">
        <f t="shared" si="5"/>
        <v xml:space="preserve"> </v>
      </c>
      <c r="O16" s="70" t="str">
        <f t="shared" si="6"/>
        <v xml:space="preserve"> </v>
      </c>
      <c r="P16" s="481" t="str">
        <f t="shared" si="7"/>
        <v xml:space="preserve"> </v>
      </c>
      <c r="Q16" s="481" t="str">
        <f t="shared" si="8"/>
        <v xml:space="preserve"> </v>
      </c>
      <c r="R16" s="481" t="str">
        <f t="shared" si="9"/>
        <v xml:space="preserve"> </v>
      </c>
      <c r="Y16" s="217"/>
    </row>
    <row r="17" spans="1:25" s="43" customFormat="1" ht="36" customHeight="1">
      <c r="A17" s="793" t="s">
        <v>2435</v>
      </c>
      <c r="B17" s="671"/>
      <c r="C17" s="796" t="s">
        <v>2434</v>
      </c>
      <c r="D17" s="219" t="s">
        <v>621</v>
      </c>
      <c r="E17" s="667">
        <v>1</v>
      </c>
      <c r="F17" s="69">
        <f t="shared" ref="F17:F28" si="10">H17*1.35</f>
        <v>357.75</v>
      </c>
      <c r="G17" s="70">
        <f t="shared" ref="G17:G28" si="11">H17*1.1</f>
        <v>291.5</v>
      </c>
      <c r="H17" s="71">
        <v>265</v>
      </c>
      <c r="I17" s="126">
        <f t="shared" si="0"/>
        <v>1</v>
      </c>
      <c r="J17" s="126">
        <f t="shared" si="1"/>
        <v>265</v>
      </c>
      <c r="K17" s="126">
        <f t="shared" si="2"/>
        <v>265</v>
      </c>
      <c r="L17">
        <f t="shared" si="3"/>
        <v>265</v>
      </c>
      <c r="M17" s="70">
        <f t="shared" si="4"/>
        <v>272.95</v>
      </c>
      <c r="N17" s="70">
        <f t="shared" si="5"/>
        <v>302.09999999999997</v>
      </c>
      <c r="O17" s="70">
        <f t="shared" si="6"/>
        <v>373.65</v>
      </c>
      <c r="P17" s="481">
        <f t="shared" si="7"/>
        <v>251.75</v>
      </c>
      <c r="Q17" s="481">
        <f t="shared" si="8"/>
        <v>278.25</v>
      </c>
      <c r="R17" s="481">
        <f t="shared" si="9"/>
        <v>344.5</v>
      </c>
      <c r="Y17" s="218"/>
    </row>
    <row r="18" spans="1:25" s="43" customFormat="1" ht="19.5" customHeight="1">
      <c r="A18" s="794"/>
      <c r="B18" s="671"/>
      <c r="C18" s="796"/>
      <c r="D18" s="220" t="s">
        <v>108</v>
      </c>
      <c r="E18" s="667"/>
      <c r="F18" s="69">
        <f>H18*1.35</f>
        <v>357.75</v>
      </c>
      <c r="G18" s="70">
        <f>H18*1.1</f>
        <v>291.5</v>
      </c>
      <c r="H18" s="71">
        <v>265</v>
      </c>
      <c r="I18" s="126">
        <f t="shared" si="0"/>
        <v>1</v>
      </c>
      <c r="J18" s="126">
        <f t="shared" si="1"/>
        <v>265</v>
      </c>
      <c r="K18" s="126">
        <f t="shared" si="2"/>
        <v>265</v>
      </c>
      <c r="L18">
        <f t="shared" si="3"/>
        <v>265</v>
      </c>
      <c r="M18" s="70">
        <f t="shared" si="4"/>
        <v>272.95</v>
      </c>
      <c r="N18" s="70">
        <f t="shared" si="5"/>
        <v>302.09999999999997</v>
      </c>
      <c r="O18" s="70">
        <f t="shared" si="6"/>
        <v>373.65</v>
      </c>
      <c r="P18" s="481">
        <f t="shared" si="7"/>
        <v>251.75</v>
      </c>
      <c r="Q18" s="481">
        <f t="shared" si="8"/>
        <v>278.25</v>
      </c>
      <c r="R18" s="481">
        <f t="shared" si="9"/>
        <v>344.5</v>
      </c>
      <c r="Y18" s="87" t="s">
        <v>978</v>
      </c>
    </row>
    <row r="19" spans="1:25" s="43" customFormat="1" ht="20.25" customHeight="1">
      <c r="A19" s="794"/>
      <c r="B19" s="671"/>
      <c r="C19" s="796"/>
      <c r="D19" s="129" t="s">
        <v>106</v>
      </c>
      <c r="E19" s="667"/>
      <c r="F19" s="69">
        <f t="shared" si="10"/>
        <v>357.75</v>
      </c>
      <c r="G19" s="70">
        <f t="shared" si="11"/>
        <v>291.5</v>
      </c>
      <c r="H19" s="71">
        <v>265</v>
      </c>
      <c r="I19" s="126">
        <f t="shared" si="0"/>
        <v>1</v>
      </c>
      <c r="J19" s="126">
        <f t="shared" si="1"/>
        <v>265</v>
      </c>
      <c r="K19" s="126">
        <f t="shared" si="2"/>
        <v>265</v>
      </c>
      <c r="L19">
        <f t="shared" si="3"/>
        <v>265</v>
      </c>
      <c r="M19" s="70">
        <f t="shared" si="4"/>
        <v>272.95</v>
      </c>
      <c r="N19" s="70">
        <f t="shared" si="5"/>
        <v>302.09999999999997</v>
      </c>
      <c r="O19" s="70">
        <f t="shared" si="6"/>
        <v>373.65</v>
      </c>
      <c r="P19" s="481">
        <f t="shared" si="7"/>
        <v>251.75</v>
      </c>
      <c r="Q19" s="481">
        <f t="shared" si="8"/>
        <v>278.25</v>
      </c>
      <c r="R19" s="481">
        <f t="shared" si="9"/>
        <v>344.5</v>
      </c>
      <c r="Y19" s="218"/>
    </row>
    <row r="20" spans="1:25" s="43" customFormat="1" ht="20.25" customHeight="1">
      <c r="A20" s="794"/>
      <c r="B20" s="671"/>
      <c r="C20" s="796"/>
      <c r="D20" s="221" t="s">
        <v>105</v>
      </c>
      <c r="E20" s="667"/>
      <c r="F20" s="69">
        <f t="shared" si="10"/>
        <v>357.75</v>
      </c>
      <c r="G20" s="70">
        <f t="shared" si="11"/>
        <v>291.5</v>
      </c>
      <c r="H20" s="71">
        <v>265</v>
      </c>
      <c r="I20" s="126">
        <f t="shared" si="0"/>
        <v>1</v>
      </c>
      <c r="J20" s="126">
        <f t="shared" si="1"/>
        <v>265</v>
      </c>
      <c r="K20" s="126">
        <f t="shared" si="2"/>
        <v>265</v>
      </c>
      <c r="L20">
        <f t="shared" si="3"/>
        <v>265</v>
      </c>
      <c r="M20" s="70">
        <f t="shared" si="4"/>
        <v>272.95</v>
      </c>
      <c r="N20" s="70">
        <f t="shared" si="5"/>
        <v>302.09999999999997</v>
      </c>
      <c r="O20" s="70">
        <f t="shared" si="6"/>
        <v>373.65</v>
      </c>
      <c r="P20" s="481">
        <f t="shared" si="7"/>
        <v>251.75</v>
      </c>
      <c r="Q20" s="481">
        <f t="shared" si="8"/>
        <v>278.25</v>
      </c>
      <c r="R20" s="481">
        <f t="shared" si="9"/>
        <v>344.5</v>
      </c>
      <c r="Y20" s="218"/>
    </row>
    <row r="21" spans="1:25" s="43" customFormat="1" ht="20.25" customHeight="1">
      <c r="A21" s="794"/>
      <c r="B21" s="671"/>
      <c r="C21" s="796"/>
      <c r="D21" s="225" t="s">
        <v>622</v>
      </c>
      <c r="E21" s="667"/>
      <c r="F21" s="69">
        <f t="shared" si="10"/>
        <v>357.75</v>
      </c>
      <c r="G21" s="70">
        <f t="shared" si="11"/>
        <v>291.5</v>
      </c>
      <c r="H21" s="71">
        <v>265</v>
      </c>
      <c r="I21" s="126">
        <f t="shared" si="0"/>
        <v>1</v>
      </c>
      <c r="J21" s="126">
        <f t="shared" si="1"/>
        <v>265</v>
      </c>
      <c r="K21" s="126">
        <f t="shared" si="2"/>
        <v>265</v>
      </c>
      <c r="L21">
        <f t="shared" si="3"/>
        <v>265</v>
      </c>
      <c r="M21" s="70">
        <f t="shared" si="4"/>
        <v>272.95</v>
      </c>
      <c r="N21" s="70">
        <f t="shared" si="5"/>
        <v>302.09999999999997</v>
      </c>
      <c r="O21" s="70">
        <f t="shared" si="6"/>
        <v>373.65</v>
      </c>
      <c r="P21" s="481">
        <f t="shared" si="7"/>
        <v>251.75</v>
      </c>
      <c r="Q21" s="481">
        <f t="shared" si="8"/>
        <v>278.25</v>
      </c>
      <c r="R21" s="481">
        <f t="shared" si="9"/>
        <v>344.5</v>
      </c>
      <c r="Y21" s="218"/>
    </row>
    <row r="22" spans="1:25" s="43" customFormat="1" ht="19.5" customHeight="1">
      <c r="A22" s="795"/>
      <c r="B22" s="671"/>
      <c r="C22" s="796"/>
      <c r="D22" s="222" t="s">
        <v>107</v>
      </c>
      <c r="E22" s="667"/>
      <c r="F22" s="69">
        <f t="shared" si="10"/>
        <v>357.75</v>
      </c>
      <c r="G22" s="70">
        <f t="shared" si="11"/>
        <v>291.5</v>
      </c>
      <c r="H22" s="71">
        <v>265</v>
      </c>
      <c r="I22" s="126">
        <f t="shared" si="0"/>
        <v>1</v>
      </c>
      <c r="J22" s="126">
        <f t="shared" si="1"/>
        <v>265</v>
      </c>
      <c r="K22" s="126">
        <f t="shared" si="2"/>
        <v>265</v>
      </c>
      <c r="L22">
        <f t="shared" si="3"/>
        <v>265</v>
      </c>
      <c r="M22" s="70">
        <f t="shared" si="4"/>
        <v>272.95</v>
      </c>
      <c r="N22" s="70">
        <f t="shared" si="5"/>
        <v>302.09999999999997</v>
      </c>
      <c r="O22" s="70">
        <f t="shared" si="6"/>
        <v>373.65</v>
      </c>
      <c r="P22" s="481">
        <f t="shared" si="7"/>
        <v>251.75</v>
      </c>
      <c r="Q22" s="481">
        <f t="shared" si="8"/>
        <v>278.25</v>
      </c>
      <c r="R22" s="481">
        <f t="shared" si="9"/>
        <v>344.5</v>
      </c>
      <c r="Y22" s="218"/>
    </row>
    <row r="23" spans="1:25" s="43" customFormat="1" ht="24.75" customHeight="1">
      <c r="A23" s="793" t="s">
        <v>2437</v>
      </c>
      <c r="B23" s="671"/>
      <c r="C23" s="796" t="s">
        <v>2436</v>
      </c>
      <c r="D23" s="219" t="s">
        <v>245</v>
      </c>
      <c r="E23" s="667">
        <v>2</v>
      </c>
      <c r="F23" s="69">
        <f t="shared" si="10"/>
        <v>283.5</v>
      </c>
      <c r="G23" s="70">
        <f t="shared" si="11"/>
        <v>231.00000000000003</v>
      </c>
      <c r="H23" s="71">
        <v>210</v>
      </c>
      <c r="I23" s="126">
        <f t="shared" si="0"/>
        <v>1</v>
      </c>
      <c r="J23" s="126">
        <f t="shared" si="1"/>
        <v>210</v>
      </c>
      <c r="K23" s="126">
        <f t="shared" si="2"/>
        <v>210</v>
      </c>
      <c r="L23">
        <f t="shared" si="3"/>
        <v>210</v>
      </c>
      <c r="M23" s="70">
        <f t="shared" si="4"/>
        <v>216.3</v>
      </c>
      <c r="N23" s="70">
        <f t="shared" si="5"/>
        <v>239.39999999999998</v>
      </c>
      <c r="O23" s="70">
        <f t="shared" si="6"/>
        <v>296.09999999999997</v>
      </c>
      <c r="P23" s="481">
        <f t="shared" si="7"/>
        <v>199.5</v>
      </c>
      <c r="Q23" s="481">
        <f t="shared" si="8"/>
        <v>220.5</v>
      </c>
      <c r="R23" s="481">
        <f t="shared" si="9"/>
        <v>273</v>
      </c>
      <c r="Y23" s="218"/>
    </row>
    <row r="24" spans="1:25" s="43" customFormat="1" ht="24.75" customHeight="1">
      <c r="A24" s="794"/>
      <c r="B24" s="671"/>
      <c r="C24" s="796"/>
      <c r="D24" s="220" t="s">
        <v>108</v>
      </c>
      <c r="E24" s="667"/>
      <c r="F24" s="69">
        <f t="shared" si="10"/>
        <v>283.5</v>
      </c>
      <c r="G24" s="70">
        <f t="shared" si="11"/>
        <v>231.00000000000003</v>
      </c>
      <c r="H24" s="71">
        <v>210</v>
      </c>
      <c r="I24" s="126">
        <f t="shared" si="0"/>
        <v>1</v>
      </c>
      <c r="J24" s="126">
        <f t="shared" si="1"/>
        <v>210</v>
      </c>
      <c r="K24" s="126">
        <f t="shared" si="2"/>
        <v>210</v>
      </c>
      <c r="L24">
        <f t="shared" si="3"/>
        <v>210</v>
      </c>
      <c r="M24" s="70">
        <f t="shared" si="4"/>
        <v>216.3</v>
      </c>
      <c r="N24" s="70">
        <f t="shared" si="5"/>
        <v>239.39999999999998</v>
      </c>
      <c r="O24" s="70">
        <f t="shared" si="6"/>
        <v>296.09999999999997</v>
      </c>
      <c r="P24" s="481">
        <f t="shared" si="7"/>
        <v>199.5</v>
      </c>
      <c r="Q24" s="481">
        <f t="shared" si="8"/>
        <v>220.5</v>
      </c>
      <c r="R24" s="481">
        <f t="shared" si="9"/>
        <v>273</v>
      </c>
      <c r="Y24" s="218"/>
    </row>
    <row r="25" spans="1:25" s="43" customFormat="1" ht="21" customHeight="1">
      <c r="A25" s="794"/>
      <c r="B25" s="671"/>
      <c r="C25" s="796"/>
      <c r="D25" s="129" t="s">
        <v>106</v>
      </c>
      <c r="E25" s="667"/>
      <c r="F25" s="69">
        <f t="shared" si="10"/>
        <v>283.5</v>
      </c>
      <c r="G25" s="70">
        <f t="shared" si="11"/>
        <v>231.00000000000003</v>
      </c>
      <c r="H25" s="71">
        <v>210</v>
      </c>
      <c r="I25" s="126">
        <f t="shared" si="0"/>
        <v>1</v>
      </c>
      <c r="J25" s="126">
        <f t="shared" si="1"/>
        <v>210</v>
      </c>
      <c r="K25" s="126">
        <f t="shared" si="2"/>
        <v>210</v>
      </c>
      <c r="L25">
        <f t="shared" si="3"/>
        <v>210</v>
      </c>
      <c r="M25" s="70">
        <f t="shared" si="4"/>
        <v>216.3</v>
      </c>
      <c r="N25" s="70">
        <f t="shared" si="5"/>
        <v>239.39999999999998</v>
      </c>
      <c r="O25" s="70">
        <f t="shared" si="6"/>
        <v>296.09999999999997</v>
      </c>
      <c r="P25" s="481">
        <f t="shared" si="7"/>
        <v>199.5</v>
      </c>
      <c r="Q25" s="481">
        <f t="shared" si="8"/>
        <v>220.5</v>
      </c>
      <c r="R25" s="481">
        <f t="shared" si="9"/>
        <v>273</v>
      </c>
      <c r="Y25" s="218"/>
    </row>
    <row r="26" spans="1:25" s="43" customFormat="1" ht="24" customHeight="1">
      <c r="A26" s="794"/>
      <c r="B26" s="671"/>
      <c r="C26" s="796"/>
      <c r="D26" s="221" t="s">
        <v>105</v>
      </c>
      <c r="E26" s="667"/>
      <c r="F26" s="69">
        <f t="shared" si="10"/>
        <v>283.5</v>
      </c>
      <c r="G26" s="70">
        <f t="shared" si="11"/>
        <v>231.00000000000003</v>
      </c>
      <c r="H26" s="71">
        <v>210</v>
      </c>
      <c r="I26" s="126">
        <f t="shared" si="0"/>
        <v>1</v>
      </c>
      <c r="J26" s="126">
        <f t="shared" si="1"/>
        <v>210</v>
      </c>
      <c r="K26" s="126">
        <f t="shared" si="2"/>
        <v>210</v>
      </c>
      <c r="L26">
        <f t="shared" si="3"/>
        <v>210</v>
      </c>
      <c r="M26" s="70">
        <f t="shared" si="4"/>
        <v>216.3</v>
      </c>
      <c r="N26" s="70">
        <f t="shared" si="5"/>
        <v>239.39999999999998</v>
      </c>
      <c r="O26" s="70">
        <f t="shared" si="6"/>
        <v>296.09999999999997</v>
      </c>
      <c r="P26" s="481">
        <f t="shared" si="7"/>
        <v>199.5</v>
      </c>
      <c r="Q26" s="481">
        <f t="shared" si="8"/>
        <v>220.5</v>
      </c>
      <c r="R26" s="481">
        <f t="shared" si="9"/>
        <v>273</v>
      </c>
      <c r="Y26" s="218"/>
    </row>
    <row r="27" spans="1:25" s="43" customFormat="1" ht="21.75" customHeight="1">
      <c r="A27" s="795"/>
      <c r="B27" s="671"/>
      <c r="C27" s="796"/>
      <c r="D27" s="222" t="s">
        <v>107</v>
      </c>
      <c r="E27" s="667"/>
      <c r="F27" s="69">
        <f t="shared" si="10"/>
        <v>283.5</v>
      </c>
      <c r="G27" s="70">
        <f t="shared" si="11"/>
        <v>231.00000000000003</v>
      </c>
      <c r="H27" s="71">
        <v>210</v>
      </c>
      <c r="I27" s="126">
        <f t="shared" si="0"/>
        <v>1</v>
      </c>
      <c r="J27" s="126">
        <f t="shared" si="1"/>
        <v>210</v>
      </c>
      <c r="K27" s="126">
        <f t="shared" si="2"/>
        <v>210</v>
      </c>
      <c r="L27">
        <f t="shared" si="3"/>
        <v>210</v>
      </c>
      <c r="M27" s="70">
        <f t="shared" si="4"/>
        <v>216.3</v>
      </c>
      <c r="N27" s="70">
        <f t="shared" si="5"/>
        <v>239.39999999999998</v>
      </c>
      <c r="O27" s="70">
        <f t="shared" si="6"/>
        <v>296.09999999999997</v>
      </c>
      <c r="P27" s="481">
        <f t="shared" si="7"/>
        <v>199.5</v>
      </c>
      <c r="Q27" s="481">
        <f t="shared" si="8"/>
        <v>220.5</v>
      </c>
      <c r="R27" s="481">
        <f t="shared" si="9"/>
        <v>273</v>
      </c>
      <c r="Y27" s="218"/>
    </row>
    <row r="28" spans="1:25" s="43" customFormat="1" ht="68.25" customHeight="1">
      <c r="A28" s="198" t="s">
        <v>2439</v>
      </c>
      <c r="B28" s="223"/>
      <c r="C28" s="224" t="s">
        <v>2438</v>
      </c>
      <c r="D28" s="219" t="s">
        <v>621</v>
      </c>
      <c r="E28" s="90">
        <v>4</v>
      </c>
      <c r="F28" s="69">
        <f t="shared" si="10"/>
        <v>202.5</v>
      </c>
      <c r="G28" s="70">
        <f t="shared" si="11"/>
        <v>165</v>
      </c>
      <c r="H28" s="71">
        <v>150</v>
      </c>
      <c r="I28" s="126">
        <f t="shared" si="0"/>
        <v>1</v>
      </c>
      <c r="J28" s="126">
        <f t="shared" si="1"/>
        <v>150</v>
      </c>
      <c r="K28" s="126">
        <f t="shared" si="2"/>
        <v>150</v>
      </c>
      <c r="L28">
        <f t="shared" si="3"/>
        <v>150</v>
      </c>
      <c r="M28" s="70">
        <f t="shared" si="4"/>
        <v>154.5</v>
      </c>
      <c r="N28" s="70">
        <f t="shared" si="5"/>
        <v>170.99999999999997</v>
      </c>
      <c r="O28" s="70">
        <f t="shared" si="6"/>
        <v>211.5</v>
      </c>
      <c r="P28" s="481">
        <f t="shared" si="7"/>
        <v>142.5</v>
      </c>
      <c r="Q28" s="481">
        <f t="shared" si="8"/>
        <v>157.5</v>
      </c>
      <c r="R28" s="481">
        <f t="shared" si="9"/>
        <v>195</v>
      </c>
      <c r="Y28" s="218"/>
    </row>
    <row r="29" spans="1:25" ht="29.25" customHeight="1">
      <c r="A29" s="633" t="s">
        <v>2426</v>
      </c>
      <c r="B29" s="633"/>
      <c r="C29" s="633"/>
      <c r="D29" s="633"/>
      <c r="E29" s="633"/>
      <c r="F29" s="633"/>
      <c r="G29" s="633"/>
      <c r="H29" s="633"/>
      <c r="I29" s="126">
        <f t="shared" si="0"/>
        <v>0</v>
      </c>
      <c r="J29" s="126">
        <f t="shared" si="1"/>
        <v>0</v>
      </c>
      <c r="K29" s="126">
        <f t="shared" si="2"/>
        <v>0</v>
      </c>
      <c r="L29" t="str">
        <f t="shared" si="3"/>
        <v xml:space="preserve"> </v>
      </c>
      <c r="M29" s="70" t="str">
        <f t="shared" si="4"/>
        <v xml:space="preserve"> </v>
      </c>
      <c r="N29" s="70" t="str">
        <f t="shared" si="5"/>
        <v xml:space="preserve"> </v>
      </c>
      <c r="O29" s="70" t="str">
        <f t="shared" si="6"/>
        <v xml:space="preserve"> </v>
      </c>
      <c r="P29" s="481" t="str">
        <f t="shared" si="7"/>
        <v xml:space="preserve"> </v>
      </c>
      <c r="Q29" s="481" t="str">
        <f t="shared" si="8"/>
        <v xml:space="preserve"> </v>
      </c>
      <c r="R29" s="481" t="str">
        <f t="shared" si="9"/>
        <v xml:space="preserve"> </v>
      </c>
      <c r="Y29" s="218"/>
    </row>
    <row r="30" spans="1:25" ht="30.75" customHeight="1">
      <c r="A30" s="64" t="s">
        <v>3</v>
      </c>
      <c r="B30" s="64" t="s">
        <v>43</v>
      </c>
      <c r="C30" s="64" t="s">
        <v>93</v>
      </c>
      <c r="D30" s="64" t="s">
        <v>4</v>
      </c>
      <c r="E30" s="64" t="s">
        <v>113</v>
      </c>
      <c r="F30" s="64" t="s">
        <v>261</v>
      </c>
      <c r="G30" s="64" t="s">
        <v>3622</v>
      </c>
      <c r="H30" s="64" t="s">
        <v>263</v>
      </c>
      <c r="I30" s="126">
        <f t="shared" si="0"/>
        <v>1</v>
      </c>
      <c r="J30" s="126" t="str">
        <f t="shared" si="1"/>
        <v>ОПТ 2</v>
      </c>
      <c r="K30" s="126" t="str">
        <f t="shared" si="2"/>
        <v xml:space="preserve"> </v>
      </c>
      <c r="L30" t="str">
        <f t="shared" si="3"/>
        <v xml:space="preserve"> </v>
      </c>
      <c r="M30" s="70" t="str">
        <f t="shared" si="4"/>
        <v xml:space="preserve"> </v>
      </c>
      <c r="N30" s="70" t="str">
        <f t="shared" si="5"/>
        <v xml:space="preserve"> </v>
      </c>
      <c r="O30" s="70" t="str">
        <f t="shared" si="6"/>
        <v xml:space="preserve"> </v>
      </c>
      <c r="P30" s="481" t="str">
        <f t="shared" si="7"/>
        <v xml:space="preserve"> </v>
      </c>
      <c r="Q30" s="481" t="str">
        <f t="shared" si="8"/>
        <v xml:space="preserve"> </v>
      </c>
      <c r="R30" s="481" t="str">
        <f t="shared" si="9"/>
        <v xml:space="preserve"> </v>
      </c>
      <c r="Y30" s="217"/>
    </row>
    <row r="31" spans="1:25" s="43" customFormat="1" ht="19.5" customHeight="1">
      <c r="A31" s="793" t="s">
        <v>2441</v>
      </c>
      <c r="B31" s="671"/>
      <c r="C31" s="796" t="s">
        <v>2440</v>
      </c>
      <c r="D31" s="219" t="s">
        <v>245</v>
      </c>
      <c r="E31" s="667">
        <v>3.5</v>
      </c>
      <c r="F31" s="69">
        <f t="shared" ref="F31:F36" si="12">H31*1.35</f>
        <v>268.65000000000003</v>
      </c>
      <c r="G31" s="70">
        <f t="shared" ref="G31:G36" si="13">H31*1.1</f>
        <v>218.9</v>
      </c>
      <c r="H31" s="71">
        <v>199</v>
      </c>
      <c r="I31" s="126">
        <f t="shared" si="0"/>
        <v>1</v>
      </c>
      <c r="J31" s="126">
        <f t="shared" si="1"/>
        <v>199</v>
      </c>
      <c r="K31" s="126">
        <f t="shared" si="2"/>
        <v>199</v>
      </c>
      <c r="L31">
        <f t="shared" si="3"/>
        <v>199</v>
      </c>
      <c r="M31" s="70">
        <f t="shared" si="4"/>
        <v>204.97</v>
      </c>
      <c r="N31" s="70">
        <f t="shared" si="5"/>
        <v>226.85999999999999</v>
      </c>
      <c r="O31" s="70">
        <f t="shared" si="6"/>
        <v>280.58999999999997</v>
      </c>
      <c r="P31" s="481">
        <f t="shared" si="7"/>
        <v>189.05</v>
      </c>
      <c r="Q31" s="481">
        <f t="shared" si="8"/>
        <v>208.95000000000002</v>
      </c>
      <c r="R31" s="481">
        <f t="shared" si="9"/>
        <v>258.7</v>
      </c>
      <c r="Y31" s="218"/>
    </row>
    <row r="32" spans="1:25" s="43" customFormat="1" ht="20.25" customHeight="1">
      <c r="A32" s="794"/>
      <c r="B32" s="671"/>
      <c r="C32" s="796"/>
      <c r="D32" s="220" t="s">
        <v>108</v>
      </c>
      <c r="E32" s="667"/>
      <c r="F32" s="69">
        <f t="shared" si="12"/>
        <v>268.65000000000003</v>
      </c>
      <c r="G32" s="70">
        <f t="shared" si="13"/>
        <v>218.9</v>
      </c>
      <c r="H32" s="71">
        <v>199</v>
      </c>
      <c r="I32" s="126">
        <f t="shared" si="0"/>
        <v>1</v>
      </c>
      <c r="J32" s="126">
        <f t="shared" si="1"/>
        <v>199</v>
      </c>
      <c r="K32" s="126">
        <f t="shared" si="2"/>
        <v>199</v>
      </c>
      <c r="L32">
        <f t="shared" si="3"/>
        <v>199</v>
      </c>
      <c r="M32" s="70">
        <f t="shared" si="4"/>
        <v>204.97</v>
      </c>
      <c r="N32" s="70">
        <f t="shared" si="5"/>
        <v>226.85999999999999</v>
      </c>
      <c r="O32" s="70">
        <f t="shared" si="6"/>
        <v>280.58999999999997</v>
      </c>
      <c r="P32" s="481">
        <f t="shared" si="7"/>
        <v>189.05</v>
      </c>
      <c r="Q32" s="481">
        <f t="shared" si="8"/>
        <v>208.95000000000002</v>
      </c>
      <c r="R32" s="481">
        <f t="shared" si="9"/>
        <v>258.7</v>
      </c>
      <c r="Y32" s="218"/>
    </row>
    <row r="33" spans="1:25" s="43" customFormat="1" ht="18.75" customHeight="1">
      <c r="A33" s="794"/>
      <c r="B33" s="671"/>
      <c r="C33" s="796"/>
      <c r="D33" s="129" t="s">
        <v>106</v>
      </c>
      <c r="E33" s="667"/>
      <c r="F33" s="69">
        <f t="shared" si="12"/>
        <v>268.65000000000003</v>
      </c>
      <c r="G33" s="70">
        <f t="shared" si="13"/>
        <v>218.9</v>
      </c>
      <c r="H33" s="71">
        <v>199</v>
      </c>
      <c r="I33" s="126">
        <f t="shared" si="0"/>
        <v>1</v>
      </c>
      <c r="J33" s="126">
        <f t="shared" si="1"/>
        <v>199</v>
      </c>
      <c r="K33" s="126">
        <f t="shared" si="2"/>
        <v>199</v>
      </c>
      <c r="L33">
        <f t="shared" si="3"/>
        <v>199</v>
      </c>
      <c r="M33" s="70">
        <f t="shared" si="4"/>
        <v>204.97</v>
      </c>
      <c r="N33" s="70">
        <f t="shared" si="5"/>
        <v>226.85999999999999</v>
      </c>
      <c r="O33" s="70">
        <f t="shared" si="6"/>
        <v>280.58999999999997</v>
      </c>
      <c r="P33" s="481">
        <f t="shared" si="7"/>
        <v>189.05</v>
      </c>
      <c r="Q33" s="481">
        <f t="shared" si="8"/>
        <v>208.95000000000002</v>
      </c>
      <c r="R33" s="481">
        <f t="shared" si="9"/>
        <v>258.7</v>
      </c>
      <c r="Y33" s="218"/>
    </row>
    <row r="34" spans="1:25" s="43" customFormat="1" ht="20.25" customHeight="1">
      <c r="A34" s="794"/>
      <c r="B34" s="671"/>
      <c r="C34" s="796"/>
      <c r="D34" s="221" t="s">
        <v>105</v>
      </c>
      <c r="E34" s="667"/>
      <c r="F34" s="69">
        <f t="shared" si="12"/>
        <v>268.65000000000003</v>
      </c>
      <c r="G34" s="70">
        <f t="shared" si="13"/>
        <v>218.9</v>
      </c>
      <c r="H34" s="71">
        <v>199</v>
      </c>
      <c r="I34" s="126">
        <f t="shared" si="0"/>
        <v>1</v>
      </c>
      <c r="J34" s="126">
        <f t="shared" si="1"/>
        <v>199</v>
      </c>
      <c r="K34" s="126">
        <f t="shared" si="2"/>
        <v>199</v>
      </c>
      <c r="L34">
        <f t="shared" si="3"/>
        <v>199</v>
      </c>
      <c r="M34" s="70">
        <f t="shared" si="4"/>
        <v>204.97</v>
      </c>
      <c r="N34" s="70">
        <f t="shared" si="5"/>
        <v>226.85999999999999</v>
      </c>
      <c r="O34" s="70">
        <f t="shared" si="6"/>
        <v>280.58999999999997</v>
      </c>
      <c r="P34" s="481">
        <f t="shared" si="7"/>
        <v>189.05</v>
      </c>
      <c r="Q34" s="481">
        <f t="shared" si="8"/>
        <v>208.95000000000002</v>
      </c>
      <c r="R34" s="481">
        <f t="shared" si="9"/>
        <v>258.7</v>
      </c>
      <c r="Y34" s="218"/>
    </row>
    <row r="35" spans="1:25" s="43" customFormat="1" ht="21" customHeight="1">
      <c r="A35" s="794"/>
      <c r="B35" s="671"/>
      <c r="C35" s="796"/>
      <c r="D35" s="226" t="s">
        <v>2442</v>
      </c>
      <c r="E35" s="667"/>
      <c r="F35" s="69">
        <f t="shared" si="12"/>
        <v>268.65000000000003</v>
      </c>
      <c r="G35" s="70">
        <f t="shared" si="13"/>
        <v>218.9</v>
      </c>
      <c r="H35" s="71">
        <v>199</v>
      </c>
      <c r="I35" s="126">
        <f t="shared" si="0"/>
        <v>1</v>
      </c>
      <c r="J35" s="126">
        <f t="shared" si="1"/>
        <v>199</v>
      </c>
      <c r="K35" s="126">
        <f t="shared" si="2"/>
        <v>199</v>
      </c>
      <c r="L35">
        <f t="shared" si="3"/>
        <v>199</v>
      </c>
      <c r="M35" s="70">
        <f t="shared" si="4"/>
        <v>204.97</v>
      </c>
      <c r="N35" s="70">
        <f t="shared" si="5"/>
        <v>226.85999999999999</v>
      </c>
      <c r="O35" s="70">
        <f t="shared" si="6"/>
        <v>280.58999999999997</v>
      </c>
      <c r="P35" s="481">
        <f t="shared" si="7"/>
        <v>189.05</v>
      </c>
      <c r="Q35" s="481">
        <f t="shared" si="8"/>
        <v>208.95000000000002</v>
      </c>
      <c r="R35" s="481">
        <f t="shared" si="9"/>
        <v>258.7</v>
      </c>
      <c r="Y35" s="218"/>
    </row>
    <row r="36" spans="1:25" s="43" customFormat="1" ht="21" customHeight="1">
      <c r="A36" s="795"/>
      <c r="B36" s="671"/>
      <c r="C36" s="796"/>
      <c r="D36" s="138" t="s">
        <v>107</v>
      </c>
      <c r="E36" s="667"/>
      <c r="F36" s="69">
        <f t="shared" si="12"/>
        <v>268.65000000000003</v>
      </c>
      <c r="G36" s="70">
        <f t="shared" si="13"/>
        <v>218.9</v>
      </c>
      <c r="H36" s="71">
        <v>199</v>
      </c>
      <c r="I36" s="126">
        <f t="shared" si="0"/>
        <v>1</v>
      </c>
      <c r="J36" s="126">
        <f t="shared" si="1"/>
        <v>199</v>
      </c>
      <c r="K36" s="126">
        <f t="shared" si="2"/>
        <v>199</v>
      </c>
      <c r="L36">
        <f t="shared" si="3"/>
        <v>199</v>
      </c>
      <c r="M36" s="70">
        <f t="shared" si="4"/>
        <v>204.97</v>
      </c>
      <c r="N36" s="70">
        <f t="shared" si="5"/>
        <v>226.85999999999999</v>
      </c>
      <c r="O36" s="70">
        <f t="shared" si="6"/>
        <v>280.58999999999997</v>
      </c>
      <c r="P36" s="481">
        <f t="shared" si="7"/>
        <v>189.05</v>
      </c>
      <c r="Q36" s="481">
        <f t="shared" si="8"/>
        <v>208.95000000000002</v>
      </c>
      <c r="R36" s="481">
        <f t="shared" si="9"/>
        <v>258.7</v>
      </c>
      <c r="Y36" s="218"/>
    </row>
    <row r="37" spans="1:25" ht="29.25" customHeight="1">
      <c r="A37" s="633" t="s">
        <v>2443</v>
      </c>
      <c r="B37" s="633"/>
      <c r="C37" s="633"/>
      <c r="D37" s="633"/>
      <c r="E37" s="633"/>
      <c r="F37" s="633"/>
      <c r="G37" s="633"/>
      <c r="H37" s="633"/>
      <c r="I37" s="126">
        <f t="shared" si="0"/>
        <v>0</v>
      </c>
      <c r="J37" s="126">
        <f t="shared" si="1"/>
        <v>0</v>
      </c>
      <c r="K37" s="126">
        <f t="shared" si="2"/>
        <v>0</v>
      </c>
      <c r="L37" t="str">
        <f t="shared" si="3"/>
        <v xml:space="preserve"> </v>
      </c>
      <c r="M37" s="70" t="str">
        <f t="shared" si="4"/>
        <v xml:space="preserve"> </v>
      </c>
      <c r="N37" s="70" t="str">
        <f t="shared" si="5"/>
        <v xml:space="preserve"> </v>
      </c>
      <c r="O37" s="70" t="str">
        <f t="shared" si="6"/>
        <v xml:space="preserve"> </v>
      </c>
      <c r="P37" s="481" t="str">
        <f t="shared" si="7"/>
        <v xml:space="preserve"> </v>
      </c>
      <c r="Q37" s="481" t="str">
        <f t="shared" si="8"/>
        <v xml:space="preserve"> </v>
      </c>
      <c r="R37" s="481" t="str">
        <f t="shared" si="9"/>
        <v xml:space="preserve"> </v>
      </c>
      <c r="Y37" s="218"/>
    </row>
    <row r="38" spans="1:25" ht="31.5" customHeight="1">
      <c r="A38" s="64" t="s">
        <v>3</v>
      </c>
      <c r="B38" s="64" t="s">
        <v>43</v>
      </c>
      <c r="C38" s="64" t="s">
        <v>93</v>
      </c>
      <c r="D38" s="64" t="s">
        <v>4</v>
      </c>
      <c r="E38" s="64" t="s">
        <v>113</v>
      </c>
      <c r="F38" s="64" t="s">
        <v>261</v>
      </c>
      <c r="G38" s="64" t="s">
        <v>3622</v>
      </c>
      <c r="H38" s="64" t="s">
        <v>263</v>
      </c>
      <c r="I38" s="126">
        <f t="shared" si="0"/>
        <v>1</v>
      </c>
      <c r="J38" s="126" t="str">
        <f t="shared" si="1"/>
        <v>ОПТ 2</v>
      </c>
      <c r="K38" s="126" t="str">
        <f t="shared" si="2"/>
        <v xml:space="preserve"> </v>
      </c>
      <c r="L38" t="str">
        <f t="shared" si="3"/>
        <v xml:space="preserve"> </v>
      </c>
      <c r="M38" s="70" t="str">
        <f t="shared" si="4"/>
        <v xml:space="preserve"> </v>
      </c>
      <c r="N38" s="70" t="str">
        <f t="shared" si="5"/>
        <v xml:space="preserve"> </v>
      </c>
      <c r="O38" s="70" t="str">
        <f t="shared" si="6"/>
        <v xml:space="preserve"> </v>
      </c>
      <c r="P38" s="481" t="str">
        <f t="shared" si="7"/>
        <v xml:space="preserve"> </v>
      </c>
      <c r="Q38" s="481" t="str">
        <f t="shared" si="8"/>
        <v xml:space="preserve"> </v>
      </c>
      <c r="R38" s="481" t="str">
        <f t="shared" si="9"/>
        <v xml:space="preserve"> </v>
      </c>
      <c r="Y38" s="217"/>
    </row>
    <row r="39" spans="1:25" s="43" customFormat="1" ht="18.75" customHeight="1">
      <c r="A39" s="793" t="s">
        <v>2445</v>
      </c>
      <c r="B39" s="671"/>
      <c r="C39" s="796" t="s">
        <v>2444</v>
      </c>
      <c r="D39" s="219" t="s">
        <v>245</v>
      </c>
      <c r="E39" s="667">
        <v>1.92</v>
      </c>
      <c r="F39" s="69">
        <f>H39*1.35</f>
        <v>324</v>
      </c>
      <c r="G39" s="70">
        <f>H39*1.1</f>
        <v>264</v>
      </c>
      <c r="H39" s="71">
        <v>240</v>
      </c>
      <c r="I39" s="126">
        <f t="shared" si="0"/>
        <v>1</v>
      </c>
      <c r="J39" s="126">
        <f t="shared" si="1"/>
        <v>240</v>
      </c>
      <c r="K39" s="126">
        <f t="shared" si="2"/>
        <v>240</v>
      </c>
      <c r="L39">
        <f t="shared" si="3"/>
        <v>240</v>
      </c>
      <c r="M39" s="70">
        <f t="shared" si="4"/>
        <v>247.20000000000002</v>
      </c>
      <c r="N39" s="70">
        <f t="shared" si="5"/>
        <v>273.59999999999997</v>
      </c>
      <c r="O39" s="70">
        <f t="shared" si="6"/>
        <v>338.4</v>
      </c>
      <c r="P39" s="481">
        <f t="shared" si="7"/>
        <v>228</v>
      </c>
      <c r="Q39" s="481">
        <f t="shared" si="8"/>
        <v>252</v>
      </c>
      <c r="R39" s="481">
        <f t="shared" si="9"/>
        <v>312</v>
      </c>
      <c r="Y39" s="87"/>
    </row>
    <row r="40" spans="1:25" s="43" customFormat="1" ht="19.5" customHeight="1">
      <c r="A40" s="794"/>
      <c r="B40" s="671"/>
      <c r="C40" s="796"/>
      <c r="D40" s="129" t="s">
        <v>106</v>
      </c>
      <c r="E40" s="667"/>
      <c r="F40" s="69">
        <f>H40*1.35</f>
        <v>324</v>
      </c>
      <c r="G40" s="70">
        <f>H40*1.1</f>
        <v>264</v>
      </c>
      <c r="H40" s="71">
        <v>240</v>
      </c>
      <c r="I40" s="126">
        <f t="shared" si="0"/>
        <v>1</v>
      </c>
      <c r="J40" s="126">
        <f t="shared" si="1"/>
        <v>240</v>
      </c>
      <c r="K40" s="126">
        <f t="shared" si="2"/>
        <v>240</v>
      </c>
      <c r="L40">
        <f t="shared" si="3"/>
        <v>240</v>
      </c>
      <c r="M40" s="70">
        <f t="shared" si="4"/>
        <v>247.20000000000002</v>
      </c>
      <c r="N40" s="70">
        <f t="shared" si="5"/>
        <v>273.59999999999997</v>
      </c>
      <c r="O40" s="70">
        <f t="shared" si="6"/>
        <v>338.4</v>
      </c>
      <c r="P40" s="481">
        <f t="shared" si="7"/>
        <v>228</v>
      </c>
      <c r="Q40" s="481">
        <f t="shared" si="8"/>
        <v>252</v>
      </c>
      <c r="R40" s="481">
        <f t="shared" si="9"/>
        <v>312</v>
      </c>
      <c r="Y40" s="87"/>
    </row>
    <row r="41" spans="1:25" s="43" customFormat="1" ht="20.25" customHeight="1">
      <c r="A41" s="794"/>
      <c r="B41" s="671"/>
      <c r="C41" s="796"/>
      <c r="D41" s="221" t="s">
        <v>105</v>
      </c>
      <c r="E41" s="667"/>
      <c r="F41" s="69">
        <f>H41*1.35</f>
        <v>324</v>
      </c>
      <c r="G41" s="70">
        <f>H41*1.1</f>
        <v>264</v>
      </c>
      <c r="H41" s="71">
        <v>240</v>
      </c>
      <c r="I41" s="126">
        <f t="shared" si="0"/>
        <v>1</v>
      </c>
      <c r="J41" s="126">
        <f t="shared" si="1"/>
        <v>240</v>
      </c>
      <c r="K41" s="126">
        <f t="shared" si="2"/>
        <v>240</v>
      </c>
      <c r="L41">
        <f t="shared" si="3"/>
        <v>240</v>
      </c>
      <c r="M41" s="70">
        <f t="shared" si="4"/>
        <v>247.20000000000002</v>
      </c>
      <c r="N41" s="70">
        <f t="shared" si="5"/>
        <v>273.59999999999997</v>
      </c>
      <c r="O41" s="70">
        <f t="shared" si="6"/>
        <v>338.4</v>
      </c>
      <c r="P41" s="481">
        <f t="shared" si="7"/>
        <v>228</v>
      </c>
      <c r="Q41" s="481">
        <f t="shared" si="8"/>
        <v>252</v>
      </c>
      <c r="R41" s="481">
        <f t="shared" si="9"/>
        <v>312</v>
      </c>
      <c r="Y41" s="218"/>
    </row>
    <row r="42" spans="1:25" s="43" customFormat="1" ht="19.5" customHeight="1">
      <c r="A42" s="794"/>
      <c r="B42" s="671"/>
      <c r="C42" s="796"/>
      <c r="D42" s="225" t="s">
        <v>622</v>
      </c>
      <c r="E42" s="667"/>
      <c r="F42" s="69">
        <f>H42*1.35</f>
        <v>324</v>
      </c>
      <c r="G42" s="70">
        <f>H42*1.1</f>
        <v>264</v>
      </c>
      <c r="H42" s="71">
        <v>240</v>
      </c>
      <c r="I42" s="126">
        <f t="shared" si="0"/>
        <v>1</v>
      </c>
      <c r="J42" s="126">
        <f t="shared" si="1"/>
        <v>240</v>
      </c>
      <c r="K42" s="126">
        <f t="shared" si="2"/>
        <v>240</v>
      </c>
      <c r="L42">
        <f t="shared" si="3"/>
        <v>240</v>
      </c>
      <c r="M42" s="70">
        <f t="shared" si="4"/>
        <v>247.20000000000002</v>
      </c>
      <c r="N42" s="70">
        <f t="shared" si="5"/>
        <v>273.59999999999997</v>
      </c>
      <c r="O42" s="70">
        <f t="shared" si="6"/>
        <v>338.4</v>
      </c>
      <c r="P42" s="481">
        <f t="shared" si="7"/>
        <v>228</v>
      </c>
      <c r="Q42" s="481">
        <f t="shared" si="8"/>
        <v>252</v>
      </c>
      <c r="R42" s="481">
        <f t="shared" si="9"/>
        <v>312</v>
      </c>
      <c r="Y42" s="87"/>
    </row>
    <row r="43" spans="1:25" s="43" customFormat="1" ht="19.5" customHeight="1">
      <c r="A43" s="795"/>
      <c r="B43" s="671"/>
      <c r="C43" s="796"/>
      <c r="D43" s="222" t="s">
        <v>107</v>
      </c>
      <c r="E43" s="667"/>
      <c r="F43" s="69">
        <f>H43*1.35</f>
        <v>324</v>
      </c>
      <c r="G43" s="70">
        <f>H43*1.1</f>
        <v>264</v>
      </c>
      <c r="H43" s="71">
        <v>240</v>
      </c>
      <c r="I43" s="126">
        <f t="shared" si="0"/>
        <v>1</v>
      </c>
      <c r="J43" s="126">
        <f t="shared" si="1"/>
        <v>240</v>
      </c>
      <c r="K43" s="126">
        <f t="shared" si="2"/>
        <v>240</v>
      </c>
      <c r="L43">
        <f t="shared" si="3"/>
        <v>240</v>
      </c>
      <c r="M43" s="70">
        <f t="shared" si="4"/>
        <v>247.20000000000002</v>
      </c>
      <c r="N43" s="70">
        <f t="shared" si="5"/>
        <v>273.59999999999997</v>
      </c>
      <c r="O43" s="70">
        <f t="shared" si="6"/>
        <v>338.4</v>
      </c>
      <c r="P43" s="481">
        <f t="shared" si="7"/>
        <v>228</v>
      </c>
      <c r="Q43" s="481">
        <f t="shared" si="8"/>
        <v>252</v>
      </c>
      <c r="R43" s="481">
        <f t="shared" si="9"/>
        <v>312</v>
      </c>
      <c r="Y43" s="218"/>
    </row>
  </sheetData>
  <sheetProtection algorithmName="SHA-512" hashValue="Hu1oTwXV5XeZdV4wreuAtKS3YeTWem0eR/sn2iYXXS72FibAVz0U05w5Rw3G1Phb138VrvgEkLEtpekqGhiHsg==" saltValue="fm+Rgl0/epKB4Qt0YF4mMA==" spinCount="100000" sheet="1" objects="1" scenarios="1"/>
  <mergeCells count="30">
    <mergeCell ref="C4:C8"/>
    <mergeCell ref="E4:E8"/>
    <mergeCell ref="C17:C22"/>
    <mergeCell ref="E17:E22"/>
    <mergeCell ref="B17:B22"/>
    <mergeCell ref="A1:B1"/>
    <mergeCell ref="A2:H2"/>
    <mergeCell ref="A15:H15"/>
    <mergeCell ref="A29:H29"/>
    <mergeCell ref="A9:H9"/>
    <mergeCell ref="A12:A14"/>
    <mergeCell ref="B12:B14"/>
    <mergeCell ref="C12:C14"/>
    <mergeCell ref="E12:E14"/>
    <mergeCell ref="A4:A8"/>
    <mergeCell ref="A17:A22"/>
    <mergeCell ref="A23:A27"/>
    <mergeCell ref="B23:B27"/>
    <mergeCell ref="C23:C27"/>
    <mergeCell ref="E23:E27"/>
    <mergeCell ref="B4:B8"/>
    <mergeCell ref="A31:A36"/>
    <mergeCell ref="A37:H37"/>
    <mergeCell ref="A39:A43"/>
    <mergeCell ref="B39:B43"/>
    <mergeCell ref="C39:C43"/>
    <mergeCell ref="E39:E43"/>
    <mergeCell ref="B31:B36"/>
    <mergeCell ref="C31:C36"/>
    <mergeCell ref="E31:E36"/>
  </mergeCells>
  <hyperlinks>
    <hyperlink ref="A1:B1" location="Содержание!R1C1" display="Перейти в содержание"/>
  </hyperlinks>
  <pageMargins left="0.7" right="0.7" top="0.75" bottom="0.75" header="0.3" footer="0.3"/>
  <pageSetup paperSize="9" orientation="portrait" horizontalDpi="4294967293"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E60838"/>
  </sheetPr>
  <dimension ref="A1:AC251"/>
  <sheetViews>
    <sheetView zoomScale="80" zoomScaleNormal="80" workbookViewId="0">
      <selection activeCell="AF59" sqref="AF59"/>
    </sheetView>
  </sheetViews>
  <sheetFormatPr defaultRowHeight="14.25"/>
  <cols>
    <col min="1" max="1" width="14.625" style="25" customWidth="1"/>
    <col min="2" max="2" width="30.625" customWidth="1"/>
    <col min="3" max="3" width="24.125" style="53" customWidth="1"/>
    <col min="4" max="4" width="17.5" customWidth="1"/>
    <col min="5" max="5" width="14.125" style="53" customWidth="1"/>
    <col min="6" max="6" width="12.625" style="53" customWidth="1"/>
    <col min="7" max="7" width="13.75" style="53" customWidth="1"/>
    <col min="8" max="8" width="13.625" customWidth="1"/>
    <col min="9" max="9" width="15.375" customWidth="1"/>
    <col min="10" max="10" width="11.125" hidden="1" customWidth="1"/>
    <col min="11" max="11" width="7.75" hidden="1" customWidth="1"/>
    <col min="12" max="12" width="10.125" hidden="1" customWidth="1"/>
    <col min="13" max="13" width="2.25" hidden="1" customWidth="1"/>
    <col min="14" max="15" width="7.25" hidden="1" customWidth="1"/>
    <col min="16" max="16" width="7.625" hidden="1" customWidth="1"/>
    <col min="17" max="17" width="7.75" hidden="1" customWidth="1"/>
    <col min="18" max="18" width="7.75" bestFit="1" customWidth="1"/>
    <col min="19" max="19" width="9.875" bestFit="1" customWidth="1"/>
    <col min="20" max="20" width="8.375" style="478" hidden="1" customWidth="1"/>
    <col min="21" max="21" width="0" style="478" hidden="1" customWidth="1"/>
    <col min="22" max="22" width="10.625" style="478" hidden="1" customWidth="1"/>
    <col min="23" max="24" width="5.5" hidden="1" customWidth="1"/>
    <col min="25" max="25" width="5.5" style="58" hidden="1" customWidth="1"/>
    <col min="26" max="28" width="6.5" style="58" hidden="1" customWidth="1"/>
    <col min="29" max="29" width="10.75" style="58" customWidth="1"/>
  </cols>
  <sheetData>
    <row r="1" spans="1:29" ht="36.75" customHeight="1">
      <c r="A1" s="632" t="s">
        <v>1259</v>
      </c>
      <c r="B1" s="632"/>
      <c r="C1" s="63"/>
      <c r="D1" s="62"/>
      <c r="E1" s="63"/>
      <c r="F1" s="63"/>
      <c r="G1" s="63"/>
      <c r="H1" s="62"/>
      <c r="I1" s="62"/>
      <c r="J1" s="62"/>
      <c r="K1" s="62"/>
      <c r="L1" s="62"/>
      <c r="W1" s="478">
        <f>Содержание!R3</f>
        <v>1.03</v>
      </c>
      <c r="X1" s="478">
        <f>Содержание!S3</f>
        <v>1.1399999999999999</v>
      </c>
      <c r="Y1" s="478">
        <f>Содержание!T3</f>
        <v>1.41</v>
      </c>
      <c r="Z1" s="478">
        <f>Содержание!U3</f>
        <v>5</v>
      </c>
      <c r="AA1" s="478">
        <f>Содержание!V3</f>
        <v>1.05</v>
      </c>
      <c r="AB1" s="478">
        <f>Содержание!W3</f>
        <v>1.3</v>
      </c>
      <c r="AC1"/>
    </row>
    <row r="2" spans="1:29" ht="29.25" customHeight="1">
      <c r="A2" s="633" t="s">
        <v>4429</v>
      </c>
      <c r="B2" s="633"/>
      <c r="C2" s="633"/>
      <c r="D2" s="633"/>
      <c r="E2" s="633"/>
      <c r="F2" s="633"/>
      <c r="G2" s="633"/>
      <c r="H2" s="633"/>
      <c r="I2" s="633"/>
      <c r="J2" s="633"/>
      <c r="K2" s="633"/>
      <c r="L2" s="633"/>
      <c r="M2" s="126">
        <f t="shared" ref="M2:M49" si="0">IF(L2&gt;1,1,0)</f>
        <v>0</v>
      </c>
      <c r="N2" s="126">
        <f t="shared" ref="N2:N49" si="1">IF(M2=1,L2,0)</f>
        <v>0</v>
      </c>
      <c r="O2" s="126">
        <f t="shared" ref="O2:O49" si="2">IFERROR(SUM(N2*1)," ")</f>
        <v>0</v>
      </c>
      <c r="P2" t="str">
        <f t="shared" ref="P2:P49" si="3">IF(O2=0," ",O2)</f>
        <v xml:space="preserve"> </v>
      </c>
      <c r="Q2" s="70" t="str">
        <f t="shared" ref="Q2:Q3" si="4">IFERROR(SUM($P2*$W$1)," ")</f>
        <v xml:space="preserve"> </v>
      </c>
      <c r="R2" s="70" t="str">
        <f t="shared" ref="R2:R3" si="5">IFERROR(SUM($P2*$X$1)," ")</f>
        <v xml:space="preserve"> </v>
      </c>
      <c r="S2" s="70" t="str">
        <f t="shared" ref="S2:S49" si="6">IFERROR(SUM($P2*$Y$1)," ")</f>
        <v xml:space="preserve"> </v>
      </c>
      <c r="T2" s="481" t="str">
        <f t="shared" ref="T2:T47" si="7">IFERROR(SUM($P2-$P2/100*$Z$1)," ")</f>
        <v xml:space="preserve"> </v>
      </c>
      <c r="U2" s="481" t="str">
        <f t="shared" ref="U2:U47" si="8">IFERROR(SUM($P2*$AA$1)," ")</f>
        <v xml:space="preserve"> </v>
      </c>
      <c r="V2" s="481" t="str">
        <f t="shared" ref="V2:V47" si="9">IFERROR(SUM($P2*$AB$1)," ")</f>
        <v xml:space="preserve"> </v>
      </c>
      <c r="Y2" s="227"/>
      <c r="Z2" s="227"/>
      <c r="AA2" s="227"/>
      <c r="AB2" s="227"/>
      <c r="AC2" s="227"/>
    </row>
    <row r="3" spans="1:29" ht="30.75" customHeight="1">
      <c r="A3" s="582" t="s">
        <v>3</v>
      </c>
      <c r="B3" s="582" t="s">
        <v>163</v>
      </c>
      <c r="C3" s="582" t="s">
        <v>93</v>
      </c>
      <c r="D3" s="582" t="s">
        <v>4</v>
      </c>
      <c r="E3" s="582" t="s">
        <v>99</v>
      </c>
      <c r="F3" s="582" t="s">
        <v>113</v>
      </c>
      <c r="G3" s="582" t="s">
        <v>52</v>
      </c>
      <c r="H3" s="582" t="s">
        <v>10</v>
      </c>
      <c r="I3" s="582" t="s">
        <v>2446</v>
      </c>
      <c r="J3" s="582" t="s">
        <v>261</v>
      </c>
      <c r="K3" s="582" t="s">
        <v>3623</v>
      </c>
      <c r="L3" s="582" t="s">
        <v>263</v>
      </c>
      <c r="M3" s="126">
        <f t="shared" si="0"/>
        <v>1</v>
      </c>
      <c r="N3" s="126" t="str">
        <f t="shared" si="1"/>
        <v>ОПТ 2</v>
      </c>
      <c r="O3" s="126" t="str">
        <f t="shared" si="2"/>
        <v xml:space="preserve"> </v>
      </c>
      <c r="P3" t="str">
        <f t="shared" si="3"/>
        <v xml:space="preserve"> </v>
      </c>
      <c r="Q3" s="70" t="str">
        <f t="shared" si="4"/>
        <v xml:space="preserve"> </v>
      </c>
      <c r="R3" s="70" t="str">
        <f t="shared" si="5"/>
        <v xml:space="preserve"> </v>
      </c>
      <c r="S3" s="70" t="str">
        <f t="shared" si="6"/>
        <v xml:space="preserve"> </v>
      </c>
      <c r="T3" s="481" t="str">
        <f t="shared" si="7"/>
        <v xml:space="preserve"> </v>
      </c>
      <c r="U3" s="481" t="str">
        <f t="shared" si="8"/>
        <v xml:space="preserve"> </v>
      </c>
      <c r="V3" s="481" t="str">
        <f t="shared" si="9"/>
        <v xml:space="preserve"> </v>
      </c>
      <c r="Y3" s="228"/>
      <c r="Z3" s="228"/>
      <c r="AA3" s="228"/>
      <c r="AB3" s="228"/>
      <c r="AC3" s="228"/>
    </row>
    <row r="4" spans="1:29" ht="21.75" customHeight="1">
      <c r="A4" s="729" t="s">
        <v>4430</v>
      </c>
      <c r="B4" s="807"/>
      <c r="C4" s="810" t="s">
        <v>4431</v>
      </c>
      <c r="D4" s="230" t="s">
        <v>621</v>
      </c>
      <c r="E4" s="801" t="s">
        <v>11</v>
      </c>
      <c r="F4" s="801" t="s">
        <v>4432</v>
      </c>
      <c r="G4" s="801" t="s">
        <v>2453</v>
      </c>
      <c r="H4" s="729" t="s">
        <v>4433</v>
      </c>
      <c r="I4" s="729" t="s">
        <v>169</v>
      </c>
      <c r="J4" s="69">
        <f t="shared" ref="J4:J47" si="10">L4*1.35</f>
        <v>135</v>
      </c>
      <c r="K4" s="70">
        <f t="shared" ref="K4:K47" si="11">L4*1.1</f>
        <v>110.00000000000001</v>
      </c>
      <c r="L4" s="71">
        <v>100</v>
      </c>
      <c r="M4" s="126">
        <f t="shared" si="0"/>
        <v>1</v>
      </c>
      <c r="N4" s="126">
        <f t="shared" si="1"/>
        <v>100</v>
      </c>
      <c r="O4" s="126">
        <f t="shared" si="2"/>
        <v>100</v>
      </c>
      <c r="P4">
        <f t="shared" si="3"/>
        <v>100</v>
      </c>
      <c r="Q4" s="70">
        <f t="shared" ref="Q4:Q47" si="12">IFERROR(SUM($P4*$W$1)," ")</f>
        <v>103</v>
      </c>
      <c r="R4" s="70">
        <f t="shared" ref="R4:R49" si="13">IFERROR(SUM($P4*$X$1)," ")</f>
        <v>113.99999999999999</v>
      </c>
      <c r="S4" s="70">
        <f t="shared" si="6"/>
        <v>141</v>
      </c>
      <c r="T4" s="481">
        <f t="shared" si="7"/>
        <v>95</v>
      </c>
      <c r="U4" s="481">
        <f t="shared" si="8"/>
        <v>105</v>
      </c>
      <c r="V4" s="481">
        <f t="shared" si="9"/>
        <v>130</v>
      </c>
      <c r="Y4" s="229"/>
      <c r="Z4" s="229"/>
      <c r="AA4" s="229"/>
      <c r="AB4" s="229"/>
      <c r="AC4" s="229" t="s">
        <v>4094</v>
      </c>
    </row>
    <row r="5" spans="1:29" ht="34.5" customHeight="1">
      <c r="A5" s="730"/>
      <c r="B5" s="808"/>
      <c r="C5" s="811"/>
      <c r="D5" s="231" t="s">
        <v>4434</v>
      </c>
      <c r="E5" s="802"/>
      <c r="F5" s="802"/>
      <c r="G5" s="802"/>
      <c r="H5" s="730"/>
      <c r="I5" s="730"/>
      <c r="J5" s="69">
        <f t="shared" si="10"/>
        <v>135</v>
      </c>
      <c r="K5" s="70">
        <f t="shared" si="11"/>
        <v>110.00000000000001</v>
      </c>
      <c r="L5" s="71">
        <v>100</v>
      </c>
      <c r="M5" s="126">
        <f t="shared" si="0"/>
        <v>1</v>
      </c>
      <c r="N5" s="126">
        <f t="shared" si="1"/>
        <v>100</v>
      </c>
      <c r="O5" s="126">
        <f t="shared" si="2"/>
        <v>100</v>
      </c>
      <c r="P5">
        <f t="shared" si="3"/>
        <v>100</v>
      </c>
      <c r="Q5" s="70">
        <f t="shared" si="12"/>
        <v>103</v>
      </c>
      <c r="R5" s="70">
        <f t="shared" si="13"/>
        <v>113.99999999999999</v>
      </c>
      <c r="S5" s="70">
        <f t="shared" si="6"/>
        <v>141</v>
      </c>
      <c r="T5" s="481">
        <f t="shared" si="7"/>
        <v>95</v>
      </c>
      <c r="U5" s="481">
        <f t="shared" si="8"/>
        <v>105</v>
      </c>
      <c r="V5" s="481">
        <f t="shared" si="9"/>
        <v>130</v>
      </c>
      <c r="Y5" s="229"/>
      <c r="Z5" s="229"/>
      <c r="AA5" s="229"/>
      <c r="AB5" s="229"/>
      <c r="AC5" s="229" t="s">
        <v>4094</v>
      </c>
    </row>
    <row r="6" spans="1:29" ht="18" customHeight="1">
      <c r="A6" s="730"/>
      <c r="B6" s="808"/>
      <c r="C6" s="811"/>
      <c r="D6" s="587" t="s">
        <v>108</v>
      </c>
      <c r="E6" s="802"/>
      <c r="F6" s="802"/>
      <c r="G6" s="802"/>
      <c r="H6" s="730"/>
      <c r="I6" s="730"/>
      <c r="J6" s="69">
        <f t="shared" si="10"/>
        <v>135</v>
      </c>
      <c r="K6" s="70">
        <f t="shared" si="11"/>
        <v>110.00000000000001</v>
      </c>
      <c r="L6" s="71">
        <v>100</v>
      </c>
      <c r="M6" s="126">
        <f t="shared" si="0"/>
        <v>1</v>
      </c>
      <c r="N6" s="126">
        <f t="shared" si="1"/>
        <v>100</v>
      </c>
      <c r="O6" s="126">
        <f t="shared" si="2"/>
        <v>100</v>
      </c>
      <c r="P6">
        <f t="shared" si="3"/>
        <v>100</v>
      </c>
      <c r="Q6" s="70">
        <f t="shared" si="12"/>
        <v>103</v>
      </c>
      <c r="R6" s="70">
        <f t="shared" si="13"/>
        <v>113.99999999999999</v>
      </c>
      <c r="S6" s="70">
        <f t="shared" si="6"/>
        <v>141</v>
      </c>
      <c r="T6" s="481">
        <f t="shared" si="7"/>
        <v>95</v>
      </c>
      <c r="U6" s="481">
        <f t="shared" si="8"/>
        <v>105</v>
      </c>
      <c r="V6" s="481">
        <f t="shared" si="9"/>
        <v>130</v>
      </c>
      <c r="Y6" s="229"/>
      <c r="Z6" s="229"/>
      <c r="AA6" s="229"/>
      <c r="AB6" s="229"/>
      <c r="AC6" s="229" t="s">
        <v>4094</v>
      </c>
    </row>
    <row r="7" spans="1:29" ht="18.75" customHeight="1">
      <c r="A7" s="730"/>
      <c r="B7" s="808"/>
      <c r="C7" s="811"/>
      <c r="D7" s="588" t="s">
        <v>4435</v>
      </c>
      <c r="E7" s="802"/>
      <c r="F7" s="802"/>
      <c r="G7" s="802"/>
      <c r="H7" s="730"/>
      <c r="I7" s="730"/>
      <c r="J7" s="69">
        <f t="shared" si="10"/>
        <v>135</v>
      </c>
      <c r="K7" s="70">
        <f t="shared" si="11"/>
        <v>110.00000000000001</v>
      </c>
      <c r="L7" s="71">
        <v>100</v>
      </c>
      <c r="M7" s="126">
        <f t="shared" si="0"/>
        <v>1</v>
      </c>
      <c r="N7" s="126">
        <f t="shared" si="1"/>
        <v>100</v>
      </c>
      <c r="O7" s="126">
        <f t="shared" si="2"/>
        <v>100</v>
      </c>
      <c r="P7">
        <f t="shared" si="3"/>
        <v>100</v>
      </c>
      <c r="Q7" s="70">
        <f t="shared" si="12"/>
        <v>103</v>
      </c>
      <c r="R7" s="70">
        <f t="shared" si="13"/>
        <v>113.99999999999999</v>
      </c>
      <c r="S7" s="70">
        <f t="shared" si="6"/>
        <v>141</v>
      </c>
      <c r="T7" s="481">
        <f t="shared" si="7"/>
        <v>95</v>
      </c>
      <c r="U7" s="481">
        <f t="shared" si="8"/>
        <v>105</v>
      </c>
      <c r="V7" s="481">
        <f t="shared" si="9"/>
        <v>130</v>
      </c>
      <c r="Y7" s="229"/>
      <c r="Z7" s="229"/>
      <c r="AA7" s="229"/>
      <c r="AB7" s="229"/>
      <c r="AC7" s="229" t="s">
        <v>4094</v>
      </c>
    </row>
    <row r="8" spans="1:29" ht="20.25" customHeight="1">
      <c r="A8" s="730"/>
      <c r="B8" s="808"/>
      <c r="C8" s="811"/>
      <c r="D8" s="589" t="s">
        <v>622</v>
      </c>
      <c r="E8" s="802"/>
      <c r="F8" s="802"/>
      <c r="G8" s="802"/>
      <c r="H8" s="730"/>
      <c r="I8" s="730"/>
      <c r="J8" s="69">
        <f t="shared" si="10"/>
        <v>135</v>
      </c>
      <c r="K8" s="70">
        <f t="shared" si="11"/>
        <v>110.00000000000001</v>
      </c>
      <c r="L8" s="71">
        <v>100</v>
      </c>
      <c r="M8" s="126">
        <f t="shared" si="0"/>
        <v>1</v>
      </c>
      <c r="N8" s="126">
        <f t="shared" si="1"/>
        <v>100</v>
      </c>
      <c r="O8" s="126">
        <f t="shared" si="2"/>
        <v>100</v>
      </c>
      <c r="P8">
        <f t="shared" si="3"/>
        <v>100</v>
      </c>
      <c r="Q8" s="70">
        <f t="shared" si="12"/>
        <v>103</v>
      </c>
      <c r="R8" s="70">
        <f t="shared" si="13"/>
        <v>113.99999999999999</v>
      </c>
      <c r="S8" s="70">
        <f t="shared" si="6"/>
        <v>141</v>
      </c>
      <c r="T8" s="481">
        <f t="shared" si="7"/>
        <v>95</v>
      </c>
      <c r="U8" s="481">
        <f t="shared" si="8"/>
        <v>105</v>
      </c>
      <c r="V8" s="481">
        <f t="shared" si="9"/>
        <v>130</v>
      </c>
      <c r="Y8" s="229"/>
      <c r="Z8" s="229"/>
      <c r="AA8" s="229"/>
      <c r="AB8" s="229"/>
      <c r="AC8" s="229" t="s">
        <v>4094</v>
      </c>
    </row>
    <row r="9" spans="1:29" ht="19.5" customHeight="1">
      <c r="A9" s="730"/>
      <c r="B9" s="808"/>
      <c r="C9" s="811"/>
      <c r="D9" s="232" t="s">
        <v>105</v>
      </c>
      <c r="E9" s="802"/>
      <c r="F9" s="802"/>
      <c r="G9" s="802"/>
      <c r="H9" s="730"/>
      <c r="I9" s="730"/>
      <c r="J9" s="69">
        <f t="shared" si="10"/>
        <v>135</v>
      </c>
      <c r="K9" s="70">
        <f t="shared" si="11"/>
        <v>110.00000000000001</v>
      </c>
      <c r="L9" s="71">
        <v>100</v>
      </c>
      <c r="M9" s="126">
        <f t="shared" si="0"/>
        <v>1</v>
      </c>
      <c r="N9" s="126">
        <f t="shared" si="1"/>
        <v>100</v>
      </c>
      <c r="O9" s="126">
        <f t="shared" si="2"/>
        <v>100</v>
      </c>
      <c r="P9">
        <f t="shared" si="3"/>
        <v>100</v>
      </c>
      <c r="Q9" s="70">
        <f t="shared" si="12"/>
        <v>103</v>
      </c>
      <c r="R9" s="70">
        <f t="shared" si="13"/>
        <v>113.99999999999999</v>
      </c>
      <c r="S9" s="70">
        <f t="shared" si="6"/>
        <v>141</v>
      </c>
      <c r="T9" s="481">
        <f t="shared" si="7"/>
        <v>95</v>
      </c>
      <c r="U9" s="481">
        <f t="shared" si="8"/>
        <v>105</v>
      </c>
      <c r="V9" s="481">
        <f t="shared" si="9"/>
        <v>130</v>
      </c>
      <c r="Y9" s="229"/>
      <c r="Z9" s="229"/>
      <c r="AA9" s="229"/>
      <c r="AB9" s="229"/>
      <c r="AC9" s="229" t="s">
        <v>4094</v>
      </c>
    </row>
    <row r="10" spans="1:29" ht="19.5" customHeight="1">
      <c r="A10" s="730"/>
      <c r="B10" s="808"/>
      <c r="C10" s="811"/>
      <c r="D10" s="590" t="s">
        <v>4436</v>
      </c>
      <c r="E10" s="802"/>
      <c r="F10" s="802"/>
      <c r="G10" s="802"/>
      <c r="H10" s="730"/>
      <c r="I10" s="730"/>
      <c r="J10" s="69">
        <f t="shared" si="10"/>
        <v>135</v>
      </c>
      <c r="K10" s="70">
        <f t="shared" si="11"/>
        <v>110.00000000000001</v>
      </c>
      <c r="L10" s="71">
        <v>100</v>
      </c>
      <c r="M10" s="126">
        <f t="shared" si="0"/>
        <v>1</v>
      </c>
      <c r="N10" s="126">
        <f t="shared" si="1"/>
        <v>100</v>
      </c>
      <c r="O10" s="126">
        <f t="shared" si="2"/>
        <v>100</v>
      </c>
      <c r="P10">
        <f t="shared" si="3"/>
        <v>100</v>
      </c>
      <c r="Q10" s="70">
        <f t="shared" si="12"/>
        <v>103</v>
      </c>
      <c r="R10" s="70">
        <f t="shared" si="13"/>
        <v>113.99999999999999</v>
      </c>
      <c r="S10" s="70">
        <f t="shared" si="6"/>
        <v>141</v>
      </c>
      <c r="T10" s="481">
        <f t="shared" si="7"/>
        <v>95</v>
      </c>
      <c r="U10" s="481">
        <f t="shared" si="8"/>
        <v>105</v>
      </c>
      <c r="V10" s="481">
        <f t="shared" si="9"/>
        <v>130</v>
      </c>
      <c r="Y10" s="229"/>
      <c r="Z10" s="229"/>
      <c r="AA10" s="229"/>
      <c r="AB10" s="229"/>
      <c r="AC10" s="229" t="s">
        <v>4094</v>
      </c>
    </row>
    <row r="11" spans="1:29" ht="19.5" customHeight="1">
      <c r="A11" s="730"/>
      <c r="B11" s="808"/>
      <c r="C11" s="811"/>
      <c r="D11" s="591" t="s">
        <v>4312</v>
      </c>
      <c r="E11" s="802"/>
      <c r="F11" s="802"/>
      <c r="G11" s="802"/>
      <c r="H11" s="730"/>
      <c r="I11" s="730"/>
      <c r="J11" s="69">
        <f t="shared" si="10"/>
        <v>135</v>
      </c>
      <c r="K11" s="70">
        <f t="shared" si="11"/>
        <v>110.00000000000001</v>
      </c>
      <c r="L11" s="71">
        <v>100</v>
      </c>
      <c r="M11" s="126">
        <f t="shared" si="0"/>
        <v>1</v>
      </c>
      <c r="N11" s="126">
        <f t="shared" si="1"/>
        <v>100</v>
      </c>
      <c r="O11" s="126">
        <f t="shared" si="2"/>
        <v>100</v>
      </c>
      <c r="P11">
        <f t="shared" si="3"/>
        <v>100</v>
      </c>
      <c r="Q11" s="70">
        <f t="shared" si="12"/>
        <v>103</v>
      </c>
      <c r="R11" s="70">
        <f t="shared" si="13"/>
        <v>113.99999999999999</v>
      </c>
      <c r="S11" s="70">
        <f t="shared" si="6"/>
        <v>141</v>
      </c>
      <c r="T11" s="481">
        <f t="shared" si="7"/>
        <v>95</v>
      </c>
      <c r="U11" s="481">
        <f t="shared" si="8"/>
        <v>105</v>
      </c>
      <c r="V11" s="481">
        <f t="shared" si="9"/>
        <v>130</v>
      </c>
      <c r="Y11" s="229"/>
      <c r="Z11" s="229"/>
      <c r="AA11" s="229"/>
      <c r="AB11" s="229"/>
      <c r="AC11" s="229" t="s">
        <v>4094</v>
      </c>
    </row>
    <row r="12" spans="1:29" ht="19.5" customHeight="1">
      <c r="A12" s="730"/>
      <c r="B12" s="808"/>
      <c r="C12" s="811"/>
      <c r="D12" s="592" t="s">
        <v>4437</v>
      </c>
      <c r="E12" s="802"/>
      <c r="F12" s="802"/>
      <c r="G12" s="802"/>
      <c r="H12" s="730"/>
      <c r="I12" s="730"/>
      <c r="J12" s="69">
        <f t="shared" si="10"/>
        <v>135</v>
      </c>
      <c r="K12" s="70">
        <f t="shared" si="11"/>
        <v>110.00000000000001</v>
      </c>
      <c r="L12" s="71">
        <v>100</v>
      </c>
      <c r="M12" s="126">
        <f t="shared" si="0"/>
        <v>1</v>
      </c>
      <c r="N12" s="126">
        <f t="shared" si="1"/>
        <v>100</v>
      </c>
      <c r="O12" s="126">
        <f t="shared" si="2"/>
        <v>100</v>
      </c>
      <c r="P12">
        <f t="shared" si="3"/>
        <v>100</v>
      </c>
      <c r="Q12" s="70">
        <f t="shared" si="12"/>
        <v>103</v>
      </c>
      <c r="R12" s="70">
        <f t="shared" si="13"/>
        <v>113.99999999999999</v>
      </c>
      <c r="S12" s="70">
        <f t="shared" si="6"/>
        <v>141</v>
      </c>
      <c r="T12" s="481">
        <f t="shared" si="7"/>
        <v>95</v>
      </c>
      <c r="U12" s="481">
        <f t="shared" si="8"/>
        <v>105</v>
      </c>
      <c r="V12" s="481">
        <f t="shared" si="9"/>
        <v>130</v>
      </c>
      <c r="Y12" s="229"/>
      <c r="Z12" s="229"/>
      <c r="AA12" s="229"/>
      <c r="AB12" s="229"/>
      <c r="AC12" s="229" t="s">
        <v>4094</v>
      </c>
    </row>
    <row r="13" spans="1:29" ht="19.5" customHeight="1">
      <c r="A13" s="730"/>
      <c r="B13" s="808"/>
      <c r="C13" s="811"/>
      <c r="D13" s="593" t="s">
        <v>4438</v>
      </c>
      <c r="E13" s="802"/>
      <c r="F13" s="802"/>
      <c r="G13" s="802"/>
      <c r="H13" s="730"/>
      <c r="I13" s="730"/>
      <c r="J13" s="69">
        <f t="shared" si="10"/>
        <v>135</v>
      </c>
      <c r="K13" s="70">
        <f t="shared" si="11"/>
        <v>110.00000000000001</v>
      </c>
      <c r="L13" s="71">
        <v>100</v>
      </c>
      <c r="M13" s="126">
        <f t="shared" si="0"/>
        <v>1</v>
      </c>
      <c r="N13" s="126">
        <f t="shared" si="1"/>
        <v>100</v>
      </c>
      <c r="O13" s="126">
        <f t="shared" si="2"/>
        <v>100</v>
      </c>
      <c r="P13">
        <f t="shared" si="3"/>
        <v>100</v>
      </c>
      <c r="Q13" s="70">
        <f t="shared" si="12"/>
        <v>103</v>
      </c>
      <c r="R13" s="70">
        <f t="shared" si="13"/>
        <v>113.99999999999999</v>
      </c>
      <c r="S13" s="70">
        <f t="shared" si="6"/>
        <v>141</v>
      </c>
      <c r="T13" s="481">
        <f t="shared" si="7"/>
        <v>95</v>
      </c>
      <c r="U13" s="481">
        <f t="shared" si="8"/>
        <v>105</v>
      </c>
      <c r="V13" s="481">
        <f t="shared" si="9"/>
        <v>130</v>
      </c>
      <c r="Y13" s="229"/>
      <c r="Z13" s="229"/>
      <c r="AA13" s="229"/>
      <c r="AB13" s="229"/>
      <c r="AC13" s="229" t="s">
        <v>4094</v>
      </c>
    </row>
    <row r="14" spans="1:29" ht="19.5" customHeight="1">
      <c r="A14" s="730"/>
      <c r="B14" s="808"/>
      <c r="C14" s="811"/>
      <c r="D14" s="544" t="s">
        <v>4314</v>
      </c>
      <c r="E14" s="802"/>
      <c r="F14" s="802"/>
      <c r="G14" s="802"/>
      <c r="H14" s="730"/>
      <c r="I14" s="730"/>
      <c r="J14" s="69">
        <f t="shared" si="10"/>
        <v>135</v>
      </c>
      <c r="K14" s="70">
        <f t="shared" si="11"/>
        <v>110.00000000000001</v>
      </c>
      <c r="L14" s="71">
        <v>100</v>
      </c>
      <c r="M14" s="126">
        <f t="shared" si="0"/>
        <v>1</v>
      </c>
      <c r="N14" s="126">
        <f t="shared" si="1"/>
        <v>100</v>
      </c>
      <c r="O14" s="126">
        <f t="shared" si="2"/>
        <v>100</v>
      </c>
      <c r="P14">
        <f t="shared" si="3"/>
        <v>100</v>
      </c>
      <c r="Q14" s="70">
        <f t="shared" si="12"/>
        <v>103</v>
      </c>
      <c r="R14" s="70">
        <f t="shared" si="13"/>
        <v>113.99999999999999</v>
      </c>
      <c r="S14" s="70">
        <f t="shared" si="6"/>
        <v>141</v>
      </c>
      <c r="T14" s="481">
        <f t="shared" si="7"/>
        <v>95</v>
      </c>
      <c r="U14" s="481">
        <f t="shared" si="8"/>
        <v>105</v>
      </c>
      <c r="V14" s="481">
        <f t="shared" si="9"/>
        <v>130</v>
      </c>
      <c r="Y14" s="229"/>
      <c r="Z14" s="229"/>
      <c r="AA14" s="229"/>
      <c r="AB14" s="229"/>
      <c r="AC14" s="229" t="s">
        <v>4094</v>
      </c>
    </row>
    <row r="15" spans="1:29" ht="24" customHeight="1">
      <c r="A15" s="730"/>
      <c r="B15" s="808"/>
      <c r="C15" s="811"/>
      <c r="D15" s="138" t="s">
        <v>107</v>
      </c>
      <c r="E15" s="802"/>
      <c r="F15" s="802"/>
      <c r="G15" s="802"/>
      <c r="H15" s="730"/>
      <c r="I15" s="730"/>
      <c r="J15" s="69">
        <f t="shared" si="10"/>
        <v>135</v>
      </c>
      <c r="K15" s="70">
        <f t="shared" si="11"/>
        <v>110.00000000000001</v>
      </c>
      <c r="L15" s="71">
        <v>100</v>
      </c>
      <c r="M15" s="126">
        <f t="shared" si="0"/>
        <v>1</v>
      </c>
      <c r="N15" s="126">
        <f t="shared" si="1"/>
        <v>100</v>
      </c>
      <c r="O15" s="126">
        <f t="shared" si="2"/>
        <v>100</v>
      </c>
      <c r="P15">
        <f t="shared" si="3"/>
        <v>100</v>
      </c>
      <c r="Q15" s="70">
        <f t="shared" si="12"/>
        <v>103</v>
      </c>
      <c r="R15" s="70">
        <f t="shared" si="13"/>
        <v>113.99999999999999</v>
      </c>
      <c r="S15" s="70">
        <f t="shared" si="6"/>
        <v>141</v>
      </c>
      <c r="T15" s="481">
        <f t="shared" si="7"/>
        <v>95</v>
      </c>
      <c r="U15" s="481">
        <f t="shared" si="8"/>
        <v>105</v>
      </c>
      <c r="V15" s="481">
        <f t="shared" si="9"/>
        <v>130</v>
      </c>
      <c r="Y15" s="229"/>
      <c r="Z15" s="229"/>
      <c r="AA15" s="229"/>
      <c r="AB15" s="229"/>
      <c r="AC15" s="229" t="s">
        <v>4094</v>
      </c>
    </row>
    <row r="16" spans="1:29" ht="32.25" customHeight="1">
      <c r="A16" s="730"/>
      <c r="B16" s="808"/>
      <c r="C16" s="811"/>
      <c r="D16" s="543" t="s">
        <v>4313</v>
      </c>
      <c r="E16" s="802"/>
      <c r="F16" s="802"/>
      <c r="G16" s="802"/>
      <c r="H16" s="730"/>
      <c r="I16" s="730"/>
      <c r="J16" s="69">
        <f t="shared" si="10"/>
        <v>135</v>
      </c>
      <c r="K16" s="70">
        <f t="shared" si="11"/>
        <v>110.00000000000001</v>
      </c>
      <c r="L16" s="71">
        <v>100</v>
      </c>
      <c r="M16" s="126">
        <f t="shared" si="0"/>
        <v>1</v>
      </c>
      <c r="N16" s="126">
        <f t="shared" si="1"/>
        <v>100</v>
      </c>
      <c r="O16" s="126">
        <f t="shared" si="2"/>
        <v>100</v>
      </c>
      <c r="P16">
        <f t="shared" si="3"/>
        <v>100</v>
      </c>
      <c r="Q16" s="70">
        <f t="shared" si="12"/>
        <v>103</v>
      </c>
      <c r="R16" s="70">
        <f t="shared" si="13"/>
        <v>113.99999999999999</v>
      </c>
      <c r="S16" s="70">
        <f t="shared" si="6"/>
        <v>141</v>
      </c>
      <c r="T16" s="481">
        <f t="shared" si="7"/>
        <v>95</v>
      </c>
      <c r="U16" s="481">
        <f t="shared" si="8"/>
        <v>105</v>
      </c>
      <c r="V16" s="481">
        <f t="shared" si="9"/>
        <v>130</v>
      </c>
      <c r="Y16" s="229"/>
      <c r="Z16" s="229"/>
      <c r="AA16" s="229"/>
      <c r="AB16" s="229"/>
      <c r="AC16" s="229" t="s">
        <v>4094</v>
      </c>
    </row>
    <row r="17" spans="1:29" ht="32.25" customHeight="1">
      <c r="A17" s="731"/>
      <c r="B17" s="809"/>
      <c r="C17" s="812"/>
      <c r="D17" s="594" t="s">
        <v>613</v>
      </c>
      <c r="E17" s="813"/>
      <c r="F17" s="813"/>
      <c r="G17" s="813"/>
      <c r="H17" s="731"/>
      <c r="I17" s="731"/>
      <c r="J17" s="69">
        <f t="shared" si="10"/>
        <v>135</v>
      </c>
      <c r="K17" s="70">
        <f t="shared" si="11"/>
        <v>110.00000000000001</v>
      </c>
      <c r="L17" s="71">
        <v>100</v>
      </c>
      <c r="M17" s="126">
        <f t="shared" si="0"/>
        <v>1</v>
      </c>
      <c r="N17" s="126">
        <f t="shared" si="1"/>
        <v>100</v>
      </c>
      <c r="O17" s="126">
        <f t="shared" si="2"/>
        <v>100</v>
      </c>
      <c r="P17">
        <f t="shared" si="3"/>
        <v>100</v>
      </c>
      <c r="Q17" s="70">
        <f t="shared" si="12"/>
        <v>103</v>
      </c>
      <c r="R17" s="70">
        <f t="shared" si="13"/>
        <v>113.99999999999999</v>
      </c>
      <c r="S17" s="70">
        <f t="shared" si="6"/>
        <v>141</v>
      </c>
      <c r="T17" s="481">
        <f t="shared" si="7"/>
        <v>95</v>
      </c>
      <c r="U17" s="481">
        <f t="shared" si="8"/>
        <v>105</v>
      </c>
      <c r="V17" s="481">
        <f t="shared" si="9"/>
        <v>130</v>
      </c>
      <c r="Y17" s="229"/>
      <c r="Z17" s="229"/>
      <c r="AA17" s="229"/>
      <c r="AB17" s="229"/>
      <c r="AC17" s="229" t="s">
        <v>4094</v>
      </c>
    </row>
    <row r="18" spans="1:29" ht="21.75" customHeight="1">
      <c r="A18" s="729" t="s">
        <v>4439</v>
      </c>
      <c r="B18" s="807"/>
      <c r="C18" s="810" t="s">
        <v>4440</v>
      </c>
      <c r="D18" s="230" t="s">
        <v>621</v>
      </c>
      <c r="E18" s="801" t="s">
        <v>11</v>
      </c>
      <c r="F18" s="801" t="s">
        <v>4432</v>
      </c>
      <c r="G18" s="801" t="s">
        <v>2453</v>
      </c>
      <c r="H18" s="729" t="s">
        <v>4441</v>
      </c>
      <c r="I18" s="729" t="s">
        <v>169</v>
      </c>
      <c r="J18" s="69">
        <f t="shared" si="10"/>
        <v>159.30000000000001</v>
      </c>
      <c r="K18" s="70">
        <f t="shared" si="11"/>
        <v>129.80000000000001</v>
      </c>
      <c r="L18" s="71">
        <v>118</v>
      </c>
      <c r="M18" s="126">
        <f t="shared" si="0"/>
        <v>1</v>
      </c>
      <c r="N18" s="126">
        <f t="shared" si="1"/>
        <v>118</v>
      </c>
      <c r="O18" s="126">
        <f t="shared" si="2"/>
        <v>118</v>
      </c>
      <c r="P18">
        <f t="shared" si="3"/>
        <v>118</v>
      </c>
      <c r="Q18" s="70">
        <f t="shared" si="12"/>
        <v>121.54</v>
      </c>
      <c r="R18" s="70">
        <f t="shared" si="13"/>
        <v>134.51999999999998</v>
      </c>
      <c r="S18" s="70">
        <f t="shared" si="6"/>
        <v>166.38</v>
      </c>
      <c r="T18" s="481">
        <f t="shared" si="7"/>
        <v>112.1</v>
      </c>
      <c r="U18" s="481">
        <f t="shared" si="8"/>
        <v>123.9</v>
      </c>
      <c r="V18" s="481">
        <f t="shared" si="9"/>
        <v>153.4</v>
      </c>
      <c r="Y18" s="229"/>
      <c r="Z18" s="229"/>
      <c r="AA18" s="229"/>
      <c r="AB18" s="229"/>
      <c r="AC18" s="229" t="s">
        <v>4094</v>
      </c>
    </row>
    <row r="19" spans="1:29" ht="34.5" customHeight="1">
      <c r="A19" s="730"/>
      <c r="B19" s="808"/>
      <c r="C19" s="811"/>
      <c r="D19" s="231" t="s">
        <v>4434</v>
      </c>
      <c r="E19" s="802"/>
      <c r="F19" s="802"/>
      <c r="G19" s="802"/>
      <c r="H19" s="730"/>
      <c r="I19" s="730"/>
      <c r="J19" s="69">
        <f t="shared" si="10"/>
        <v>159.30000000000001</v>
      </c>
      <c r="K19" s="70">
        <f t="shared" si="11"/>
        <v>129.80000000000001</v>
      </c>
      <c r="L19" s="71">
        <v>118</v>
      </c>
      <c r="M19" s="126">
        <f t="shared" si="0"/>
        <v>1</v>
      </c>
      <c r="N19" s="126">
        <f t="shared" si="1"/>
        <v>118</v>
      </c>
      <c r="O19" s="126">
        <f t="shared" si="2"/>
        <v>118</v>
      </c>
      <c r="P19">
        <f t="shared" si="3"/>
        <v>118</v>
      </c>
      <c r="Q19" s="70">
        <f t="shared" si="12"/>
        <v>121.54</v>
      </c>
      <c r="R19" s="70">
        <f t="shared" si="13"/>
        <v>134.51999999999998</v>
      </c>
      <c r="S19" s="70">
        <f t="shared" si="6"/>
        <v>166.38</v>
      </c>
      <c r="T19" s="481">
        <f t="shared" si="7"/>
        <v>112.1</v>
      </c>
      <c r="U19" s="481">
        <f t="shared" si="8"/>
        <v>123.9</v>
      </c>
      <c r="V19" s="481">
        <f t="shared" si="9"/>
        <v>153.4</v>
      </c>
      <c r="Y19" s="229"/>
      <c r="Z19" s="229"/>
      <c r="AA19" s="229"/>
      <c r="AB19" s="229"/>
      <c r="AC19" s="229" t="s">
        <v>4094</v>
      </c>
    </row>
    <row r="20" spans="1:29" ht="18" customHeight="1">
      <c r="A20" s="730"/>
      <c r="B20" s="808"/>
      <c r="C20" s="811"/>
      <c r="D20" s="587" t="s">
        <v>108</v>
      </c>
      <c r="E20" s="802"/>
      <c r="F20" s="802"/>
      <c r="G20" s="802"/>
      <c r="H20" s="730"/>
      <c r="I20" s="730"/>
      <c r="J20" s="69">
        <f t="shared" si="10"/>
        <v>159.30000000000001</v>
      </c>
      <c r="K20" s="70">
        <f t="shared" si="11"/>
        <v>129.80000000000001</v>
      </c>
      <c r="L20" s="71">
        <v>118</v>
      </c>
      <c r="M20" s="126">
        <f t="shared" si="0"/>
        <v>1</v>
      </c>
      <c r="N20" s="126">
        <f t="shared" si="1"/>
        <v>118</v>
      </c>
      <c r="O20" s="126">
        <f t="shared" si="2"/>
        <v>118</v>
      </c>
      <c r="P20">
        <f t="shared" si="3"/>
        <v>118</v>
      </c>
      <c r="Q20" s="70">
        <f t="shared" si="12"/>
        <v>121.54</v>
      </c>
      <c r="R20" s="70">
        <f t="shared" si="13"/>
        <v>134.51999999999998</v>
      </c>
      <c r="S20" s="70">
        <f t="shared" si="6"/>
        <v>166.38</v>
      </c>
      <c r="T20" s="481">
        <f t="shared" si="7"/>
        <v>112.1</v>
      </c>
      <c r="U20" s="481">
        <f t="shared" si="8"/>
        <v>123.9</v>
      </c>
      <c r="V20" s="481">
        <f t="shared" si="9"/>
        <v>153.4</v>
      </c>
      <c r="Y20" s="229"/>
      <c r="Z20" s="229"/>
      <c r="AA20" s="229"/>
      <c r="AB20" s="229"/>
      <c r="AC20" s="229" t="s">
        <v>4094</v>
      </c>
    </row>
    <row r="21" spans="1:29" ht="18.75" customHeight="1">
      <c r="A21" s="730"/>
      <c r="B21" s="808"/>
      <c r="C21" s="811"/>
      <c r="D21" s="588" t="s">
        <v>4435</v>
      </c>
      <c r="E21" s="802"/>
      <c r="F21" s="802"/>
      <c r="G21" s="802"/>
      <c r="H21" s="730"/>
      <c r="I21" s="730"/>
      <c r="J21" s="69">
        <f t="shared" si="10"/>
        <v>159.30000000000001</v>
      </c>
      <c r="K21" s="70">
        <f t="shared" si="11"/>
        <v>129.80000000000001</v>
      </c>
      <c r="L21" s="71">
        <v>118</v>
      </c>
      <c r="M21" s="126">
        <f t="shared" si="0"/>
        <v>1</v>
      </c>
      <c r="N21" s="126">
        <f t="shared" si="1"/>
        <v>118</v>
      </c>
      <c r="O21" s="126">
        <f t="shared" si="2"/>
        <v>118</v>
      </c>
      <c r="P21">
        <f t="shared" si="3"/>
        <v>118</v>
      </c>
      <c r="Q21" s="70">
        <f t="shared" si="12"/>
        <v>121.54</v>
      </c>
      <c r="R21" s="70">
        <f t="shared" si="13"/>
        <v>134.51999999999998</v>
      </c>
      <c r="S21" s="70">
        <f t="shared" si="6"/>
        <v>166.38</v>
      </c>
      <c r="T21" s="481">
        <f t="shared" si="7"/>
        <v>112.1</v>
      </c>
      <c r="U21" s="481">
        <f t="shared" si="8"/>
        <v>123.9</v>
      </c>
      <c r="V21" s="481">
        <f t="shared" si="9"/>
        <v>153.4</v>
      </c>
      <c r="Y21" s="229"/>
      <c r="Z21" s="229"/>
      <c r="AA21" s="229"/>
      <c r="AB21" s="229"/>
      <c r="AC21" s="229" t="s">
        <v>4094</v>
      </c>
    </row>
    <row r="22" spans="1:29" ht="20.25" customHeight="1">
      <c r="A22" s="730"/>
      <c r="B22" s="808"/>
      <c r="C22" s="811"/>
      <c r="D22" s="589" t="s">
        <v>622</v>
      </c>
      <c r="E22" s="802"/>
      <c r="F22" s="802"/>
      <c r="G22" s="802"/>
      <c r="H22" s="730"/>
      <c r="I22" s="730"/>
      <c r="J22" s="69">
        <f t="shared" si="10"/>
        <v>159.30000000000001</v>
      </c>
      <c r="K22" s="70">
        <f t="shared" si="11"/>
        <v>129.80000000000001</v>
      </c>
      <c r="L22" s="71">
        <v>118</v>
      </c>
      <c r="M22" s="126">
        <f t="shared" si="0"/>
        <v>1</v>
      </c>
      <c r="N22" s="126">
        <f t="shared" si="1"/>
        <v>118</v>
      </c>
      <c r="O22" s="126">
        <f t="shared" si="2"/>
        <v>118</v>
      </c>
      <c r="P22">
        <f t="shared" si="3"/>
        <v>118</v>
      </c>
      <c r="Q22" s="70">
        <f t="shared" si="12"/>
        <v>121.54</v>
      </c>
      <c r="R22" s="70">
        <f t="shared" si="13"/>
        <v>134.51999999999998</v>
      </c>
      <c r="S22" s="70">
        <f t="shared" si="6"/>
        <v>166.38</v>
      </c>
      <c r="T22" s="481">
        <f t="shared" si="7"/>
        <v>112.1</v>
      </c>
      <c r="U22" s="481">
        <f t="shared" si="8"/>
        <v>123.9</v>
      </c>
      <c r="V22" s="481">
        <f t="shared" si="9"/>
        <v>153.4</v>
      </c>
      <c r="Y22" s="229"/>
      <c r="Z22" s="229"/>
      <c r="AA22" s="229"/>
      <c r="AB22" s="229"/>
      <c r="AC22" s="229" t="s">
        <v>4094</v>
      </c>
    </row>
    <row r="23" spans="1:29" ht="19.5" customHeight="1">
      <c r="A23" s="730"/>
      <c r="B23" s="808"/>
      <c r="C23" s="811"/>
      <c r="D23" s="232" t="s">
        <v>105</v>
      </c>
      <c r="E23" s="802"/>
      <c r="F23" s="802"/>
      <c r="G23" s="802"/>
      <c r="H23" s="730"/>
      <c r="I23" s="730"/>
      <c r="J23" s="69">
        <f t="shared" si="10"/>
        <v>159.30000000000001</v>
      </c>
      <c r="K23" s="70">
        <f t="shared" si="11"/>
        <v>129.80000000000001</v>
      </c>
      <c r="L23" s="71">
        <v>118</v>
      </c>
      <c r="M23" s="126">
        <f t="shared" si="0"/>
        <v>1</v>
      </c>
      <c r="N23" s="126">
        <f t="shared" si="1"/>
        <v>118</v>
      </c>
      <c r="O23" s="126">
        <f t="shared" si="2"/>
        <v>118</v>
      </c>
      <c r="P23">
        <f t="shared" si="3"/>
        <v>118</v>
      </c>
      <c r="Q23" s="70">
        <f t="shared" si="12"/>
        <v>121.54</v>
      </c>
      <c r="R23" s="70">
        <f t="shared" si="13"/>
        <v>134.51999999999998</v>
      </c>
      <c r="S23" s="70">
        <f t="shared" si="6"/>
        <v>166.38</v>
      </c>
      <c r="T23" s="481">
        <f t="shared" si="7"/>
        <v>112.1</v>
      </c>
      <c r="U23" s="481">
        <f t="shared" si="8"/>
        <v>123.9</v>
      </c>
      <c r="V23" s="481">
        <f t="shared" si="9"/>
        <v>153.4</v>
      </c>
      <c r="Y23" s="229"/>
      <c r="Z23" s="229"/>
      <c r="AA23" s="229"/>
      <c r="AB23" s="229"/>
      <c r="AC23" s="229" t="s">
        <v>4094</v>
      </c>
    </row>
    <row r="24" spans="1:29" ht="19.5" customHeight="1">
      <c r="A24" s="730"/>
      <c r="B24" s="808"/>
      <c r="C24" s="811"/>
      <c r="D24" s="590" t="s">
        <v>4436</v>
      </c>
      <c r="E24" s="802"/>
      <c r="F24" s="802"/>
      <c r="G24" s="802"/>
      <c r="H24" s="730"/>
      <c r="I24" s="730"/>
      <c r="J24" s="69">
        <f t="shared" si="10"/>
        <v>159.30000000000001</v>
      </c>
      <c r="K24" s="70">
        <f t="shared" si="11"/>
        <v>129.80000000000001</v>
      </c>
      <c r="L24" s="71">
        <v>118</v>
      </c>
      <c r="M24" s="126">
        <f t="shared" si="0"/>
        <v>1</v>
      </c>
      <c r="N24" s="126">
        <f t="shared" si="1"/>
        <v>118</v>
      </c>
      <c r="O24" s="126">
        <f t="shared" si="2"/>
        <v>118</v>
      </c>
      <c r="P24">
        <f t="shared" si="3"/>
        <v>118</v>
      </c>
      <c r="Q24" s="70">
        <f t="shared" si="12"/>
        <v>121.54</v>
      </c>
      <c r="R24" s="70">
        <f t="shared" si="13"/>
        <v>134.51999999999998</v>
      </c>
      <c r="S24" s="70">
        <f t="shared" si="6"/>
        <v>166.38</v>
      </c>
      <c r="T24" s="481">
        <f t="shared" si="7"/>
        <v>112.1</v>
      </c>
      <c r="U24" s="481">
        <f t="shared" si="8"/>
        <v>123.9</v>
      </c>
      <c r="V24" s="481">
        <f t="shared" si="9"/>
        <v>153.4</v>
      </c>
      <c r="Y24" s="229"/>
      <c r="Z24" s="229"/>
      <c r="AA24" s="229"/>
      <c r="AB24" s="229"/>
      <c r="AC24" s="229" t="s">
        <v>4094</v>
      </c>
    </row>
    <row r="25" spans="1:29" ht="19.5" customHeight="1">
      <c r="A25" s="730"/>
      <c r="B25" s="808"/>
      <c r="C25" s="811"/>
      <c r="D25" s="592" t="s">
        <v>4437</v>
      </c>
      <c r="E25" s="802"/>
      <c r="F25" s="802"/>
      <c r="G25" s="802"/>
      <c r="H25" s="730"/>
      <c r="I25" s="730"/>
      <c r="J25" s="69">
        <f t="shared" si="10"/>
        <v>159.30000000000001</v>
      </c>
      <c r="K25" s="70">
        <f t="shared" si="11"/>
        <v>129.80000000000001</v>
      </c>
      <c r="L25" s="71">
        <v>118</v>
      </c>
      <c r="M25" s="126">
        <f t="shared" si="0"/>
        <v>1</v>
      </c>
      <c r="N25" s="126">
        <f t="shared" si="1"/>
        <v>118</v>
      </c>
      <c r="O25" s="126">
        <f t="shared" si="2"/>
        <v>118</v>
      </c>
      <c r="P25">
        <f t="shared" si="3"/>
        <v>118</v>
      </c>
      <c r="Q25" s="70">
        <f t="shared" si="12"/>
        <v>121.54</v>
      </c>
      <c r="R25" s="70">
        <f t="shared" si="13"/>
        <v>134.51999999999998</v>
      </c>
      <c r="S25" s="70">
        <f t="shared" si="6"/>
        <v>166.38</v>
      </c>
      <c r="T25" s="481">
        <f t="shared" si="7"/>
        <v>112.1</v>
      </c>
      <c r="U25" s="481">
        <f t="shared" si="8"/>
        <v>123.9</v>
      </c>
      <c r="V25" s="481">
        <f t="shared" si="9"/>
        <v>153.4</v>
      </c>
      <c r="Y25" s="229"/>
      <c r="Z25" s="229"/>
      <c r="AA25" s="229"/>
      <c r="AB25" s="229"/>
      <c r="AC25" s="229" t="s">
        <v>4094</v>
      </c>
    </row>
    <row r="26" spans="1:29" ht="19.5" customHeight="1">
      <c r="A26" s="730"/>
      <c r="B26" s="808"/>
      <c r="C26" s="811"/>
      <c r="D26" s="595" t="s">
        <v>106</v>
      </c>
      <c r="E26" s="802"/>
      <c r="F26" s="802"/>
      <c r="G26" s="802"/>
      <c r="H26" s="730"/>
      <c r="I26" s="730"/>
      <c r="J26" s="69">
        <f t="shared" si="10"/>
        <v>159.30000000000001</v>
      </c>
      <c r="K26" s="70">
        <f t="shared" si="11"/>
        <v>129.80000000000001</v>
      </c>
      <c r="L26" s="71">
        <v>118</v>
      </c>
      <c r="M26" s="126">
        <f t="shared" si="0"/>
        <v>1</v>
      </c>
      <c r="N26" s="126">
        <f t="shared" si="1"/>
        <v>118</v>
      </c>
      <c r="O26" s="126">
        <f t="shared" si="2"/>
        <v>118</v>
      </c>
      <c r="P26">
        <f t="shared" si="3"/>
        <v>118</v>
      </c>
      <c r="Q26" s="70">
        <f t="shared" si="12"/>
        <v>121.54</v>
      </c>
      <c r="R26" s="70">
        <f t="shared" si="13"/>
        <v>134.51999999999998</v>
      </c>
      <c r="S26" s="70">
        <f t="shared" si="6"/>
        <v>166.38</v>
      </c>
      <c r="T26" s="481">
        <f t="shared" si="7"/>
        <v>112.1</v>
      </c>
      <c r="U26" s="481">
        <f t="shared" si="8"/>
        <v>123.9</v>
      </c>
      <c r="V26" s="481">
        <f t="shared" si="9"/>
        <v>153.4</v>
      </c>
      <c r="Y26" s="229"/>
      <c r="Z26" s="229"/>
      <c r="AA26" s="229"/>
      <c r="AB26" s="229"/>
      <c r="AC26" s="229" t="s">
        <v>4094</v>
      </c>
    </row>
    <row r="27" spans="1:29" ht="19.5" customHeight="1">
      <c r="A27" s="730"/>
      <c r="B27" s="808"/>
      <c r="C27" s="811"/>
      <c r="D27" s="544" t="s">
        <v>4314</v>
      </c>
      <c r="E27" s="802"/>
      <c r="F27" s="802"/>
      <c r="G27" s="802"/>
      <c r="H27" s="730"/>
      <c r="I27" s="730"/>
      <c r="J27" s="69">
        <f t="shared" si="10"/>
        <v>159.30000000000001</v>
      </c>
      <c r="K27" s="70">
        <f t="shared" si="11"/>
        <v>129.80000000000001</v>
      </c>
      <c r="L27" s="71">
        <v>118</v>
      </c>
      <c r="M27" s="126">
        <f t="shared" si="0"/>
        <v>1</v>
      </c>
      <c r="N27" s="126">
        <f t="shared" si="1"/>
        <v>118</v>
      </c>
      <c r="O27" s="126">
        <f t="shared" si="2"/>
        <v>118</v>
      </c>
      <c r="P27">
        <f t="shared" si="3"/>
        <v>118</v>
      </c>
      <c r="Q27" s="70">
        <f t="shared" si="12"/>
        <v>121.54</v>
      </c>
      <c r="R27" s="70">
        <f t="shared" si="13"/>
        <v>134.51999999999998</v>
      </c>
      <c r="S27" s="70">
        <f t="shared" si="6"/>
        <v>166.38</v>
      </c>
      <c r="T27" s="481">
        <f t="shared" si="7"/>
        <v>112.1</v>
      </c>
      <c r="U27" s="481">
        <f t="shared" si="8"/>
        <v>123.9</v>
      </c>
      <c r="V27" s="481">
        <f t="shared" si="9"/>
        <v>153.4</v>
      </c>
      <c r="Y27" s="229"/>
      <c r="Z27" s="229"/>
      <c r="AA27" s="229"/>
      <c r="AB27" s="229"/>
      <c r="AC27" s="229" t="s">
        <v>4094</v>
      </c>
    </row>
    <row r="28" spans="1:29" ht="19.5" customHeight="1">
      <c r="A28" s="730"/>
      <c r="B28" s="808"/>
      <c r="C28" s="811"/>
      <c r="D28" s="138" t="s">
        <v>107</v>
      </c>
      <c r="E28" s="802"/>
      <c r="F28" s="802"/>
      <c r="G28" s="802"/>
      <c r="H28" s="730"/>
      <c r="I28" s="730"/>
      <c r="J28" s="69">
        <f t="shared" si="10"/>
        <v>159.30000000000001</v>
      </c>
      <c r="K28" s="70">
        <f t="shared" si="11"/>
        <v>129.80000000000001</v>
      </c>
      <c r="L28" s="71">
        <v>118</v>
      </c>
      <c r="M28" s="126">
        <f t="shared" si="0"/>
        <v>1</v>
      </c>
      <c r="N28" s="126">
        <f t="shared" si="1"/>
        <v>118</v>
      </c>
      <c r="O28" s="126">
        <f t="shared" si="2"/>
        <v>118</v>
      </c>
      <c r="P28">
        <f t="shared" si="3"/>
        <v>118</v>
      </c>
      <c r="Q28" s="70">
        <f t="shared" si="12"/>
        <v>121.54</v>
      </c>
      <c r="R28" s="70">
        <f t="shared" si="13"/>
        <v>134.51999999999998</v>
      </c>
      <c r="S28" s="70">
        <f t="shared" si="6"/>
        <v>166.38</v>
      </c>
      <c r="T28" s="481">
        <f t="shared" si="7"/>
        <v>112.1</v>
      </c>
      <c r="U28" s="481">
        <f t="shared" si="8"/>
        <v>123.9</v>
      </c>
      <c r="V28" s="481">
        <f t="shared" si="9"/>
        <v>153.4</v>
      </c>
      <c r="Y28" s="229"/>
      <c r="Z28" s="229"/>
      <c r="AA28" s="229"/>
      <c r="AB28" s="229"/>
      <c r="AC28" s="229" t="s">
        <v>4094</v>
      </c>
    </row>
    <row r="29" spans="1:29" ht="24" customHeight="1">
      <c r="A29" s="730"/>
      <c r="B29" s="808"/>
      <c r="C29" s="811"/>
      <c r="D29" s="233" t="s">
        <v>2457</v>
      </c>
      <c r="E29" s="802"/>
      <c r="F29" s="802"/>
      <c r="G29" s="802"/>
      <c r="H29" s="730"/>
      <c r="I29" s="730"/>
      <c r="J29" s="69">
        <f t="shared" si="10"/>
        <v>159.30000000000001</v>
      </c>
      <c r="K29" s="70">
        <f t="shared" si="11"/>
        <v>129.80000000000001</v>
      </c>
      <c r="L29" s="71">
        <v>118</v>
      </c>
      <c r="M29" s="126">
        <f t="shared" si="0"/>
        <v>1</v>
      </c>
      <c r="N29" s="126">
        <f t="shared" si="1"/>
        <v>118</v>
      </c>
      <c r="O29" s="126">
        <f t="shared" si="2"/>
        <v>118</v>
      </c>
      <c r="P29">
        <f t="shared" si="3"/>
        <v>118</v>
      </c>
      <c r="Q29" s="70">
        <f t="shared" si="12"/>
        <v>121.54</v>
      </c>
      <c r="R29" s="70">
        <f t="shared" si="13"/>
        <v>134.51999999999998</v>
      </c>
      <c r="S29" s="70">
        <f t="shared" si="6"/>
        <v>166.38</v>
      </c>
      <c r="T29" s="481">
        <f t="shared" si="7"/>
        <v>112.1</v>
      </c>
      <c r="U29" s="481">
        <f t="shared" si="8"/>
        <v>123.9</v>
      </c>
      <c r="V29" s="481">
        <f t="shared" si="9"/>
        <v>153.4</v>
      </c>
      <c r="Y29" s="229"/>
      <c r="Z29" s="229"/>
      <c r="AA29" s="229"/>
      <c r="AB29" s="229"/>
      <c r="AC29" s="229" t="s">
        <v>4094</v>
      </c>
    </row>
    <row r="30" spans="1:29" ht="32.25" customHeight="1">
      <c r="A30" s="730"/>
      <c r="B30" s="808"/>
      <c r="C30" s="811"/>
      <c r="D30" s="543" t="s">
        <v>4313</v>
      </c>
      <c r="E30" s="802"/>
      <c r="F30" s="802"/>
      <c r="G30" s="802"/>
      <c r="H30" s="730"/>
      <c r="I30" s="730"/>
      <c r="J30" s="69">
        <f t="shared" si="10"/>
        <v>159.30000000000001</v>
      </c>
      <c r="K30" s="70">
        <f t="shared" si="11"/>
        <v>129.80000000000001</v>
      </c>
      <c r="L30" s="71">
        <v>118</v>
      </c>
      <c r="M30" s="126">
        <f t="shared" si="0"/>
        <v>1</v>
      </c>
      <c r="N30" s="126">
        <f t="shared" si="1"/>
        <v>118</v>
      </c>
      <c r="O30" s="126">
        <f t="shared" si="2"/>
        <v>118</v>
      </c>
      <c r="P30">
        <f t="shared" si="3"/>
        <v>118</v>
      </c>
      <c r="Q30" s="70">
        <f t="shared" si="12"/>
        <v>121.54</v>
      </c>
      <c r="R30" s="70">
        <f t="shared" si="13"/>
        <v>134.51999999999998</v>
      </c>
      <c r="S30" s="70">
        <f t="shared" si="6"/>
        <v>166.38</v>
      </c>
      <c r="T30" s="481">
        <f t="shared" si="7"/>
        <v>112.1</v>
      </c>
      <c r="U30" s="481">
        <f t="shared" si="8"/>
        <v>123.9</v>
      </c>
      <c r="V30" s="481">
        <f t="shared" si="9"/>
        <v>153.4</v>
      </c>
      <c r="Y30" s="229"/>
      <c r="Z30" s="229"/>
      <c r="AA30" s="229"/>
      <c r="AB30" s="229"/>
      <c r="AC30" s="229" t="s">
        <v>4094</v>
      </c>
    </row>
    <row r="31" spans="1:29" ht="32.25" customHeight="1">
      <c r="A31" s="731"/>
      <c r="B31" s="809"/>
      <c r="C31" s="812"/>
      <c r="D31" s="594" t="s">
        <v>613</v>
      </c>
      <c r="E31" s="813"/>
      <c r="F31" s="813"/>
      <c r="G31" s="813"/>
      <c r="H31" s="731"/>
      <c r="I31" s="731"/>
      <c r="J31" s="69">
        <f t="shared" si="10"/>
        <v>159.30000000000001</v>
      </c>
      <c r="K31" s="70">
        <f t="shared" si="11"/>
        <v>129.80000000000001</v>
      </c>
      <c r="L31" s="71">
        <v>118</v>
      </c>
      <c r="M31" s="126">
        <f t="shared" si="0"/>
        <v>1</v>
      </c>
      <c r="N31" s="126">
        <f t="shared" si="1"/>
        <v>118</v>
      </c>
      <c r="O31" s="126">
        <f t="shared" si="2"/>
        <v>118</v>
      </c>
      <c r="P31">
        <f t="shared" si="3"/>
        <v>118</v>
      </c>
      <c r="Q31" s="70">
        <f t="shared" si="12"/>
        <v>121.54</v>
      </c>
      <c r="R31" s="70">
        <f t="shared" si="13"/>
        <v>134.51999999999998</v>
      </c>
      <c r="S31" s="70">
        <f t="shared" si="6"/>
        <v>166.38</v>
      </c>
      <c r="T31" s="481">
        <f t="shared" si="7"/>
        <v>112.1</v>
      </c>
      <c r="U31" s="481">
        <f t="shared" si="8"/>
        <v>123.9</v>
      </c>
      <c r="V31" s="481">
        <f t="shared" si="9"/>
        <v>153.4</v>
      </c>
      <c r="Y31" s="229"/>
      <c r="Z31" s="229"/>
      <c r="AA31" s="229"/>
      <c r="AB31" s="229"/>
      <c r="AC31" s="229" t="s">
        <v>4094</v>
      </c>
    </row>
    <row r="32" spans="1:29" ht="21.75" customHeight="1">
      <c r="A32" s="729" t="s">
        <v>1577</v>
      </c>
      <c r="B32" s="807"/>
      <c r="C32" s="810" t="s">
        <v>4442</v>
      </c>
      <c r="D32" s="230" t="s">
        <v>621</v>
      </c>
      <c r="E32" s="801" t="s">
        <v>11</v>
      </c>
      <c r="F32" s="801" t="s">
        <v>4432</v>
      </c>
      <c r="G32" s="801" t="s">
        <v>2453</v>
      </c>
      <c r="H32" s="729" t="s">
        <v>4443</v>
      </c>
      <c r="I32" s="729" t="s">
        <v>2456</v>
      </c>
      <c r="J32" s="69">
        <f t="shared" si="10"/>
        <v>148.5</v>
      </c>
      <c r="K32" s="70">
        <f t="shared" si="11"/>
        <v>121.00000000000001</v>
      </c>
      <c r="L32" s="71">
        <v>110</v>
      </c>
      <c r="M32" s="126">
        <f t="shared" si="0"/>
        <v>1</v>
      </c>
      <c r="N32" s="126">
        <f t="shared" si="1"/>
        <v>110</v>
      </c>
      <c r="O32" s="126">
        <f t="shared" si="2"/>
        <v>110</v>
      </c>
      <c r="P32">
        <f t="shared" si="3"/>
        <v>110</v>
      </c>
      <c r="Q32" s="70">
        <f t="shared" si="12"/>
        <v>113.3</v>
      </c>
      <c r="R32" s="70">
        <f t="shared" si="13"/>
        <v>125.39999999999999</v>
      </c>
      <c r="S32" s="70">
        <f t="shared" si="6"/>
        <v>155.1</v>
      </c>
      <c r="T32" s="481">
        <f t="shared" si="7"/>
        <v>104.5</v>
      </c>
      <c r="U32" s="481">
        <f t="shared" si="8"/>
        <v>115.5</v>
      </c>
      <c r="V32" s="481">
        <f t="shared" si="9"/>
        <v>143</v>
      </c>
      <c r="Y32" s="229"/>
      <c r="Z32" s="229"/>
      <c r="AA32" s="229"/>
      <c r="AB32" s="229"/>
      <c r="AC32" s="229" t="s">
        <v>4094</v>
      </c>
    </row>
    <row r="33" spans="1:29" ht="21.75" customHeight="1">
      <c r="A33" s="730"/>
      <c r="B33" s="808"/>
      <c r="C33" s="811"/>
      <c r="D33" s="596" t="s">
        <v>4444</v>
      </c>
      <c r="E33" s="802"/>
      <c r="F33" s="802"/>
      <c r="G33" s="802"/>
      <c r="H33" s="730"/>
      <c r="I33" s="730"/>
      <c r="J33" s="69">
        <f t="shared" si="10"/>
        <v>148.5</v>
      </c>
      <c r="K33" s="70">
        <f t="shared" si="11"/>
        <v>121.00000000000001</v>
      </c>
      <c r="L33" s="71">
        <v>110</v>
      </c>
      <c r="M33" s="126">
        <f t="shared" si="0"/>
        <v>1</v>
      </c>
      <c r="N33" s="126">
        <f t="shared" si="1"/>
        <v>110</v>
      </c>
      <c r="O33" s="126">
        <f t="shared" si="2"/>
        <v>110</v>
      </c>
      <c r="P33">
        <f t="shared" si="3"/>
        <v>110</v>
      </c>
      <c r="Q33" s="70">
        <f t="shared" si="12"/>
        <v>113.3</v>
      </c>
      <c r="R33" s="70">
        <f t="shared" si="13"/>
        <v>125.39999999999999</v>
      </c>
      <c r="S33" s="70">
        <f t="shared" si="6"/>
        <v>155.1</v>
      </c>
      <c r="T33" s="481">
        <f t="shared" si="7"/>
        <v>104.5</v>
      </c>
      <c r="U33" s="481">
        <f t="shared" si="8"/>
        <v>115.5</v>
      </c>
      <c r="V33" s="481">
        <f t="shared" si="9"/>
        <v>143</v>
      </c>
      <c r="Y33" s="229"/>
      <c r="Z33" s="229"/>
      <c r="AA33" s="229"/>
      <c r="AB33" s="229"/>
      <c r="AC33" s="229" t="s">
        <v>4094</v>
      </c>
    </row>
    <row r="34" spans="1:29" ht="34.5" customHeight="1">
      <c r="A34" s="730"/>
      <c r="B34" s="808"/>
      <c r="C34" s="811"/>
      <c r="D34" s="89" t="s">
        <v>623</v>
      </c>
      <c r="E34" s="802"/>
      <c r="F34" s="802"/>
      <c r="G34" s="802"/>
      <c r="H34" s="730"/>
      <c r="I34" s="730"/>
      <c r="J34" s="69">
        <f t="shared" si="10"/>
        <v>148.5</v>
      </c>
      <c r="K34" s="70">
        <f t="shared" si="11"/>
        <v>121.00000000000001</v>
      </c>
      <c r="L34" s="71">
        <v>110</v>
      </c>
      <c r="M34" s="126">
        <f t="shared" si="0"/>
        <v>1</v>
      </c>
      <c r="N34" s="126">
        <f t="shared" si="1"/>
        <v>110</v>
      </c>
      <c r="O34" s="126">
        <f t="shared" si="2"/>
        <v>110</v>
      </c>
      <c r="P34">
        <f t="shared" si="3"/>
        <v>110</v>
      </c>
      <c r="Q34" s="70">
        <f t="shared" si="12"/>
        <v>113.3</v>
      </c>
      <c r="R34" s="70">
        <f t="shared" si="13"/>
        <v>125.39999999999999</v>
      </c>
      <c r="S34" s="70">
        <f t="shared" si="6"/>
        <v>155.1</v>
      </c>
      <c r="T34" s="481">
        <f t="shared" si="7"/>
        <v>104.5</v>
      </c>
      <c r="U34" s="481">
        <f t="shared" si="8"/>
        <v>115.5</v>
      </c>
      <c r="V34" s="481">
        <f t="shared" si="9"/>
        <v>143</v>
      </c>
      <c r="Y34" s="229"/>
      <c r="Z34" s="229"/>
      <c r="AA34" s="229"/>
      <c r="AB34" s="229"/>
      <c r="AC34" s="229" t="s">
        <v>4094</v>
      </c>
    </row>
    <row r="35" spans="1:29" ht="34.5" customHeight="1">
      <c r="A35" s="730"/>
      <c r="B35" s="808"/>
      <c r="C35" s="811"/>
      <c r="D35" s="231" t="s">
        <v>4434</v>
      </c>
      <c r="E35" s="802"/>
      <c r="F35" s="802"/>
      <c r="G35" s="802"/>
      <c r="H35" s="730"/>
      <c r="I35" s="730"/>
      <c r="J35" s="69">
        <f t="shared" si="10"/>
        <v>148.5</v>
      </c>
      <c r="K35" s="70">
        <f t="shared" si="11"/>
        <v>121.00000000000001</v>
      </c>
      <c r="L35" s="71">
        <v>110</v>
      </c>
      <c r="M35" s="126">
        <f t="shared" si="0"/>
        <v>1</v>
      </c>
      <c r="N35" s="126">
        <f t="shared" si="1"/>
        <v>110</v>
      </c>
      <c r="O35" s="126">
        <f t="shared" si="2"/>
        <v>110</v>
      </c>
      <c r="P35">
        <f t="shared" si="3"/>
        <v>110</v>
      </c>
      <c r="Q35" s="70">
        <f t="shared" si="12"/>
        <v>113.3</v>
      </c>
      <c r="R35" s="70">
        <f t="shared" si="13"/>
        <v>125.39999999999999</v>
      </c>
      <c r="S35" s="70">
        <f t="shared" si="6"/>
        <v>155.1</v>
      </c>
      <c r="T35" s="481">
        <f t="shared" si="7"/>
        <v>104.5</v>
      </c>
      <c r="U35" s="481">
        <f t="shared" si="8"/>
        <v>115.5</v>
      </c>
      <c r="V35" s="481">
        <f t="shared" si="9"/>
        <v>143</v>
      </c>
      <c r="Y35" s="229"/>
      <c r="Z35" s="229"/>
      <c r="AA35" s="229"/>
      <c r="AB35" s="229"/>
      <c r="AC35" s="229" t="s">
        <v>4094</v>
      </c>
    </row>
    <row r="36" spans="1:29" ht="18" customHeight="1">
      <c r="A36" s="730"/>
      <c r="B36" s="808"/>
      <c r="C36" s="811"/>
      <c r="D36" s="587" t="s">
        <v>108</v>
      </c>
      <c r="E36" s="802"/>
      <c r="F36" s="802"/>
      <c r="G36" s="802"/>
      <c r="H36" s="730"/>
      <c r="I36" s="730"/>
      <c r="J36" s="69">
        <f t="shared" si="10"/>
        <v>148.5</v>
      </c>
      <c r="K36" s="70">
        <f t="shared" si="11"/>
        <v>121.00000000000001</v>
      </c>
      <c r="L36" s="71">
        <v>110</v>
      </c>
      <c r="M36" s="126">
        <f t="shared" si="0"/>
        <v>1</v>
      </c>
      <c r="N36" s="126">
        <f t="shared" si="1"/>
        <v>110</v>
      </c>
      <c r="O36" s="126">
        <f t="shared" si="2"/>
        <v>110</v>
      </c>
      <c r="P36">
        <f t="shared" si="3"/>
        <v>110</v>
      </c>
      <c r="Q36" s="70">
        <f t="shared" si="12"/>
        <v>113.3</v>
      </c>
      <c r="R36" s="70">
        <f t="shared" si="13"/>
        <v>125.39999999999999</v>
      </c>
      <c r="S36" s="70">
        <f t="shared" si="6"/>
        <v>155.1</v>
      </c>
      <c r="T36" s="481">
        <f t="shared" si="7"/>
        <v>104.5</v>
      </c>
      <c r="U36" s="481">
        <f t="shared" si="8"/>
        <v>115.5</v>
      </c>
      <c r="V36" s="481">
        <f t="shared" si="9"/>
        <v>143</v>
      </c>
      <c r="Y36" s="229"/>
      <c r="Z36" s="229"/>
      <c r="AA36" s="229"/>
      <c r="AB36" s="229"/>
      <c r="AC36" s="229" t="s">
        <v>4094</v>
      </c>
    </row>
    <row r="37" spans="1:29" ht="18.75" customHeight="1">
      <c r="A37" s="730"/>
      <c r="B37" s="808"/>
      <c r="C37" s="811"/>
      <c r="D37" s="588" t="s">
        <v>4435</v>
      </c>
      <c r="E37" s="802"/>
      <c r="F37" s="802"/>
      <c r="G37" s="802"/>
      <c r="H37" s="730"/>
      <c r="I37" s="730"/>
      <c r="J37" s="69">
        <f t="shared" si="10"/>
        <v>148.5</v>
      </c>
      <c r="K37" s="70">
        <f t="shared" si="11"/>
        <v>121.00000000000001</v>
      </c>
      <c r="L37" s="71">
        <v>110</v>
      </c>
      <c r="M37" s="126">
        <f t="shared" si="0"/>
        <v>1</v>
      </c>
      <c r="N37" s="126">
        <f t="shared" si="1"/>
        <v>110</v>
      </c>
      <c r="O37" s="126">
        <f t="shared" si="2"/>
        <v>110</v>
      </c>
      <c r="P37">
        <f t="shared" si="3"/>
        <v>110</v>
      </c>
      <c r="Q37" s="70">
        <f t="shared" si="12"/>
        <v>113.3</v>
      </c>
      <c r="R37" s="70">
        <f t="shared" si="13"/>
        <v>125.39999999999999</v>
      </c>
      <c r="S37" s="70">
        <f t="shared" si="6"/>
        <v>155.1</v>
      </c>
      <c r="T37" s="481">
        <f t="shared" si="7"/>
        <v>104.5</v>
      </c>
      <c r="U37" s="481">
        <f t="shared" si="8"/>
        <v>115.5</v>
      </c>
      <c r="V37" s="481">
        <f t="shared" si="9"/>
        <v>143</v>
      </c>
      <c r="Y37" s="229"/>
      <c r="Z37" s="229"/>
      <c r="AA37" s="229"/>
      <c r="AB37" s="229"/>
      <c r="AC37" s="229" t="s">
        <v>4094</v>
      </c>
    </row>
    <row r="38" spans="1:29" ht="20.25" customHeight="1">
      <c r="A38" s="730"/>
      <c r="B38" s="808"/>
      <c r="C38" s="811"/>
      <c r="D38" s="589" t="s">
        <v>622</v>
      </c>
      <c r="E38" s="802"/>
      <c r="F38" s="802"/>
      <c r="G38" s="802"/>
      <c r="H38" s="730"/>
      <c r="I38" s="730"/>
      <c r="J38" s="69">
        <f t="shared" si="10"/>
        <v>148.5</v>
      </c>
      <c r="K38" s="70">
        <f t="shared" si="11"/>
        <v>121.00000000000001</v>
      </c>
      <c r="L38" s="71">
        <v>110</v>
      </c>
      <c r="M38" s="126">
        <f t="shared" si="0"/>
        <v>1</v>
      </c>
      <c r="N38" s="126">
        <f t="shared" si="1"/>
        <v>110</v>
      </c>
      <c r="O38" s="126">
        <f t="shared" si="2"/>
        <v>110</v>
      </c>
      <c r="P38">
        <f t="shared" si="3"/>
        <v>110</v>
      </c>
      <c r="Q38" s="70">
        <f t="shared" si="12"/>
        <v>113.3</v>
      </c>
      <c r="R38" s="70">
        <f t="shared" si="13"/>
        <v>125.39999999999999</v>
      </c>
      <c r="S38" s="70">
        <f t="shared" si="6"/>
        <v>155.1</v>
      </c>
      <c r="T38" s="481">
        <f t="shared" si="7"/>
        <v>104.5</v>
      </c>
      <c r="U38" s="481">
        <f t="shared" si="8"/>
        <v>115.5</v>
      </c>
      <c r="V38" s="481">
        <f t="shared" si="9"/>
        <v>143</v>
      </c>
      <c r="Y38" s="229"/>
      <c r="Z38" s="229"/>
      <c r="AA38" s="229"/>
      <c r="AB38" s="229"/>
      <c r="AC38" s="229" t="s">
        <v>4094</v>
      </c>
    </row>
    <row r="39" spans="1:29" ht="19.5" customHeight="1">
      <c r="A39" s="730"/>
      <c r="B39" s="808"/>
      <c r="C39" s="811"/>
      <c r="D39" s="232" t="s">
        <v>105</v>
      </c>
      <c r="E39" s="802"/>
      <c r="F39" s="802"/>
      <c r="G39" s="802"/>
      <c r="H39" s="730"/>
      <c r="I39" s="730"/>
      <c r="J39" s="69">
        <f t="shared" si="10"/>
        <v>148.5</v>
      </c>
      <c r="K39" s="70">
        <f t="shared" si="11"/>
        <v>121.00000000000001</v>
      </c>
      <c r="L39" s="71">
        <v>110</v>
      </c>
      <c r="M39" s="126">
        <f t="shared" si="0"/>
        <v>1</v>
      </c>
      <c r="N39" s="126">
        <f t="shared" si="1"/>
        <v>110</v>
      </c>
      <c r="O39" s="126">
        <f t="shared" si="2"/>
        <v>110</v>
      </c>
      <c r="P39">
        <f t="shared" si="3"/>
        <v>110</v>
      </c>
      <c r="Q39" s="70">
        <f t="shared" si="12"/>
        <v>113.3</v>
      </c>
      <c r="R39" s="70">
        <f t="shared" si="13"/>
        <v>125.39999999999999</v>
      </c>
      <c r="S39" s="70">
        <f t="shared" si="6"/>
        <v>155.1</v>
      </c>
      <c r="T39" s="481">
        <f t="shared" si="7"/>
        <v>104.5</v>
      </c>
      <c r="U39" s="481">
        <f t="shared" si="8"/>
        <v>115.5</v>
      </c>
      <c r="V39" s="481">
        <f t="shared" si="9"/>
        <v>143</v>
      </c>
      <c r="Y39" s="229"/>
      <c r="Z39" s="229"/>
      <c r="AA39" s="229"/>
      <c r="AB39" s="229"/>
      <c r="AC39" s="229" t="s">
        <v>4094</v>
      </c>
    </row>
    <row r="40" spans="1:29" ht="19.5" customHeight="1">
      <c r="A40" s="730"/>
      <c r="B40" s="808"/>
      <c r="C40" s="811"/>
      <c r="D40" s="590" t="s">
        <v>4436</v>
      </c>
      <c r="E40" s="802"/>
      <c r="F40" s="802"/>
      <c r="G40" s="802"/>
      <c r="H40" s="730"/>
      <c r="I40" s="730"/>
      <c r="J40" s="69">
        <f t="shared" si="10"/>
        <v>148.5</v>
      </c>
      <c r="K40" s="70">
        <f t="shared" si="11"/>
        <v>121.00000000000001</v>
      </c>
      <c r="L40" s="71">
        <v>110</v>
      </c>
      <c r="M40" s="126">
        <f t="shared" si="0"/>
        <v>1</v>
      </c>
      <c r="N40" s="126">
        <f t="shared" si="1"/>
        <v>110</v>
      </c>
      <c r="O40" s="126">
        <f t="shared" si="2"/>
        <v>110</v>
      </c>
      <c r="P40">
        <f t="shared" si="3"/>
        <v>110</v>
      </c>
      <c r="Q40" s="70">
        <f t="shared" si="12"/>
        <v>113.3</v>
      </c>
      <c r="R40" s="70">
        <f t="shared" si="13"/>
        <v>125.39999999999999</v>
      </c>
      <c r="S40" s="70">
        <f t="shared" si="6"/>
        <v>155.1</v>
      </c>
      <c r="T40" s="481">
        <f t="shared" si="7"/>
        <v>104.5</v>
      </c>
      <c r="U40" s="481">
        <f t="shared" si="8"/>
        <v>115.5</v>
      </c>
      <c r="V40" s="481">
        <f t="shared" si="9"/>
        <v>143</v>
      </c>
      <c r="Y40" s="229"/>
      <c r="Z40" s="229"/>
      <c r="AA40" s="229"/>
      <c r="AB40" s="229"/>
      <c r="AC40" s="229" t="s">
        <v>4094</v>
      </c>
    </row>
    <row r="41" spans="1:29" ht="19.5" customHeight="1">
      <c r="A41" s="730"/>
      <c r="B41" s="808"/>
      <c r="C41" s="811"/>
      <c r="D41" s="592" t="s">
        <v>4437</v>
      </c>
      <c r="E41" s="802"/>
      <c r="F41" s="802"/>
      <c r="G41" s="802"/>
      <c r="H41" s="730"/>
      <c r="I41" s="730"/>
      <c r="J41" s="69">
        <f t="shared" si="10"/>
        <v>148.5</v>
      </c>
      <c r="K41" s="70">
        <f t="shared" si="11"/>
        <v>121.00000000000001</v>
      </c>
      <c r="L41" s="71">
        <v>110</v>
      </c>
      <c r="M41" s="126">
        <f t="shared" si="0"/>
        <v>1</v>
      </c>
      <c r="N41" s="126">
        <f t="shared" si="1"/>
        <v>110</v>
      </c>
      <c r="O41" s="126">
        <f t="shared" si="2"/>
        <v>110</v>
      </c>
      <c r="P41">
        <f t="shared" si="3"/>
        <v>110</v>
      </c>
      <c r="Q41" s="70">
        <f t="shared" si="12"/>
        <v>113.3</v>
      </c>
      <c r="R41" s="70">
        <f t="shared" si="13"/>
        <v>125.39999999999999</v>
      </c>
      <c r="S41" s="70">
        <f t="shared" si="6"/>
        <v>155.1</v>
      </c>
      <c r="T41" s="481">
        <f t="shared" si="7"/>
        <v>104.5</v>
      </c>
      <c r="U41" s="481">
        <f t="shared" si="8"/>
        <v>115.5</v>
      </c>
      <c r="V41" s="481">
        <f t="shared" si="9"/>
        <v>143</v>
      </c>
      <c r="Y41" s="229"/>
      <c r="Z41" s="229"/>
      <c r="AA41" s="229"/>
      <c r="AB41" s="229"/>
      <c r="AC41" s="229" t="s">
        <v>4094</v>
      </c>
    </row>
    <row r="42" spans="1:29" ht="19.5" customHeight="1">
      <c r="A42" s="730"/>
      <c r="B42" s="808"/>
      <c r="C42" s="811"/>
      <c r="D42" s="595" t="s">
        <v>106</v>
      </c>
      <c r="E42" s="802"/>
      <c r="F42" s="802"/>
      <c r="G42" s="802"/>
      <c r="H42" s="730"/>
      <c r="I42" s="730"/>
      <c r="J42" s="69">
        <f t="shared" si="10"/>
        <v>148.5</v>
      </c>
      <c r="K42" s="70">
        <f t="shared" si="11"/>
        <v>121.00000000000001</v>
      </c>
      <c r="L42" s="71">
        <v>110</v>
      </c>
      <c r="M42" s="126">
        <f t="shared" si="0"/>
        <v>1</v>
      </c>
      <c r="N42" s="126">
        <f t="shared" si="1"/>
        <v>110</v>
      </c>
      <c r="O42" s="126">
        <f t="shared" si="2"/>
        <v>110</v>
      </c>
      <c r="P42">
        <f t="shared" si="3"/>
        <v>110</v>
      </c>
      <c r="Q42" s="70">
        <f t="shared" si="12"/>
        <v>113.3</v>
      </c>
      <c r="R42" s="70">
        <f t="shared" si="13"/>
        <v>125.39999999999999</v>
      </c>
      <c r="S42" s="70">
        <f t="shared" si="6"/>
        <v>155.1</v>
      </c>
      <c r="T42" s="481">
        <f t="shared" si="7"/>
        <v>104.5</v>
      </c>
      <c r="U42" s="481">
        <f t="shared" si="8"/>
        <v>115.5</v>
      </c>
      <c r="V42" s="481">
        <f t="shared" si="9"/>
        <v>143</v>
      </c>
      <c r="Y42" s="229"/>
      <c r="Z42" s="229"/>
      <c r="AA42" s="229"/>
      <c r="AB42" s="229"/>
      <c r="AC42" s="229" t="s">
        <v>4094</v>
      </c>
    </row>
    <row r="43" spans="1:29" ht="19.5" customHeight="1">
      <c r="A43" s="730"/>
      <c r="B43" s="808"/>
      <c r="C43" s="811"/>
      <c r="D43" s="544" t="s">
        <v>4314</v>
      </c>
      <c r="E43" s="802"/>
      <c r="F43" s="802"/>
      <c r="G43" s="802"/>
      <c r="H43" s="730"/>
      <c r="I43" s="730"/>
      <c r="J43" s="69">
        <f t="shared" si="10"/>
        <v>148.5</v>
      </c>
      <c r="K43" s="70">
        <f t="shared" si="11"/>
        <v>121.00000000000001</v>
      </c>
      <c r="L43" s="71">
        <v>110</v>
      </c>
      <c r="M43" s="126">
        <f t="shared" si="0"/>
        <v>1</v>
      </c>
      <c r="N43" s="126">
        <f t="shared" si="1"/>
        <v>110</v>
      </c>
      <c r="O43" s="126">
        <f t="shared" si="2"/>
        <v>110</v>
      </c>
      <c r="P43">
        <f t="shared" si="3"/>
        <v>110</v>
      </c>
      <c r="Q43" s="70">
        <f t="shared" si="12"/>
        <v>113.3</v>
      </c>
      <c r="R43" s="70">
        <f t="shared" si="13"/>
        <v>125.39999999999999</v>
      </c>
      <c r="S43" s="70">
        <f t="shared" si="6"/>
        <v>155.1</v>
      </c>
      <c r="T43" s="481">
        <f t="shared" si="7"/>
        <v>104.5</v>
      </c>
      <c r="U43" s="481">
        <f t="shared" si="8"/>
        <v>115.5</v>
      </c>
      <c r="V43" s="481">
        <f t="shared" si="9"/>
        <v>143</v>
      </c>
      <c r="Y43" s="229"/>
      <c r="Z43" s="229"/>
      <c r="AA43" s="229"/>
      <c r="AB43" s="229"/>
      <c r="AC43" s="229" t="s">
        <v>4094</v>
      </c>
    </row>
    <row r="44" spans="1:29" ht="19.5" customHeight="1">
      <c r="A44" s="730"/>
      <c r="B44" s="808"/>
      <c r="C44" s="811"/>
      <c r="D44" s="138" t="s">
        <v>107</v>
      </c>
      <c r="E44" s="802"/>
      <c r="F44" s="802"/>
      <c r="G44" s="802"/>
      <c r="H44" s="730"/>
      <c r="I44" s="730"/>
      <c r="J44" s="69">
        <f t="shared" si="10"/>
        <v>148.5</v>
      </c>
      <c r="K44" s="70">
        <f t="shared" si="11"/>
        <v>121.00000000000001</v>
      </c>
      <c r="L44" s="71">
        <v>110</v>
      </c>
      <c r="M44" s="126">
        <f t="shared" si="0"/>
        <v>1</v>
      </c>
      <c r="N44" s="126">
        <f t="shared" si="1"/>
        <v>110</v>
      </c>
      <c r="O44" s="126">
        <f t="shared" si="2"/>
        <v>110</v>
      </c>
      <c r="P44">
        <f t="shared" si="3"/>
        <v>110</v>
      </c>
      <c r="Q44" s="70">
        <f t="shared" si="12"/>
        <v>113.3</v>
      </c>
      <c r="R44" s="70">
        <f t="shared" si="13"/>
        <v>125.39999999999999</v>
      </c>
      <c r="S44" s="70">
        <f t="shared" si="6"/>
        <v>155.1</v>
      </c>
      <c r="T44" s="481">
        <f t="shared" si="7"/>
        <v>104.5</v>
      </c>
      <c r="U44" s="481">
        <f t="shared" si="8"/>
        <v>115.5</v>
      </c>
      <c r="V44" s="481">
        <f t="shared" si="9"/>
        <v>143</v>
      </c>
      <c r="Y44" s="229"/>
      <c r="Z44" s="229"/>
      <c r="AA44" s="229"/>
      <c r="AB44" s="229"/>
      <c r="AC44" s="229" t="s">
        <v>4094</v>
      </c>
    </row>
    <row r="45" spans="1:29" ht="24" customHeight="1">
      <c r="A45" s="730"/>
      <c r="B45" s="808"/>
      <c r="C45" s="811"/>
      <c r="D45" s="233" t="s">
        <v>2457</v>
      </c>
      <c r="E45" s="802"/>
      <c r="F45" s="802"/>
      <c r="G45" s="802"/>
      <c r="H45" s="730"/>
      <c r="I45" s="730"/>
      <c r="J45" s="69">
        <f t="shared" si="10"/>
        <v>148.5</v>
      </c>
      <c r="K45" s="70">
        <f t="shared" si="11"/>
        <v>121.00000000000001</v>
      </c>
      <c r="L45" s="71">
        <v>110</v>
      </c>
      <c r="M45" s="126">
        <f t="shared" si="0"/>
        <v>1</v>
      </c>
      <c r="N45" s="126">
        <f t="shared" si="1"/>
        <v>110</v>
      </c>
      <c r="O45" s="126">
        <f t="shared" si="2"/>
        <v>110</v>
      </c>
      <c r="P45">
        <f t="shared" si="3"/>
        <v>110</v>
      </c>
      <c r="Q45" s="70">
        <f t="shared" si="12"/>
        <v>113.3</v>
      </c>
      <c r="R45" s="70">
        <f t="shared" si="13"/>
        <v>125.39999999999999</v>
      </c>
      <c r="S45" s="70">
        <f t="shared" si="6"/>
        <v>155.1</v>
      </c>
      <c r="T45" s="481">
        <f t="shared" si="7"/>
        <v>104.5</v>
      </c>
      <c r="U45" s="481">
        <f t="shared" si="8"/>
        <v>115.5</v>
      </c>
      <c r="V45" s="481">
        <f t="shared" si="9"/>
        <v>143</v>
      </c>
      <c r="Y45" s="229"/>
      <c r="Z45" s="229"/>
      <c r="AA45" s="229"/>
      <c r="AB45" s="229"/>
      <c r="AC45" s="229" t="s">
        <v>4094</v>
      </c>
    </row>
    <row r="46" spans="1:29" ht="32.25" customHeight="1">
      <c r="A46" s="730"/>
      <c r="B46" s="808"/>
      <c r="C46" s="811"/>
      <c r="D46" s="543" t="s">
        <v>4313</v>
      </c>
      <c r="E46" s="802"/>
      <c r="F46" s="802"/>
      <c r="G46" s="802"/>
      <c r="H46" s="730"/>
      <c r="I46" s="730"/>
      <c r="J46" s="69">
        <f t="shared" si="10"/>
        <v>148.5</v>
      </c>
      <c r="K46" s="70">
        <f t="shared" si="11"/>
        <v>121.00000000000001</v>
      </c>
      <c r="L46" s="71">
        <v>110</v>
      </c>
      <c r="M46" s="126">
        <f t="shared" si="0"/>
        <v>1</v>
      </c>
      <c r="N46" s="126">
        <f t="shared" si="1"/>
        <v>110</v>
      </c>
      <c r="O46" s="126">
        <f t="shared" si="2"/>
        <v>110</v>
      </c>
      <c r="P46">
        <f t="shared" si="3"/>
        <v>110</v>
      </c>
      <c r="Q46" s="70">
        <f t="shared" si="12"/>
        <v>113.3</v>
      </c>
      <c r="R46" s="70">
        <f t="shared" si="13"/>
        <v>125.39999999999999</v>
      </c>
      <c r="S46" s="70">
        <f t="shared" si="6"/>
        <v>155.1</v>
      </c>
      <c r="T46" s="481">
        <f t="shared" si="7"/>
        <v>104.5</v>
      </c>
      <c r="U46" s="481">
        <f t="shared" si="8"/>
        <v>115.5</v>
      </c>
      <c r="V46" s="481">
        <f t="shared" si="9"/>
        <v>143</v>
      </c>
      <c r="Y46" s="229"/>
      <c r="Z46" s="229"/>
      <c r="AA46" s="229"/>
      <c r="AB46" s="229"/>
      <c r="AC46" s="229" t="s">
        <v>4094</v>
      </c>
    </row>
    <row r="47" spans="1:29" ht="32.25" customHeight="1">
      <c r="A47" s="731"/>
      <c r="B47" s="809"/>
      <c r="C47" s="812"/>
      <c r="D47" s="594" t="s">
        <v>613</v>
      </c>
      <c r="E47" s="813"/>
      <c r="F47" s="813"/>
      <c r="G47" s="813"/>
      <c r="H47" s="731"/>
      <c r="I47" s="731"/>
      <c r="J47" s="69">
        <f t="shared" si="10"/>
        <v>148.5</v>
      </c>
      <c r="K47" s="70">
        <f t="shared" si="11"/>
        <v>121.00000000000001</v>
      </c>
      <c r="L47" s="71">
        <v>110</v>
      </c>
      <c r="M47" s="126">
        <f t="shared" si="0"/>
        <v>1</v>
      </c>
      <c r="N47" s="126">
        <f t="shared" si="1"/>
        <v>110</v>
      </c>
      <c r="O47" s="126">
        <f t="shared" si="2"/>
        <v>110</v>
      </c>
      <c r="P47">
        <f t="shared" si="3"/>
        <v>110</v>
      </c>
      <c r="Q47" s="70">
        <f t="shared" si="12"/>
        <v>113.3</v>
      </c>
      <c r="R47" s="70">
        <f t="shared" si="13"/>
        <v>125.39999999999999</v>
      </c>
      <c r="S47" s="70">
        <f t="shared" si="6"/>
        <v>155.1</v>
      </c>
      <c r="T47" s="481">
        <f t="shared" si="7"/>
        <v>104.5</v>
      </c>
      <c r="U47" s="481">
        <f t="shared" si="8"/>
        <v>115.5</v>
      </c>
      <c r="V47" s="481">
        <f t="shared" si="9"/>
        <v>143</v>
      </c>
      <c r="Y47" s="229"/>
      <c r="Z47" s="229"/>
      <c r="AA47" s="229"/>
      <c r="AB47" s="229"/>
      <c r="AC47" s="229" t="s">
        <v>4094</v>
      </c>
    </row>
    <row r="48" spans="1:29" ht="100.5" customHeight="1">
      <c r="A48" s="585" t="s">
        <v>4445</v>
      </c>
      <c r="C48" s="584" t="s">
        <v>4446</v>
      </c>
      <c r="D48" s="597"/>
      <c r="E48" s="584"/>
      <c r="F48" s="584"/>
      <c r="G48" s="584"/>
      <c r="H48" s="598"/>
      <c r="I48" s="598"/>
      <c r="J48" s="69">
        <f>L48*1.35</f>
        <v>1350</v>
      </c>
      <c r="K48" s="70">
        <f>L48*1.1</f>
        <v>1100</v>
      </c>
      <c r="L48" s="71">
        <v>1000</v>
      </c>
      <c r="M48" s="126">
        <f t="shared" si="0"/>
        <v>1</v>
      </c>
      <c r="N48" s="126">
        <f t="shared" si="1"/>
        <v>1000</v>
      </c>
      <c r="O48" s="126">
        <f t="shared" si="2"/>
        <v>1000</v>
      </c>
      <c r="P48">
        <f t="shared" si="3"/>
        <v>1000</v>
      </c>
      <c r="Q48" s="70">
        <f>IFERROR(SUM($P48*$W$1)," ")</f>
        <v>1030</v>
      </c>
      <c r="R48" s="70">
        <f t="shared" si="13"/>
        <v>1140</v>
      </c>
      <c r="S48" s="70">
        <f t="shared" si="6"/>
        <v>1410</v>
      </c>
      <c r="T48" s="481">
        <f>IFERROR(SUM($P48-$P48/100*$Z$1)," ")</f>
        <v>950</v>
      </c>
      <c r="U48" s="481">
        <f>IFERROR(SUM($P48*$AA$1)," ")</f>
        <v>1050</v>
      </c>
      <c r="V48" s="481">
        <f>IFERROR(SUM($P48*$AB$1)," ")</f>
        <v>1300</v>
      </c>
      <c r="Y48"/>
      <c r="Z48"/>
      <c r="AA48"/>
      <c r="AB48"/>
      <c r="AC48"/>
    </row>
    <row r="49" spans="1:29" s="5" customFormat="1" ht="88.5" customHeight="1">
      <c r="A49" s="585" t="s">
        <v>4447</v>
      </c>
      <c r="C49" s="583" t="s">
        <v>4448</v>
      </c>
      <c r="D49" s="599"/>
      <c r="E49" s="584"/>
      <c r="F49" s="584"/>
      <c r="G49" s="584"/>
      <c r="H49" s="598"/>
      <c r="I49" s="598"/>
      <c r="J49" s="69">
        <f t="shared" ref="J49" si="14">L49*1.35</f>
        <v>1350</v>
      </c>
      <c r="K49" s="70">
        <f t="shared" ref="K49" si="15">L49*1.1</f>
        <v>1100</v>
      </c>
      <c r="L49" s="71">
        <v>1000</v>
      </c>
      <c r="M49" s="126">
        <f t="shared" si="0"/>
        <v>1</v>
      </c>
      <c r="N49" s="126">
        <f t="shared" si="1"/>
        <v>1000</v>
      </c>
      <c r="O49" s="126">
        <f t="shared" si="2"/>
        <v>1000</v>
      </c>
      <c r="P49" s="348">
        <f t="shared" si="3"/>
        <v>1000</v>
      </c>
      <c r="Q49" s="70">
        <f>IFERROR(SUM($P49*$W$50)," ")</f>
        <v>0</v>
      </c>
      <c r="R49" s="70">
        <f t="shared" si="13"/>
        <v>1140</v>
      </c>
      <c r="S49" s="70">
        <f t="shared" si="6"/>
        <v>1410</v>
      </c>
      <c r="T49" s="481">
        <f>IFERROR(SUM($P49-$P49/100*$Z$50)," ")</f>
        <v>1000</v>
      </c>
      <c r="U49" s="481">
        <f>IFERROR(SUM($P49*$AA$1)," ")</f>
        <v>1050</v>
      </c>
      <c r="V49" s="481">
        <f>IFERROR(SUM($P49*$AB$1)," ")</f>
        <v>1300</v>
      </c>
      <c r="W49" s="348"/>
      <c r="X49" s="348"/>
      <c r="Y49" s="348"/>
      <c r="Z49" s="538"/>
      <c r="AC49" s="538"/>
    </row>
    <row r="50" spans="1:29" ht="29.25" customHeight="1">
      <c r="A50" s="633" t="s">
        <v>2448</v>
      </c>
      <c r="B50" s="633"/>
      <c r="C50" s="633"/>
      <c r="D50" s="633"/>
      <c r="E50" s="633"/>
      <c r="F50" s="633"/>
      <c r="G50" s="633"/>
      <c r="H50" s="633"/>
      <c r="I50" s="633"/>
      <c r="J50" s="633"/>
      <c r="K50" s="633"/>
      <c r="L50" s="633"/>
      <c r="Y50"/>
      <c r="Z50"/>
      <c r="AA50"/>
      <c r="AB50"/>
      <c r="AC50"/>
    </row>
    <row r="51" spans="1:29" ht="31.5" customHeight="1">
      <c r="A51" s="64" t="s">
        <v>3</v>
      </c>
      <c r="B51" s="64" t="s">
        <v>163</v>
      </c>
      <c r="C51" s="64" t="s">
        <v>93</v>
      </c>
      <c r="D51" s="64" t="s">
        <v>4</v>
      </c>
      <c r="E51" s="64" t="s">
        <v>45</v>
      </c>
      <c r="F51" s="64" t="s">
        <v>44</v>
      </c>
      <c r="G51" s="64" t="s">
        <v>52</v>
      </c>
      <c r="H51" s="64" t="s">
        <v>10</v>
      </c>
      <c r="I51" s="64" t="s">
        <v>2446</v>
      </c>
      <c r="J51" s="64" t="s">
        <v>261</v>
      </c>
      <c r="K51" s="64" t="s">
        <v>3641</v>
      </c>
      <c r="L51" s="64" t="s">
        <v>263</v>
      </c>
      <c r="M51" s="126">
        <f>IF(L51&gt;1,1,0)</f>
        <v>1</v>
      </c>
      <c r="N51" s="126" t="str">
        <f>IF(M51=1,L51,0)</f>
        <v>ОПТ 2</v>
      </c>
      <c r="O51" s="126" t="str">
        <f>IFERROR(SUM(N51*1)," ")</f>
        <v xml:space="preserve"> </v>
      </c>
      <c r="P51" t="str">
        <f>IF(O51=0," ",O51)</f>
        <v xml:space="preserve"> </v>
      </c>
      <c r="Q51" s="479" t="s">
        <v>4099</v>
      </c>
      <c r="R51" s="479" t="s">
        <v>4100</v>
      </c>
      <c r="S51" s="479" t="s">
        <v>4101</v>
      </c>
      <c r="T51" s="480" t="s">
        <v>4099</v>
      </c>
      <c r="U51" s="480" t="s">
        <v>4100</v>
      </c>
      <c r="V51" s="480" t="s">
        <v>4101</v>
      </c>
      <c r="Y51"/>
      <c r="Z51"/>
      <c r="AA51"/>
      <c r="AB51"/>
      <c r="AC51"/>
    </row>
    <row r="52" spans="1:29" ht="54" customHeight="1">
      <c r="A52" s="729" t="s">
        <v>4252</v>
      </c>
      <c r="B52" s="803"/>
      <c r="C52" s="810" t="s">
        <v>4302</v>
      </c>
      <c r="D52" s="89" t="s">
        <v>623</v>
      </c>
      <c r="E52" s="801" t="s">
        <v>11</v>
      </c>
      <c r="F52" s="801" t="s">
        <v>4303</v>
      </c>
      <c r="G52" s="801" t="s">
        <v>4304</v>
      </c>
      <c r="H52" s="729" t="s">
        <v>4305</v>
      </c>
      <c r="I52" s="729"/>
      <c r="J52" s="69">
        <f>L52*1.35</f>
        <v>580.5</v>
      </c>
      <c r="K52" s="70">
        <f>L52*1.1</f>
        <v>473.00000000000006</v>
      </c>
      <c r="L52" s="71">
        <v>430</v>
      </c>
      <c r="M52" s="126">
        <f t="shared" ref="M52:M63" si="16">IF(L52&gt;1,1,0)</f>
        <v>1</v>
      </c>
      <c r="N52" s="126">
        <f t="shared" ref="N52:N63" si="17">IF(M52=1,L52,0)</f>
        <v>430</v>
      </c>
      <c r="O52" s="126">
        <f t="shared" ref="O52:O63" si="18">IFERROR(SUM(N52*1)," ")</f>
        <v>430</v>
      </c>
      <c r="P52">
        <f t="shared" ref="P52:P63" si="19">IF(O52=0," ",O52)</f>
        <v>430</v>
      </c>
      <c r="Q52" s="70">
        <f>IFERROR(SUM($P52*$W$1)," ")</f>
        <v>442.90000000000003</v>
      </c>
      <c r="R52" s="70">
        <f>IFERROR(SUM($P52*$X$1)," ")</f>
        <v>490.19999999999993</v>
      </c>
      <c r="S52" s="70">
        <f>IFERROR(SUM($P52*$Y$1)," ")</f>
        <v>606.29999999999995</v>
      </c>
      <c r="T52" s="481">
        <f>IFERROR(SUM($P52-$P52/100*$Z$1)," ")</f>
        <v>408.5</v>
      </c>
      <c r="U52" s="481">
        <f>IFERROR(SUM($P52*$AA$1)," ")</f>
        <v>451.5</v>
      </c>
      <c r="V52" s="481">
        <f>IFERROR(SUM($P52*$AB$1)," ")</f>
        <v>559</v>
      </c>
      <c r="Y52"/>
      <c r="Z52"/>
      <c r="AA52"/>
      <c r="AB52"/>
      <c r="AC52" s="229" t="s">
        <v>4094</v>
      </c>
    </row>
    <row r="53" spans="1:29" ht="37.5" customHeight="1">
      <c r="A53" s="730"/>
      <c r="B53" s="804"/>
      <c r="C53" s="811"/>
      <c r="D53" s="89" t="s">
        <v>4397</v>
      </c>
      <c r="E53" s="802"/>
      <c r="F53" s="802"/>
      <c r="G53" s="802"/>
      <c r="H53" s="730"/>
      <c r="I53" s="730"/>
      <c r="J53" s="69">
        <f t="shared" ref="J53" si="20">L53*1.35</f>
        <v>661.5</v>
      </c>
      <c r="K53" s="70">
        <f t="shared" ref="K53" si="21">L53*1.1</f>
        <v>539</v>
      </c>
      <c r="L53" s="71">
        <v>490</v>
      </c>
      <c r="M53" s="126">
        <f t="shared" si="16"/>
        <v>1</v>
      </c>
      <c r="N53" s="126">
        <f t="shared" si="17"/>
        <v>490</v>
      </c>
      <c r="O53" s="126">
        <f t="shared" si="18"/>
        <v>490</v>
      </c>
      <c r="P53">
        <f t="shared" si="19"/>
        <v>490</v>
      </c>
      <c r="Q53" s="70">
        <f t="shared" ref="Q53:Q61" si="22">IFERROR(SUM($P53*$W$1)," ")</f>
        <v>504.7</v>
      </c>
      <c r="R53" s="70">
        <f t="shared" ref="R53:R61" si="23">IFERROR(SUM($P53*$X$1)," ")</f>
        <v>558.59999999999991</v>
      </c>
      <c r="S53" s="70">
        <f t="shared" ref="S53:S61" si="24">IFERROR(SUM($P53*$Y$1)," ")</f>
        <v>690.9</v>
      </c>
      <c r="T53" s="481">
        <f t="shared" ref="T53:T61" si="25">IFERROR(SUM($P53-$P53/100*$Z$1)," ")</f>
        <v>465.5</v>
      </c>
      <c r="U53" s="481">
        <f t="shared" ref="U53:U61" si="26">IFERROR(SUM($P53*$AA$1)," ")</f>
        <v>514.5</v>
      </c>
      <c r="V53" s="481">
        <f t="shared" ref="V53:V61" si="27">IFERROR(SUM($P53*$AB$1)," ")</f>
        <v>637</v>
      </c>
      <c r="Y53" s="229"/>
      <c r="Z53" s="229"/>
      <c r="AA53" s="229"/>
      <c r="AB53" s="229"/>
      <c r="AC53" s="229" t="s">
        <v>4094</v>
      </c>
    </row>
    <row r="54" spans="1:29" ht="46.5" customHeight="1">
      <c r="A54" s="731"/>
      <c r="B54" s="805"/>
      <c r="C54" s="812"/>
      <c r="D54" s="230" t="s">
        <v>621</v>
      </c>
      <c r="E54" s="813"/>
      <c r="F54" s="813"/>
      <c r="G54" s="813"/>
      <c r="H54" s="731"/>
      <c r="I54" s="731"/>
      <c r="J54" s="69">
        <f>L54*1.35</f>
        <v>580.5</v>
      </c>
      <c r="K54" s="70">
        <f>L54*1.1</f>
        <v>473.00000000000006</v>
      </c>
      <c r="L54" s="71">
        <v>430</v>
      </c>
      <c r="M54" s="126">
        <f t="shared" si="16"/>
        <v>1</v>
      </c>
      <c r="N54" s="126">
        <f t="shared" si="17"/>
        <v>430</v>
      </c>
      <c r="O54" s="126">
        <f t="shared" si="18"/>
        <v>430</v>
      </c>
      <c r="P54">
        <f t="shared" si="19"/>
        <v>430</v>
      </c>
      <c r="Q54" s="70">
        <f t="shared" si="22"/>
        <v>442.90000000000003</v>
      </c>
      <c r="R54" s="70">
        <f t="shared" si="23"/>
        <v>490.19999999999993</v>
      </c>
      <c r="S54" s="70">
        <f t="shared" si="24"/>
        <v>606.29999999999995</v>
      </c>
      <c r="T54" s="481">
        <f t="shared" si="25"/>
        <v>408.5</v>
      </c>
      <c r="U54" s="481">
        <f t="shared" si="26"/>
        <v>451.5</v>
      </c>
      <c r="V54" s="481">
        <f t="shared" si="27"/>
        <v>559</v>
      </c>
      <c r="Y54" s="229"/>
      <c r="Z54" s="229"/>
      <c r="AA54" s="229"/>
      <c r="AB54" s="229"/>
      <c r="AC54" s="229" t="s">
        <v>4094</v>
      </c>
    </row>
    <row r="55" spans="1:29" ht="19.5" customHeight="1">
      <c r="A55" s="688" t="s">
        <v>4495</v>
      </c>
      <c r="B55" s="803"/>
      <c r="C55" s="806" t="s">
        <v>4496</v>
      </c>
      <c r="D55" s="89" t="s">
        <v>623</v>
      </c>
      <c r="E55" s="667" t="s">
        <v>15</v>
      </c>
      <c r="F55" s="667" t="s">
        <v>2460</v>
      </c>
      <c r="G55" s="667" t="s">
        <v>2453</v>
      </c>
      <c r="H55" s="688" t="s">
        <v>2455</v>
      </c>
      <c r="I55" s="688" t="s">
        <v>2456</v>
      </c>
      <c r="J55" s="69">
        <f t="shared" ref="J55:J61" si="28">L55*1.35</f>
        <v>222.75000000000003</v>
      </c>
      <c r="K55" s="70">
        <f t="shared" ref="K55:K61" si="29">L55*1.1</f>
        <v>181.50000000000003</v>
      </c>
      <c r="L55" s="71">
        <v>165</v>
      </c>
      <c r="M55" s="126">
        <f t="shared" si="16"/>
        <v>1</v>
      </c>
      <c r="N55" s="126">
        <f t="shared" si="17"/>
        <v>165</v>
      </c>
      <c r="O55" s="126">
        <f t="shared" si="18"/>
        <v>165</v>
      </c>
      <c r="P55">
        <f t="shared" si="19"/>
        <v>165</v>
      </c>
      <c r="Q55" s="70">
        <f t="shared" si="22"/>
        <v>169.95000000000002</v>
      </c>
      <c r="R55" s="70">
        <f t="shared" si="23"/>
        <v>188.1</v>
      </c>
      <c r="S55" s="70">
        <f t="shared" si="24"/>
        <v>232.64999999999998</v>
      </c>
      <c r="T55" s="481">
        <f t="shared" si="25"/>
        <v>156.75</v>
      </c>
      <c r="U55" s="481">
        <f t="shared" si="26"/>
        <v>173.25</v>
      </c>
      <c r="V55" s="481">
        <f t="shared" si="27"/>
        <v>214.5</v>
      </c>
      <c r="Y55" s="229"/>
      <c r="Z55" s="229"/>
      <c r="AA55" s="229"/>
      <c r="AB55" s="229"/>
      <c r="AC55" s="229" t="s">
        <v>4094</v>
      </c>
    </row>
    <row r="56" spans="1:29" ht="19.5" customHeight="1">
      <c r="A56" s="688"/>
      <c r="B56" s="804"/>
      <c r="C56" s="806"/>
      <c r="D56" s="230" t="s">
        <v>621</v>
      </c>
      <c r="E56" s="667"/>
      <c r="F56" s="667"/>
      <c r="G56" s="667"/>
      <c r="H56" s="688"/>
      <c r="I56" s="688"/>
      <c r="J56" s="69">
        <f t="shared" si="28"/>
        <v>222.75000000000003</v>
      </c>
      <c r="K56" s="70">
        <f t="shared" si="29"/>
        <v>181.50000000000003</v>
      </c>
      <c r="L56" s="71">
        <v>165</v>
      </c>
      <c r="M56" s="126">
        <f t="shared" si="16"/>
        <v>1</v>
      </c>
      <c r="N56" s="126">
        <f t="shared" si="17"/>
        <v>165</v>
      </c>
      <c r="O56" s="126">
        <f t="shared" si="18"/>
        <v>165</v>
      </c>
      <c r="P56">
        <f t="shared" si="19"/>
        <v>165</v>
      </c>
      <c r="Q56" s="70">
        <f t="shared" si="22"/>
        <v>169.95000000000002</v>
      </c>
      <c r="R56" s="70">
        <f t="shared" si="23"/>
        <v>188.1</v>
      </c>
      <c r="S56" s="70">
        <f t="shared" si="24"/>
        <v>232.64999999999998</v>
      </c>
      <c r="T56" s="481">
        <f t="shared" si="25"/>
        <v>156.75</v>
      </c>
      <c r="U56" s="481">
        <f t="shared" si="26"/>
        <v>173.25</v>
      </c>
      <c r="V56" s="481">
        <f t="shared" si="27"/>
        <v>214.5</v>
      </c>
      <c r="Y56" s="229"/>
      <c r="Z56" s="229"/>
      <c r="AA56" s="229"/>
      <c r="AB56" s="229"/>
      <c r="AC56" s="229" t="s">
        <v>4094</v>
      </c>
    </row>
    <row r="57" spans="1:29" ht="19.5" customHeight="1">
      <c r="A57" s="688"/>
      <c r="B57" s="804"/>
      <c r="C57" s="806"/>
      <c r="D57" s="231" t="s">
        <v>108</v>
      </c>
      <c r="E57" s="667"/>
      <c r="F57" s="667"/>
      <c r="G57" s="667"/>
      <c r="H57" s="688"/>
      <c r="I57" s="688"/>
      <c r="J57" s="69">
        <f t="shared" si="28"/>
        <v>222.75000000000003</v>
      </c>
      <c r="K57" s="70">
        <f t="shared" si="29"/>
        <v>181.50000000000003</v>
      </c>
      <c r="L57" s="71">
        <v>165</v>
      </c>
      <c r="M57" s="126">
        <f t="shared" si="16"/>
        <v>1</v>
      </c>
      <c r="N57" s="126">
        <f t="shared" si="17"/>
        <v>165</v>
      </c>
      <c r="O57" s="126">
        <f t="shared" si="18"/>
        <v>165</v>
      </c>
      <c r="P57">
        <f t="shared" si="19"/>
        <v>165</v>
      </c>
      <c r="Q57" s="70">
        <f t="shared" si="22"/>
        <v>169.95000000000002</v>
      </c>
      <c r="R57" s="70">
        <f t="shared" si="23"/>
        <v>188.1</v>
      </c>
      <c r="S57" s="70">
        <f t="shared" si="24"/>
        <v>232.64999999999998</v>
      </c>
      <c r="T57" s="481">
        <f t="shared" si="25"/>
        <v>156.75</v>
      </c>
      <c r="U57" s="481">
        <f t="shared" si="26"/>
        <v>173.25</v>
      </c>
      <c r="V57" s="481">
        <f t="shared" si="27"/>
        <v>214.5</v>
      </c>
      <c r="Y57" s="229"/>
      <c r="Z57" s="229"/>
      <c r="AA57" s="229"/>
      <c r="AB57" s="229"/>
      <c r="AC57" s="229" t="s">
        <v>4094</v>
      </c>
    </row>
    <row r="58" spans="1:29" ht="19.5" customHeight="1">
      <c r="A58" s="688"/>
      <c r="B58" s="804"/>
      <c r="C58" s="806"/>
      <c r="D58" s="129" t="s">
        <v>106</v>
      </c>
      <c r="E58" s="667"/>
      <c r="F58" s="667"/>
      <c r="G58" s="667"/>
      <c r="H58" s="688"/>
      <c r="I58" s="688"/>
      <c r="J58" s="69">
        <f t="shared" si="28"/>
        <v>222.75000000000003</v>
      </c>
      <c r="K58" s="70">
        <f t="shared" si="29"/>
        <v>181.50000000000003</v>
      </c>
      <c r="L58" s="71">
        <v>165</v>
      </c>
      <c r="M58" s="126">
        <f t="shared" si="16"/>
        <v>1</v>
      </c>
      <c r="N58" s="126">
        <f t="shared" si="17"/>
        <v>165</v>
      </c>
      <c r="O58" s="126">
        <f t="shared" si="18"/>
        <v>165</v>
      </c>
      <c r="P58">
        <f t="shared" si="19"/>
        <v>165</v>
      </c>
      <c r="Q58" s="70">
        <f t="shared" si="22"/>
        <v>169.95000000000002</v>
      </c>
      <c r="R58" s="70">
        <f t="shared" si="23"/>
        <v>188.1</v>
      </c>
      <c r="S58" s="70">
        <f t="shared" si="24"/>
        <v>232.64999999999998</v>
      </c>
      <c r="T58" s="481">
        <f t="shared" si="25"/>
        <v>156.75</v>
      </c>
      <c r="U58" s="481">
        <f t="shared" si="26"/>
        <v>173.25</v>
      </c>
      <c r="V58" s="481">
        <f t="shared" si="27"/>
        <v>214.5</v>
      </c>
      <c r="Y58" s="229"/>
      <c r="Z58" s="229"/>
      <c r="AA58" s="229"/>
      <c r="AB58" s="229"/>
      <c r="AC58" s="229" t="s">
        <v>4094</v>
      </c>
    </row>
    <row r="59" spans="1:29" ht="19.5" customHeight="1">
      <c r="A59" s="688"/>
      <c r="B59" s="804"/>
      <c r="C59" s="806"/>
      <c r="D59" s="232" t="s">
        <v>105</v>
      </c>
      <c r="E59" s="667"/>
      <c r="F59" s="667"/>
      <c r="G59" s="667"/>
      <c r="H59" s="688"/>
      <c r="I59" s="688"/>
      <c r="J59" s="69">
        <f t="shared" si="28"/>
        <v>222.75000000000003</v>
      </c>
      <c r="K59" s="70">
        <f t="shared" si="29"/>
        <v>181.50000000000003</v>
      </c>
      <c r="L59" s="71">
        <v>165</v>
      </c>
      <c r="M59" s="126">
        <f t="shared" si="16"/>
        <v>1</v>
      </c>
      <c r="N59" s="126">
        <f t="shared" si="17"/>
        <v>165</v>
      </c>
      <c r="O59" s="126">
        <f t="shared" si="18"/>
        <v>165</v>
      </c>
      <c r="P59">
        <f t="shared" si="19"/>
        <v>165</v>
      </c>
      <c r="Q59" s="70">
        <f t="shared" si="22"/>
        <v>169.95000000000002</v>
      </c>
      <c r="R59" s="70">
        <f t="shared" si="23"/>
        <v>188.1</v>
      </c>
      <c r="S59" s="70">
        <f t="shared" si="24"/>
        <v>232.64999999999998</v>
      </c>
      <c r="T59" s="481">
        <f t="shared" si="25"/>
        <v>156.75</v>
      </c>
      <c r="U59" s="481">
        <f t="shared" si="26"/>
        <v>173.25</v>
      </c>
      <c r="V59" s="481">
        <f t="shared" si="27"/>
        <v>214.5</v>
      </c>
      <c r="Y59" s="229"/>
      <c r="Z59" s="229"/>
      <c r="AA59" s="229"/>
      <c r="AB59" s="229"/>
      <c r="AC59" s="229" t="s">
        <v>4094</v>
      </c>
    </row>
    <row r="60" spans="1:29" ht="19.5" customHeight="1">
      <c r="A60" s="688"/>
      <c r="B60" s="804"/>
      <c r="C60" s="806"/>
      <c r="D60" s="138" t="s">
        <v>107</v>
      </c>
      <c r="E60" s="667"/>
      <c r="F60" s="667"/>
      <c r="G60" s="667"/>
      <c r="H60" s="688"/>
      <c r="I60" s="688"/>
      <c r="J60" s="69">
        <f t="shared" si="28"/>
        <v>222.75000000000003</v>
      </c>
      <c r="K60" s="70">
        <f t="shared" si="29"/>
        <v>181.50000000000003</v>
      </c>
      <c r="L60" s="71">
        <v>165</v>
      </c>
      <c r="M60" s="126">
        <f t="shared" si="16"/>
        <v>1</v>
      </c>
      <c r="N60" s="126">
        <f t="shared" si="17"/>
        <v>165</v>
      </c>
      <c r="O60" s="126">
        <f t="shared" si="18"/>
        <v>165</v>
      </c>
      <c r="P60">
        <f t="shared" si="19"/>
        <v>165</v>
      </c>
      <c r="Q60" s="70">
        <f t="shared" si="22"/>
        <v>169.95000000000002</v>
      </c>
      <c r="R60" s="70">
        <f t="shared" si="23"/>
        <v>188.1</v>
      </c>
      <c r="S60" s="70">
        <f t="shared" si="24"/>
        <v>232.64999999999998</v>
      </c>
      <c r="T60" s="481">
        <f t="shared" si="25"/>
        <v>156.75</v>
      </c>
      <c r="U60" s="481">
        <f t="shared" si="26"/>
        <v>173.25</v>
      </c>
      <c r="V60" s="481">
        <f t="shared" si="27"/>
        <v>214.5</v>
      </c>
      <c r="Y60" s="229"/>
      <c r="Z60" s="229"/>
      <c r="AA60" s="229"/>
      <c r="AB60" s="229"/>
      <c r="AC60" s="229" t="s">
        <v>4094</v>
      </c>
    </row>
    <row r="61" spans="1:29" ht="24" customHeight="1">
      <c r="A61" s="688"/>
      <c r="B61" s="805"/>
      <c r="C61" s="806"/>
      <c r="D61" s="233" t="s">
        <v>2457</v>
      </c>
      <c r="E61" s="667"/>
      <c r="F61" s="667"/>
      <c r="G61" s="667"/>
      <c r="H61" s="688"/>
      <c r="I61" s="688"/>
      <c r="J61" s="69">
        <f t="shared" si="28"/>
        <v>222.75000000000003</v>
      </c>
      <c r="K61" s="70">
        <f t="shared" si="29"/>
        <v>181.50000000000003</v>
      </c>
      <c r="L61" s="71">
        <v>165</v>
      </c>
      <c r="M61" s="126">
        <f t="shared" si="16"/>
        <v>1</v>
      </c>
      <c r="N61" s="126">
        <f t="shared" si="17"/>
        <v>165</v>
      </c>
      <c r="O61" s="126">
        <f t="shared" si="18"/>
        <v>165</v>
      </c>
      <c r="P61">
        <f t="shared" si="19"/>
        <v>165</v>
      </c>
      <c r="Q61" s="70">
        <f t="shared" si="22"/>
        <v>169.95000000000002</v>
      </c>
      <c r="R61" s="70">
        <f t="shared" si="23"/>
        <v>188.1</v>
      </c>
      <c r="S61" s="70">
        <f t="shared" si="24"/>
        <v>232.64999999999998</v>
      </c>
      <c r="T61" s="481">
        <f t="shared" si="25"/>
        <v>156.75</v>
      </c>
      <c r="U61" s="481">
        <f t="shared" si="26"/>
        <v>173.25</v>
      </c>
      <c r="V61" s="481">
        <f t="shared" si="27"/>
        <v>214.5</v>
      </c>
      <c r="Y61" s="229"/>
      <c r="Z61" s="229"/>
      <c r="AA61" s="229"/>
      <c r="AB61" s="229"/>
      <c r="AC61" s="229" t="s">
        <v>4094</v>
      </c>
    </row>
    <row r="62" spans="1:29" ht="100.5" customHeight="1">
      <c r="A62" s="535" t="s">
        <v>3898</v>
      </c>
      <c r="B62" s="537"/>
      <c r="C62" s="536" t="s">
        <v>3899</v>
      </c>
      <c r="D62" s="141" t="s">
        <v>50</v>
      </c>
      <c r="E62" s="534" t="s">
        <v>11</v>
      </c>
      <c r="F62" s="534" t="s">
        <v>2460</v>
      </c>
      <c r="G62" s="534" t="s">
        <v>2453</v>
      </c>
      <c r="H62" s="535" t="s">
        <v>2455</v>
      </c>
      <c r="I62" s="535" t="s">
        <v>3900</v>
      </c>
      <c r="J62" s="69">
        <f>L62*1.35</f>
        <v>742.5</v>
      </c>
      <c r="K62" s="70">
        <f>L62*1.1</f>
        <v>605</v>
      </c>
      <c r="L62" s="71">
        <v>550</v>
      </c>
      <c r="M62" s="126">
        <f t="shared" si="16"/>
        <v>1</v>
      </c>
      <c r="N62" s="126">
        <f t="shared" si="17"/>
        <v>550</v>
      </c>
      <c r="O62" s="126">
        <f t="shared" si="18"/>
        <v>550</v>
      </c>
      <c r="P62">
        <f t="shared" si="19"/>
        <v>550</v>
      </c>
      <c r="Q62" s="70">
        <f>IFERROR(SUM($P62*$W$1)," ")</f>
        <v>566.5</v>
      </c>
      <c r="R62" s="70">
        <f t="shared" ref="R62:R125" si="30">IFERROR(SUM($P62*$X$1)," ")</f>
        <v>627</v>
      </c>
      <c r="S62" s="70">
        <f t="shared" ref="S62:S125" si="31">IFERROR(SUM($P62*$Y$1)," ")</f>
        <v>775.5</v>
      </c>
      <c r="T62" s="481">
        <f>IFERROR(SUM($P62-$P62/100*$Z$1)," ")</f>
        <v>522.5</v>
      </c>
      <c r="U62" s="481">
        <f>IFERROR(SUM($P62*$AA$1)," ")</f>
        <v>577.5</v>
      </c>
      <c r="V62" s="481">
        <f>IFERROR(SUM($P62*$AB$1)," ")</f>
        <v>715</v>
      </c>
      <c r="Y62"/>
      <c r="Z62"/>
      <c r="AA62"/>
      <c r="AB62"/>
      <c r="AC62"/>
    </row>
    <row r="63" spans="1:29" s="5" customFormat="1" ht="88.5" customHeight="1">
      <c r="A63" s="535" t="s">
        <v>4306</v>
      </c>
      <c r="B63" s="534"/>
      <c r="C63" s="536" t="s">
        <v>4307</v>
      </c>
      <c r="D63" s="371" t="s">
        <v>50</v>
      </c>
      <c r="E63" s="534" t="s">
        <v>11</v>
      </c>
      <c r="F63" s="534" t="s">
        <v>2464</v>
      </c>
      <c r="G63" s="534" t="s">
        <v>2453</v>
      </c>
      <c r="H63" s="535" t="s">
        <v>4243</v>
      </c>
      <c r="I63" s="535" t="s">
        <v>3900</v>
      </c>
      <c r="J63" s="69">
        <f t="shared" ref="J63" si="32">L63*1.35</f>
        <v>452.25000000000006</v>
      </c>
      <c r="K63" s="70">
        <f t="shared" ref="K63" si="33">L63*1.1</f>
        <v>368.50000000000006</v>
      </c>
      <c r="L63" s="71">
        <v>335</v>
      </c>
      <c r="M63" s="126">
        <f t="shared" si="16"/>
        <v>1</v>
      </c>
      <c r="N63" s="126">
        <f t="shared" si="17"/>
        <v>335</v>
      </c>
      <c r="O63" s="126">
        <f t="shared" si="18"/>
        <v>335</v>
      </c>
      <c r="P63" s="348">
        <f t="shared" si="19"/>
        <v>335</v>
      </c>
      <c r="Q63" s="70">
        <f>IFERROR(SUM($P63*$W$50)," ")</f>
        <v>0</v>
      </c>
      <c r="R63" s="70">
        <f t="shared" si="30"/>
        <v>381.9</v>
      </c>
      <c r="S63" s="70">
        <f t="shared" si="31"/>
        <v>472.34999999999997</v>
      </c>
      <c r="T63" s="481">
        <f>IFERROR(SUM($P63-$P63/100*$Z$50)," ")</f>
        <v>335</v>
      </c>
      <c r="U63" s="481">
        <f>IFERROR(SUM($P63*$AA$1)," ")</f>
        <v>351.75</v>
      </c>
      <c r="V63" s="481">
        <f>IFERROR(SUM($P63*$AB$1)," ")</f>
        <v>435.5</v>
      </c>
      <c r="W63" s="348"/>
      <c r="X63" s="348"/>
      <c r="Y63" s="348"/>
      <c r="Z63" s="538"/>
      <c r="AC63" s="538"/>
    </row>
    <row r="64" spans="1:29" ht="21.75" customHeight="1">
      <c r="A64" s="688" t="s">
        <v>2450</v>
      </c>
      <c r="B64" s="816"/>
      <c r="C64" s="806" t="s">
        <v>2449</v>
      </c>
      <c r="D64" s="89" t="s">
        <v>623</v>
      </c>
      <c r="E64" s="801" t="s">
        <v>2452</v>
      </c>
      <c r="F64" s="801" t="s">
        <v>2451</v>
      </c>
      <c r="G64" s="667" t="s">
        <v>2453</v>
      </c>
      <c r="H64" s="688" t="s">
        <v>289</v>
      </c>
      <c r="I64" s="688" t="s">
        <v>169</v>
      </c>
      <c r="J64" s="69">
        <f t="shared" ref="J64:J87" si="34">L64*1.35</f>
        <v>187.65</v>
      </c>
      <c r="K64" s="70">
        <f t="shared" ref="K64:K87" si="35">L64*1.1</f>
        <v>152.9</v>
      </c>
      <c r="L64" s="71">
        <v>139</v>
      </c>
      <c r="M64" s="126">
        <f t="shared" ref="M64:M167" si="36">IF(L64&gt;1,1,0)</f>
        <v>1</v>
      </c>
      <c r="N64" s="126">
        <f t="shared" ref="N64:N167" si="37">IF(M64=1,L64,0)</f>
        <v>139</v>
      </c>
      <c r="O64" s="126">
        <f t="shared" ref="O64:O167" si="38">IFERROR(SUM(N64*1)," ")</f>
        <v>139</v>
      </c>
      <c r="P64">
        <f t="shared" ref="P64:P167" si="39">IF(O64=0," ",O64)</f>
        <v>139</v>
      </c>
      <c r="Q64" s="70">
        <f t="shared" ref="Q64:Q168" si="40">IFERROR(SUM($P64*$W$1)," ")</f>
        <v>143.17000000000002</v>
      </c>
      <c r="R64" s="70">
        <f t="shared" si="30"/>
        <v>158.45999999999998</v>
      </c>
      <c r="S64" s="70">
        <f t="shared" si="31"/>
        <v>195.98999999999998</v>
      </c>
      <c r="T64" s="481">
        <f t="shared" ref="T64:T160" si="41">IFERROR(SUM($P64-$P64/100*$Z$1)," ")</f>
        <v>132.05000000000001</v>
      </c>
      <c r="U64" s="481">
        <f t="shared" ref="U64:U160" si="42">IFERROR(SUM($P64*$AA$1)," ")</f>
        <v>145.95000000000002</v>
      </c>
      <c r="V64" s="481">
        <f t="shared" ref="V64:V160" si="43">IFERROR(SUM($P64*$AB$1)," ")</f>
        <v>180.70000000000002</v>
      </c>
      <c r="Y64" s="229"/>
      <c r="Z64" s="229"/>
      <c r="AA64" s="229"/>
      <c r="AB64" s="229"/>
      <c r="AC64" s="229"/>
    </row>
    <row r="65" spans="1:29" ht="19.5" customHeight="1">
      <c r="A65" s="688"/>
      <c r="B65" s="816"/>
      <c r="C65" s="806"/>
      <c r="D65" s="230" t="s">
        <v>621</v>
      </c>
      <c r="E65" s="802"/>
      <c r="F65" s="802"/>
      <c r="G65" s="667"/>
      <c r="H65" s="688"/>
      <c r="I65" s="688"/>
      <c r="J65" s="69">
        <f t="shared" si="34"/>
        <v>187.65</v>
      </c>
      <c r="K65" s="70">
        <f t="shared" si="35"/>
        <v>152.9</v>
      </c>
      <c r="L65" s="71">
        <v>139</v>
      </c>
      <c r="M65" s="126">
        <f t="shared" si="36"/>
        <v>1</v>
      </c>
      <c r="N65" s="126">
        <f t="shared" si="37"/>
        <v>139</v>
      </c>
      <c r="O65" s="126">
        <f t="shared" si="38"/>
        <v>139</v>
      </c>
      <c r="P65">
        <f t="shared" si="39"/>
        <v>139</v>
      </c>
      <c r="Q65" s="70">
        <f t="shared" si="40"/>
        <v>143.17000000000002</v>
      </c>
      <c r="R65" s="70">
        <f t="shared" si="30"/>
        <v>158.45999999999998</v>
      </c>
      <c r="S65" s="70">
        <f t="shared" si="31"/>
        <v>195.98999999999998</v>
      </c>
      <c r="T65" s="481">
        <f t="shared" si="41"/>
        <v>132.05000000000001</v>
      </c>
      <c r="U65" s="481">
        <f t="shared" si="42"/>
        <v>145.95000000000002</v>
      </c>
      <c r="V65" s="481">
        <f t="shared" si="43"/>
        <v>180.70000000000002</v>
      </c>
      <c r="Y65" s="229"/>
      <c r="Z65" s="229"/>
      <c r="AA65" s="229"/>
      <c r="AB65" s="229"/>
      <c r="AC65" s="229"/>
    </row>
    <row r="66" spans="1:29" ht="18" customHeight="1">
      <c r="A66" s="688"/>
      <c r="B66" s="816"/>
      <c r="C66" s="806"/>
      <c r="D66" s="231" t="s">
        <v>108</v>
      </c>
      <c r="E66" s="802"/>
      <c r="F66" s="802"/>
      <c r="G66" s="667"/>
      <c r="H66" s="688"/>
      <c r="I66" s="688"/>
      <c r="J66" s="69">
        <f t="shared" si="34"/>
        <v>187.65</v>
      </c>
      <c r="K66" s="70">
        <f t="shared" si="35"/>
        <v>152.9</v>
      </c>
      <c r="L66" s="71">
        <v>139</v>
      </c>
      <c r="M66" s="126">
        <f t="shared" si="36"/>
        <v>1</v>
      </c>
      <c r="N66" s="126">
        <f t="shared" si="37"/>
        <v>139</v>
      </c>
      <c r="O66" s="126">
        <f t="shared" si="38"/>
        <v>139</v>
      </c>
      <c r="P66">
        <f t="shared" si="39"/>
        <v>139</v>
      </c>
      <c r="Q66" s="70">
        <f t="shared" si="40"/>
        <v>143.17000000000002</v>
      </c>
      <c r="R66" s="70">
        <f t="shared" si="30"/>
        <v>158.45999999999998</v>
      </c>
      <c r="S66" s="70">
        <f t="shared" si="31"/>
        <v>195.98999999999998</v>
      </c>
      <c r="T66" s="481">
        <f t="shared" si="41"/>
        <v>132.05000000000001</v>
      </c>
      <c r="U66" s="481">
        <f t="shared" si="42"/>
        <v>145.95000000000002</v>
      </c>
      <c r="V66" s="481">
        <f t="shared" si="43"/>
        <v>180.70000000000002</v>
      </c>
      <c r="Y66" s="229"/>
      <c r="Z66" s="229"/>
      <c r="AA66" s="229"/>
      <c r="AB66" s="229"/>
      <c r="AC66" s="229"/>
    </row>
    <row r="67" spans="1:29" ht="18.75" customHeight="1">
      <c r="A67" s="688"/>
      <c r="B67" s="816"/>
      <c r="C67" s="806"/>
      <c r="D67" s="129" t="s">
        <v>106</v>
      </c>
      <c r="E67" s="802"/>
      <c r="F67" s="802"/>
      <c r="G67" s="667"/>
      <c r="H67" s="688"/>
      <c r="I67" s="688"/>
      <c r="J67" s="69">
        <f t="shared" si="34"/>
        <v>187.65</v>
      </c>
      <c r="K67" s="70">
        <f t="shared" si="35"/>
        <v>152.9</v>
      </c>
      <c r="L67" s="71">
        <v>139</v>
      </c>
      <c r="M67" s="126">
        <f t="shared" si="36"/>
        <v>1</v>
      </c>
      <c r="N67" s="126">
        <f t="shared" si="37"/>
        <v>139</v>
      </c>
      <c r="O67" s="126">
        <f t="shared" si="38"/>
        <v>139</v>
      </c>
      <c r="P67">
        <f t="shared" si="39"/>
        <v>139</v>
      </c>
      <c r="Q67" s="70">
        <f t="shared" si="40"/>
        <v>143.17000000000002</v>
      </c>
      <c r="R67" s="70">
        <f t="shared" si="30"/>
        <v>158.45999999999998</v>
      </c>
      <c r="S67" s="70">
        <f t="shared" si="31"/>
        <v>195.98999999999998</v>
      </c>
      <c r="T67" s="481">
        <f t="shared" si="41"/>
        <v>132.05000000000001</v>
      </c>
      <c r="U67" s="481">
        <f t="shared" si="42"/>
        <v>145.95000000000002</v>
      </c>
      <c r="V67" s="481">
        <f t="shared" si="43"/>
        <v>180.70000000000002</v>
      </c>
      <c r="Y67" s="229"/>
      <c r="Z67" s="229"/>
      <c r="AA67" s="229"/>
      <c r="AB67" s="229"/>
      <c r="AC67" s="229"/>
    </row>
    <row r="68" spans="1:29" ht="20.25" customHeight="1">
      <c r="A68" s="688"/>
      <c r="B68" s="816"/>
      <c r="C68" s="806"/>
      <c r="D68" s="232" t="s">
        <v>105</v>
      </c>
      <c r="E68" s="802"/>
      <c r="F68" s="802"/>
      <c r="G68" s="667"/>
      <c r="H68" s="688"/>
      <c r="I68" s="688"/>
      <c r="J68" s="69">
        <f t="shared" si="34"/>
        <v>187.65</v>
      </c>
      <c r="K68" s="70">
        <f t="shared" si="35"/>
        <v>152.9</v>
      </c>
      <c r="L68" s="71">
        <v>139</v>
      </c>
      <c r="M68" s="126">
        <f t="shared" si="36"/>
        <v>1</v>
      </c>
      <c r="N68" s="126">
        <f t="shared" si="37"/>
        <v>139</v>
      </c>
      <c r="O68" s="126">
        <f t="shared" si="38"/>
        <v>139</v>
      </c>
      <c r="P68">
        <f t="shared" si="39"/>
        <v>139</v>
      </c>
      <c r="Q68" s="70">
        <f t="shared" si="40"/>
        <v>143.17000000000002</v>
      </c>
      <c r="R68" s="70">
        <f t="shared" si="30"/>
        <v>158.45999999999998</v>
      </c>
      <c r="S68" s="70">
        <f t="shared" si="31"/>
        <v>195.98999999999998</v>
      </c>
      <c r="T68" s="481">
        <f t="shared" si="41"/>
        <v>132.05000000000001</v>
      </c>
      <c r="U68" s="481">
        <f t="shared" si="42"/>
        <v>145.95000000000002</v>
      </c>
      <c r="V68" s="481">
        <f t="shared" si="43"/>
        <v>180.70000000000002</v>
      </c>
      <c r="Y68" s="229"/>
      <c r="Z68" s="229"/>
      <c r="AA68" s="229"/>
      <c r="AB68" s="229"/>
      <c r="AC68" s="229"/>
    </row>
    <row r="69" spans="1:29" ht="19.5" customHeight="1">
      <c r="A69" s="688"/>
      <c r="B69" s="816"/>
      <c r="C69" s="806"/>
      <c r="D69" s="138" t="s">
        <v>107</v>
      </c>
      <c r="E69" s="813"/>
      <c r="F69" s="813"/>
      <c r="G69" s="667"/>
      <c r="H69" s="688"/>
      <c r="I69" s="688"/>
      <c r="J69" s="69">
        <f t="shared" si="34"/>
        <v>187.65</v>
      </c>
      <c r="K69" s="70">
        <f t="shared" si="35"/>
        <v>152.9</v>
      </c>
      <c r="L69" s="71">
        <v>139</v>
      </c>
      <c r="M69" s="126">
        <f t="shared" si="36"/>
        <v>1</v>
      </c>
      <c r="N69" s="126">
        <f t="shared" si="37"/>
        <v>139</v>
      </c>
      <c r="O69" s="126">
        <f t="shared" si="38"/>
        <v>139</v>
      </c>
      <c r="P69">
        <f t="shared" si="39"/>
        <v>139</v>
      </c>
      <c r="Q69" s="70">
        <f t="shared" si="40"/>
        <v>143.17000000000002</v>
      </c>
      <c r="R69" s="70">
        <f t="shared" si="30"/>
        <v>158.45999999999998</v>
      </c>
      <c r="S69" s="70">
        <f t="shared" si="31"/>
        <v>195.98999999999998</v>
      </c>
      <c r="T69" s="481">
        <f t="shared" si="41"/>
        <v>132.05000000000001</v>
      </c>
      <c r="U69" s="481">
        <f t="shared" si="42"/>
        <v>145.95000000000002</v>
      </c>
      <c r="V69" s="481">
        <f t="shared" si="43"/>
        <v>180.70000000000002</v>
      </c>
      <c r="Y69" s="229"/>
      <c r="Z69" s="229"/>
      <c r="AA69" s="229"/>
      <c r="AB69" s="229"/>
      <c r="AC69" s="229"/>
    </row>
    <row r="70" spans="1:29" ht="19.5" customHeight="1">
      <c r="A70" s="688" t="s">
        <v>4093</v>
      </c>
      <c r="B70" s="816"/>
      <c r="C70" s="806" t="s">
        <v>4095</v>
      </c>
      <c r="D70" s="89" t="s">
        <v>623</v>
      </c>
      <c r="E70" s="667" t="s">
        <v>11</v>
      </c>
      <c r="F70" s="667" t="s">
        <v>2460</v>
      </c>
      <c r="G70" s="667" t="s">
        <v>2453</v>
      </c>
      <c r="H70" s="688" t="s">
        <v>2455</v>
      </c>
      <c r="I70" s="688" t="s">
        <v>2456</v>
      </c>
      <c r="J70" s="69">
        <f t="shared" si="34"/>
        <v>1200.1500000000001</v>
      </c>
      <c r="K70" s="70">
        <f t="shared" si="35"/>
        <v>977.90000000000009</v>
      </c>
      <c r="L70" s="71">
        <v>889</v>
      </c>
      <c r="M70" s="126">
        <f t="shared" si="36"/>
        <v>1</v>
      </c>
      <c r="N70" s="126">
        <f t="shared" si="37"/>
        <v>889</v>
      </c>
      <c r="O70" s="126">
        <f t="shared" si="38"/>
        <v>889</v>
      </c>
      <c r="P70">
        <f t="shared" si="39"/>
        <v>889</v>
      </c>
      <c r="Q70" s="70">
        <f t="shared" si="40"/>
        <v>915.67000000000007</v>
      </c>
      <c r="R70" s="70">
        <f t="shared" si="30"/>
        <v>1013.4599999999999</v>
      </c>
      <c r="S70" s="70">
        <f t="shared" si="31"/>
        <v>1253.49</v>
      </c>
      <c r="T70" s="481">
        <f t="shared" si="41"/>
        <v>844.55</v>
      </c>
      <c r="U70" s="481">
        <f t="shared" si="42"/>
        <v>933.45</v>
      </c>
      <c r="V70" s="481">
        <f t="shared" si="43"/>
        <v>1155.7</v>
      </c>
      <c r="Y70" s="229"/>
      <c r="Z70" s="229"/>
      <c r="AA70" s="229"/>
      <c r="AB70" s="229"/>
      <c r="AC70" s="229" t="s">
        <v>4094</v>
      </c>
    </row>
    <row r="71" spans="1:29" ht="19.5" customHeight="1">
      <c r="A71" s="688"/>
      <c r="B71" s="816"/>
      <c r="C71" s="806"/>
      <c r="D71" s="230" t="s">
        <v>621</v>
      </c>
      <c r="E71" s="667"/>
      <c r="F71" s="667"/>
      <c r="G71" s="667"/>
      <c r="H71" s="688"/>
      <c r="I71" s="688"/>
      <c r="J71" s="69">
        <f t="shared" si="34"/>
        <v>1200.1500000000001</v>
      </c>
      <c r="K71" s="70">
        <f t="shared" si="35"/>
        <v>977.90000000000009</v>
      </c>
      <c r="L71" s="71">
        <v>889</v>
      </c>
      <c r="M71" s="126">
        <f t="shared" si="36"/>
        <v>1</v>
      </c>
      <c r="N71" s="126">
        <f t="shared" si="37"/>
        <v>889</v>
      </c>
      <c r="O71" s="126">
        <f t="shared" si="38"/>
        <v>889</v>
      </c>
      <c r="P71">
        <f t="shared" si="39"/>
        <v>889</v>
      </c>
      <c r="Q71" s="70">
        <f t="shared" si="40"/>
        <v>915.67000000000007</v>
      </c>
      <c r="R71" s="70">
        <f t="shared" si="30"/>
        <v>1013.4599999999999</v>
      </c>
      <c r="S71" s="70">
        <f t="shared" si="31"/>
        <v>1253.49</v>
      </c>
      <c r="T71" s="481">
        <f t="shared" si="41"/>
        <v>844.55</v>
      </c>
      <c r="U71" s="481">
        <f t="shared" si="42"/>
        <v>933.45</v>
      </c>
      <c r="V71" s="481">
        <f t="shared" si="43"/>
        <v>1155.7</v>
      </c>
      <c r="Y71" s="229"/>
      <c r="Z71" s="229"/>
      <c r="AA71" s="229"/>
      <c r="AB71" s="229"/>
      <c r="AC71" s="229" t="s">
        <v>4094</v>
      </c>
    </row>
    <row r="72" spans="1:29" ht="19.5" customHeight="1">
      <c r="A72" s="688"/>
      <c r="B72" s="816"/>
      <c r="C72" s="806"/>
      <c r="D72" s="231" t="s">
        <v>108</v>
      </c>
      <c r="E72" s="667"/>
      <c r="F72" s="667"/>
      <c r="G72" s="667"/>
      <c r="H72" s="688"/>
      <c r="I72" s="688"/>
      <c r="J72" s="69">
        <f t="shared" si="34"/>
        <v>1200.1500000000001</v>
      </c>
      <c r="K72" s="70">
        <f t="shared" si="35"/>
        <v>977.90000000000009</v>
      </c>
      <c r="L72" s="71">
        <v>889</v>
      </c>
      <c r="M72" s="126">
        <f t="shared" si="36"/>
        <v>1</v>
      </c>
      <c r="N72" s="126">
        <f t="shared" si="37"/>
        <v>889</v>
      </c>
      <c r="O72" s="126">
        <f t="shared" si="38"/>
        <v>889</v>
      </c>
      <c r="P72">
        <f t="shared" si="39"/>
        <v>889</v>
      </c>
      <c r="Q72" s="70">
        <f t="shared" si="40"/>
        <v>915.67000000000007</v>
      </c>
      <c r="R72" s="70">
        <f t="shared" si="30"/>
        <v>1013.4599999999999</v>
      </c>
      <c r="S72" s="70">
        <f t="shared" si="31"/>
        <v>1253.49</v>
      </c>
      <c r="T72" s="481">
        <f t="shared" si="41"/>
        <v>844.55</v>
      </c>
      <c r="U72" s="481">
        <f t="shared" si="42"/>
        <v>933.45</v>
      </c>
      <c r="V72" s="481">
        <f t="shared" si="43"/>
        <v>1155.7</v>
      </c>
      <c r="Y72" s="229"/>
      <c r="Z72" s="229"/>
      <c r="AA72" s="229"/>
      <c r="AB72" s="229"/>
      <c r="AC72" s="229" t="s">
        <v>4094</v>
      </c>
    </row>
    <row r="73" spans="1:29" ht="19.5" customHeight="1">
      <c r="A73" s="688"/>
      <c r="B73" s="816"/>
      <c r="C73" s="806"/>
      <c r="D73" s="129" t="s">
        <v>106</v>
      </c>
      <c r="E73" s="667"/>
      <c r="F73" s="667"/>
      <c r="G73" s="667"/>
      <c r="H73" s="688"/>
      <c r="I73" s="688"/>
      <c r="J73" s="69">
        <f t="shared" si="34"/>
        <v>1200.1500000000001</v>
      </c>
      <c r="K73" s="70">
        <f t="shared" si="35"/>
        <v>977.90000000000009</v>
      </c>
      <c r="L73" s="71">
        <v>889</v>
      </c>
      <c r="M73" s="126">
        <f t="shared" si="36"/>
        <v>1</v>
      </c>
      <c r="N73" s="126">
        <f t="shared" si="37"/>
        <v>889</v>
      </c>
      <c r="O73" s="126">
        <f t="shared" si="38"/>
        <v>889</v>
      </c>
      <c r="P73">
        <f t="shared" si="39"/>
        <v>889</v>
      </c>
      <c r="Q73" s="70">
        <f t="shared" si="40"/>
        <v>915.67000000000007</v>
      </c>
      <c r="R73" s="70">
        <f t="shared" si="30"/>
        <v>1013.4599999999999</v>
      </c>
      <c r="S73" s="70">
        <f t="shared" si="31"/>
        <v>1253.49</v>
      </c>
      <c r="T73" s="481">
        <f t="shared" si="41"/>
        <v>844.55</v>
      </c>
      <c r="U73" s="481">
        <f t="shared" si="42"/>
        <v>933.45</v>
      </c>
      <c r="V73" s="481">
        <f t="shared" si="43"/>
        <v>1155.7</v>
      </c>
      <c r="Y73" s="229"/>
      <c r="Z73" s="229"/>
      <c r="AA73" s="229"/>
      <c r="AB73" s="229"/>
      <c r="AC73" s="229" t="s">
        <v>4094</v>
      </c>
    </row>
    <row r="74" spans="1:29" ht="19.5" customHeight="1">
      <c r="A74" s="688"/>
      <c r="B74" s="816"/>
      <c r="C74" s="806"/>
      <c r="D74" s="232" t="s">
        <v>105</v>
      </c>
      <c r="E74" s="667"/>
      <c r="F74" s="667"/>
      <c r="G74" s="667"/>
      <c r="H74" s="688"/>
      <c r="I74" s="688"/>
      <c r="J74" s="69">
        <f t="shared" si="34"/>
        <v>1200.1500000000001</v>
      </c>
      <c r="K74" s="70">
        <f t="shared" si="35"/>
        <v>977.90000000000009</v>
      </c>
      <c r="L74" s="71">
        <v>889</v>
      </c>
      <c r="M74" s="126">
        <f t="shared" si="36"/>
        <v>1</v>
      </c>
      <c r="N74" s="126">
        <f t="shared" si="37"/>
        <v>889</v>
      </c>
      <c r="O74" s="126">
        <f t="shared" si="38"/>
        <v>889</v>
      </c>
      <c r="P74">
        <f t="shared" si="39"/>
        <v>889</v>
      </c>
      <c r="Q74" s="70">
        <f t="shared" si="40"/>
        <v>915.67000000000007</v>
      </c>
      <c r="R74" s="70">
        <f t="shared" si="30"/>
        <v>1013.4599999999999</v>
      </c>
      <c r="S74" s="70">
        <f t="shared" si="31"/>
        <v>1253.49</v>
      </c>
      <c r="T74" s="481">
        <f t="shared" si="41"/>
        <v>844.55</v>
      </c>
      <c r="U74" s="481">
        <f t="shared" si="42"/>
        <v>933.45</v>
      </c>
      <c r="V74" s="481">
        <f t="shared" si="43"/>
        <v>1155.7</v>
      </c>
      <c r="Y74" s="229"/>
      <c r="Z74" s="229"/>
      <c r="AA74" s="229"/>
      <c r="AB74" s="229"/>
      <c r="AC74" s="229" t="s">
        <v>4094</v>
      </c>
    </row>
    <row r="75" spans="1:29" ht="19.5" customHeight="1">
      <c r="A75" s="688"/>
      <c r="B75" s="816"/>
      <c r="C75" s="806"/>
      <c r="D75" s="138" t="s">
        <v>107</v>
      </c>
      <c r="E75" s="667"/>
      <c r="F75" s="667"/>
      <c r="G75" s="667"/>
      <c r="H75" s="688"/>
      <c r="I75" s="688"/>
      <c r="J75" s="69">
        <f t="shared" si="34"/>
        <v>1200.1500000000001</v>
      </c>
      <c r="K75" s="70">
        <f t="shared" si="35"/>
        <v>977.90000000000009</v>
      </c>
      <c r="L75" s="71">
        <v>889</v>
      </c>
      <c r="M75" s="126">
        <f t="shared" si="36"/>
        <v>1</v>
      </c>
      <c r="N75" s="126">
        <f t="shared" si="37"/>
        <v>889</v>
      </c>
      <c r="O75" s="126">
        <f t="shared" si="38"/>
        <v>889</v>
      </c>
      <c r="P75">
        <f t="shared" si="39"/>
        <v>889</v>
      </c>
      <c r="Q75" s="70">
        <f t="shared" si="40"/>
        <v>915.67000000000007</v>
      </c>
      <c r="R75" s="70">
        <f t="shared" si="30"/>
        <v>1013.4599999999999</v>
      </c>
      <c r="S75" s="70">
        <f t="shared" si="31"/>
        <v>1253.49</v>
      </c>
      <c r="T75" s="481">
        <f t="shared" si="41"/>
        <v>844.55</v>
      </c>
      <c r="U75" s="481">
        <f t="shared" si="42"/>
        <v>933.45</v>
      </c>
      <c r="V75" s="481">
        <f t="shared" si="43"/>
        <v>1155.7</v>
      </c>
      <c r="Y75" s="229"/>
      <c r="Z75" s="229"/>
      <c r="AA75" s="229"/>
      <c r="AB75" s="229"/>
      <c r="AC75" s="229" t="s">
        <v>4094</v>
      </c>
    </row>
    <row r="76" spans="1:29" ht="24" customHeight="1">
      <c r="A76" s="688"/>
      <c r="B76" s="816"/>
      <c r="C76" s="806"/>
      <c r="D76" s="457" t="s">
        <v>622</v>
      </c>
      <c r="E76" s="667"/>
      <c r="F76" s="667"/>
      <c r="G76" s="667"/>
      <c r="H76" s="688"/>
      <c r="I76" s="688"/>
      <c r="J76" s="69">
        <f t="shared" si="34"/>
        <v>1200.1500000000001</v>
      </c>
      <c r="K76" s="70">
        <f t="shared" si="35"/>
        <v>977.90000000000009</v>
      </c>
      <c r="L76" s="71">
        <v>889</v>
      </c>
      <c r="M76" s="126">
        <f t="shared" si="36"/>
        <v>1</v>
      </c>
      <c r="N76" s="126">
        <f t="shared" si="37"/>
        <v>889</v>
      </c>
      <c r="O76" s="126">
        <f t="shared" si="38"/>
        <v>889</v>
      </c>
      <c r="P76">
        <f t="shared" si="39"/>
        <v>889</v>
      </c>
      <c r="Q76" s="70">
        <f t="shared" si="40"/>
        <v>915.67000000000007</v>
      </c>
      <c r="R76" s="70">
        <f t="shared" si="30"/>
        <v>1013.4599999999999</v>
      </c>
      <c r="S76" s="70">
        <f t="shared" si="31"/>
        <v>1253.49</v>
      </c>
      <c r="T76" s="481">
        <f t="shared" si="41"/>
        <v>844.55</v>
      </c>
      <c r="U76" s="481">
        <f t="shared" si="42"/>
        <v>933.45</v>
      </c>
      <c r="V76" s="481">
        <f t="shared" si="43"/>
        <v>1155.7</v>
      </c>
      <c r="Y76" s="229"/>
      <c r="Z76" s="229"/>
      <c r="AA76" s="229"/>
      <c r="AB76" s="229"/>
      <c r="AC76" s="229" t="s">
        <v>4094</v>
      </c>
    </row>
    <row r="77" spans="1:29" ht="32.25" customHeight="1">
      <c r="A77" s="688"/>
      <c r="B77" s="816"/>
      <c r="C77" s="806"/>
      <c r="D77" s="435" t="s">
        <v>3973</v>
      </c>
      <c r="E77" s="667"/>
      <c r="F77" s="667"/>
      <c r="G77" s="667"/>
      <c r="H77" s="688"/>
      <c r="I77" s="688"/>
      <c r="J77" s="69">
        <f t="shared" si="34"/>
        <v>1200.1500000000001</v>
      </c>
      <c r="K77" s="70">
        <f t="shared" si="35"/>
        <v>977.90000000000009</v>
      </c>
      <c r="L77" s="71">
        <v>889</v>
      </c>
      <c r="M77" s="126">
        <f t="shared" si="36"/>
        <v>1</v>
      </c>
      <c r="N77" s="126">
        <f t="shared" si="37"/>
        <v>889</v>
      </c>
      <c r="O77" s="126">
        <f t="shared" si="38"/>
        <v>889</v>
      </c>
      <c r="P77">
        <f t="shared" si="39"/>
        <v>889</v>
      </c>
      <c r="Q77" s="70">
        <f t="shared" si="40"/>
        <v>915.67000000000007</v>
      </c>
      <c r="R77" s="70">
        <f t="shared" si="30"/>
        <v>1013.4599999999999</v>
      </c>
      <c r="S77" s="70">
        <f t="shared" si="31"/>
        <v>1253.49</v>
      </c>
      <c r="T77" s="481">
        <f t="shared" si="41"/>
        <v>844.55</v>
      </c>
      <c r="U77" s="481">
        <f t="shared" si="42"/>
        <v>933.45</v>
      </c>
      <c r="V77" s="481">
        <f t="shared" si="43"/>
        <v>1155.7</v>
      </c>
      <c r="Y77" s="229"/>
      <c r="Z77" s="229"/>
      <c r="AA77" s="229"/>
      <c r="AB77" s="229"/>
      <c r="AC77" s="229" t="s">
        <v>4094</v>
      </c>
    </row>
    <row r="78" spans="1:29" ht="19.5" customHeight="1">
      <c r="A78" s="688" t="s">
        <v>3911</v>
      </c>
      <c r="B78" s="816"/>
      <c r="C78" s="806" t="s">
        <v>2454</v>
      </c>
      <c r="D78" s="89" t="s">
        <v>623</v>
      </c>
      <c r="E78" s="667" t="s">
        <v>11</v>
      </c>
      <c r="F78" s="667" t="s">
        <v>2451</v>
      </c>
      <c r="G78" s="667" t="s">
        <v>2453</v>
      </c>
      <c r="H78" s="688" t="s">
        <v>2455</v>
      </c>
      <c r="I78" s="688" t="s">
        <v>2456</v>
      </c>
      <c r="J78" s="69">
        <f t="shared" ref="J78:J86" si="44">L78*1.35</f>
        <v>1876.5000000000002</v>
      </c>
      <c r="K78" s="70">
        <f t="shared" ref="K78:K86" si="45">L78*1.1</f>
        <v>1529.0000000000002</v>
      </c>
      <c r="L78" s="71">
        <v>1390</v>
      </c>
      <c r="M78" s="126">
        <f t="shared" si="36"/>
        <v>1</v>
      </c>
      <c r="N78" s="126">
        <f t="shared" si="37"/>
        <v>1390</v>
      </c>
      <c r="O78" s="126">
        <f t="shared" si="38"/>
        <v>1390</v>
      </c>
      <c r="P78">
        <f t="shared" si="39"/>
        <v>1390</v>
      </c>
      <c r="Q78" s="70">
        <f t="shared" si="40"/>
        <v>1431.7</v>
      </c>
      <c r="R78" s="70">
        <f t="shared" si="30"/>
        <v>1584.6</v>
      </c>
      <c r="S78" s="70">
        <f t="shared" si="31"/>
        <v>1959.8999999999999</v>
      </c>
      <c r="T78" s="481">
        <f t="shared" si="41"/>
        <v>1320.5</v>
      </c>
      <c r="U78" s="481">
        <f t="shared" si="42"/>
        <v>1459.5</v>
      </c>
      <c r="V78" s="481">
        <f t="shared" si="43"/>
        <v>1807</v>
      </c>
      <c r="Y78" s="229"/>
      <c r="Z78" s="229"/>
      <c r="AA78" s="229"/>
      <c r="AB78" s="229"/>
      <c r="AC78" s="229"/>
    </row>
    <row r="79" spans="1:29" ht="19.5" customHeight="1">
      <c r="A79" s="688"/>
      <c r="B79" s="816"/>
      <c r="C79" s="806"/>
      <c r="D79" s="230" t="s">
        <v>621</v>
      </c>
      <c r="E79" s="667"/>
      <c r="F79" s="667"/>
      <c r="G79" s="667"/>
      <c r="H79" s="688"/>
      <c r="I79" s="688"/>
      <c r="J79" s="69">
        <f t="shared" si="44"/>
        <v>1876.5000000000002</v>
      </c>
      <c r="K79" s="70">
        <f t="shared" si="45"/>
        <v>1529.0000000000002</v>
      </c>
      <c r="L79" s="71">
        <v>1390</v>
      </c>
      <c r="M79" s="126">
        <f t="shared" si="36"/>
        <v>1</v>
      </c>
      <c r="N79" s="126">
        <f t="shared" si="37"/>
        <v>1390</v>
      </c>
      <c r="O79" s="126">
        <f t="shared" si="38"/>
        <v>1390</v>
      </c>
      <c r="P79">
        <f t="shared" si="39"/>
        <v>1390</v>
      </c>
      <c r="Q79" s="70">
        <f t="shared" si="40"/>
        <v>1431.7</v>
      </c>
      <c r="R79" s="70">
        <f t="shared" si="30"/>
        <v>1584.6</v>
      </c>
      <c r="S79" s="70">
        <f t="shared" si="31"/>
        <v>1959.8999999999999</v>
      </c>
      <c r="T79" s="481">
        <f t="shared" si="41"/>
        <v>1320.5</v>
      </c>
      <c r="U79" s="481">
        <f t="shared" si="42"/>
        <v>1459.5</v>
      </c>
      <c r="V79" s="481">
        <f t="shared" si="43"/>
        <v>1807</v>
      </c>
      <c r="Y79" s="229"/>
      <c r="Z79" s="229"/>
      <c r="AA79" s="229"/>
      <c r="AB79" s="229"/>
      <c r="AC79" s="229"/>
    </row>
    <row r="80" spans="1:29" ht="19.5" customHeight="1">
      <c r="A80" s="688"/>
      <c r="B80" s="816"/>
      <c r="C80" s="806"/>
      <c r="D80" s="231" t="s">
        <v>108</v>
      </c>
      <c r="E80" s="667"/>
      <c r="F80" s="667"/>
      <c r="G80" s="667"/>
      <c r="H80" s="688"/>
      <c r="I80" s="688"/>
      <c r="J80" s="69">
        <f t="shared" si="44"/>
        <v>1876.5000000000002</v>
      </c>
      <c r="K80" s="70">
        <f t="shared" si="45"/>
        <v>1529.0000000000002</v>
      </c>
      <c r="L80" s="71">
        <v>1390</v>
      </c>
      <c r="M80" s="126">
        <f t="shared" si="36"/>
        <v>1</v>
      </c>
      <c r="N80" s="126">
        <f t="shared" si="37"/>
        <v>1390</v>
      </c>
      <c r="O80" s="126">
        <f t="shared" si="38"/>
        <v>1390</v>
      </c>
      <c r="P80">
        <f t="shared" si="39"/>
        <v>1390</v>
      </c>
      <c r="Q80" s="70">
        <f t="shared" si="40"/>
        <v>1431.7</v>
      </c>
      <c r="R80" s="70">
        <f t="shared" si="30"/>
        <v>1584.6</v>
      </c>
      <c r="S80" s="70">
        <f t="shared" si="31"/>
        <v>1959.8999999999999</v>
      </c>
      <c r="T80" s="481">
        <f t="shared" si="41"/>
        <v>1320.5</v>
      </c>
      <c r="U80" s="481">
        <f t="shared" si="42"/>
        <v>1459.5</v>
      </c>
      <c r="V80" s="481">
        <f t="shared" si="43"/>
        <v>1807</v>
      </c>
      <c r="Y80" s="229"/>
      <c r="Z80" s="229"/>
      <c r="AA80" s="229"/>
      <c r="AB80" s="229"/>
      <c r="AC80" s="229"/>
    </row>
    <row r="81" spans="1:29" ht="19.5" customHeight="1">
      <c r="A81" s="688"/>
      <c r="B81" s="816"/>
      <c r="C81" s="806"/>
      <c r="D81" s="129" t="s">
        <v>106</v>
      </c>
      <c r="E81" s="667"/>
      <c r="F81" s="667"/>
      <c r="G81" s="667"/>
      <c r="H81" s="688"/>
      <c r="I81" s="688"/>
      <c r="J81" s="69">
        <f t="shared" si="44"/>
        <v>1876.5000000000002</v>
      </c>
      <c r="K81" s="70">
        <f t="shared" si="45"/>
        <v>1529.0000000000002</v>
      </c>
      <c r="L81" s="71">
        <v>1390</v>
      </c>
      <c r="M81" s="126">
        <f t="shared" si="36"/>
        <v>1</v>
      </c>
      <c r="N81" s="126">
        <f t="shared" si="37"/>
        <v>1390</v>
      </c>
      <c r="O81" s="126">
        <f t="shared" si="38"/>
        <v>1390</v>
      </c>
      <c r="P81">
        <f t="shared" si="39"/>
        <v>1390</v>
      </c>
      <c r="Q81" s="70">
        <f t="shared" si="40"/>
        <v>1431.7</v>
      </c>
      <c r="R81" s="70">
        <f t="shared" si="30"/>
        <v>1584.6</v>
      </c>
      <c r="S81" s="70">
        <f t="shared" si="31"/>
        <v>1959.8999999999999</v>
      </c>
      <c r="T81" s="481">
        <f t="shared" si="41"/>
        <v>1320.5</v>
      </c>
      <c r="U81" s="481">
        <f t="shared" si="42"/>
        <v>1459.5</v>
      </c>
      <c r="V81" s="481">
        <f t="shared" si="43"/>
        <v>1807</v>
      </c>
      <c r="Y81" s="229"/>
      <c r="Z81" s="229"/>
      <c r="AA81" s="229"/>
      <c r="AB81" s="229"/>
      <c r="AC81" s="229"/>
    </row>
    <row r="82" spans="1:29" ht="19.5" customHeight="1">
      <c r="A82" s="688"/>
      <c r="B82" s="816"/>
      <c r="C82" s="806"/>
      <c r="D82" s="232" t="s">
        <v>105</v>
      </c>
      <c r="E82" s="667"/>
      <c r="F82" s="667"/>
      <c r="G82" s="667"/>
      <c r="H82" s="688"/>
      <c r="I82" s="688"/>
      <c r="J82" s="69">
        <f t="shared" si="44"/>
        <v>1876.5000000000002</v>
      </c>
      <c r="K82" s="70">
        <f t="shared" si="45"/>
        <v>1529.0000000000002</v>
      </c>
      <c r="L82" s="71">
        <v>1390</v>
      </c>
      <c r="M82" s="126">
        <f t="shared" si="36"/>
        <v>1</v>
      </c>
      <c r="N82" s="126">
        <f t="shared" si="37"/>
        <v>1390</v>
      </c>
      <c r="O82" s="126">
        <f t="shared" si="38"/>
        <v>1390</v>
      </c>
      <c r="P82">
        <f t="shared" si="39"/>
        <v>1390</v>
      </c>
      <c r="Q82" s="70">
        <f t="shared" si="40"/>
        <v>1431.7</v>
      </c>
      <c r="R82" s="70">
        <f t="shared" si="30"/>
        <v>1584.6</v>
      </c>
      <c r="S82" s="70">
        <f t="shared" si="31"/>
        <v>1959.8999999999999</v>
      </c>
      <c r="T82" s="481">
        <f t="shared" si="41"/>
        <v>1320.5</v>
      </c>
      <c r="U82" s="481">
        <f t="shared" si="42"/>
        <v>1459.5</v>
      </c>
      <c r="V82" s="481">
        <f t="shared" si="43"/>
        <v>1807</v>
      </c>
      <c r="Y82" s="229"/>
      <c r="Z82" s="229"/>
      <c r="AA82" s="229"/>
      <c r="AB82" s="229"/>
      <c r="AC82" s="229"/>
    </row>
    <row r="83" spans="1:29" ht="19.5" customHeight="1">
      <c r="A83" s="688"/>
      <c r="B83" s="816"/>
      <c r="C83" s="806"/>
      <c r="D83" s="233" t="s">
        <v>2457</v>
      </c>
      <c r="E83" s="667"/>
      <c r="F83" s="667"/>
      <c r="G83" s="667"/>
      <c r="H83" s="688"/>
      <c r="I83" s="688"/>
      <c r="J83" s="69">
        <f t="shared" si="44"/>
        <v>1876.5000000000002</v>
      </c>
      <c r="K83" s="70">
        <f t="shared" si="45"/>
        <v>1529.0000000000002</v>
      </c>
      <c r="L83" s="71">
        <v>1390</v>
      </c>
      <c r="M83" s="126">
        <f t="shared" si="36"/>
        <v>1</v>
      </c>
      <c r="N83" s="126">
        <f t="shared" si="37"/>
        <v>1390</v>
      </c>
      <c r="O83" s="126">
        <f t="shared" si="38"/>
        <v>1390</v>
      </c>
      <c r="P83">
        <f t="shared" si="39"/>
        <v>1390</v>
      </c>
      <c r="Q83" s="70">
        <f t="shared" si="40"/>
        <v>1431.7</v>
      </c>
      <c r="R83" s="70">
        <f t="shared" si="30"/>
        <v>1584.6</v>
      </c>
      <c r="S83" s="70">
        <f t="shared" si="31"/>
        <v>1959.8999999999999</v>
      </c>
      <c r="T83" s="481">
        <f t="shared" si="41"/>
        <v>1320.5</v>
      </c>
      <c r="U83" s="481">
        <f t="shared" si="42"/>
        <v>1459.5</v>
      </c>
      <c r="V83" s="481">
        <f t="shared" si="43"/>
        <v>1807</v>
      </c>
      <c r="Y83" s="229"/>
      <c r="Z83" s="229"/>
      <c r="AA83" s="229"/>
      <c r="AB83" s="229"/>
      <c r="AC83" s="229"/>
    </row>
    <row r="84" spans="1:29" ht="19.5" customHeight="1">
      <c r="A84" s="688"/>
      <c r="B84" s="816"/>
      <c r="C84" s="806"/>
      <c r="D84" s="138" t="s">
        <v>107</v>
      </c>
      <c r="E84" s="667"/>
      <c r="F84" s="667"/>
      <c r="G84" s="667"/>
      <c r="H84" s="688"/>
      <c r="I84" s="688"/>
      <c r="J84" s="69">
        <f t="shared" si="44"/>
        <v>1876.5000000000002</v>
      </c>
      <c r="K84" s="70">
        <f t="shared" si="45"/>
        <v>1529.0000000000002</v>
      </c>
      <c r="L84" s="71">
        <v>1390</v>
      </c>
      <c r="M84" s="126">
        <f t="shared" si="36"/>
        <v>1</v>
      </c>
      <c r="N84" s="126">
        <f t="shared" si="37"/>
        <v>1390</v>
      </c>
      <c r="O84" s="126">
        <f t="shared" si="38"/>
        <v>1390</v>
      </c>
      <c r="P84">
        <f t="shared" si="39"/>
        <v>1390</v>
      </c>
      <c r="Q84" s="70">
        <f t="shared" si="40"/>
        <v>1431.7</v>
      </c>
      <c r="R84" s="70">
        <f t="shared" si="30"/>
        <v>1584.6</v>
      </c>
      <c r="S84" s="70">
        <f t="shared" si="31"/>
        <v>1959.8999999999999</v>
      </c>
      <c r="T84" s="481">
        <f t="shared" si="41"/>
        <v>1320.5</v>
      </c>
      <c r="U84" s="481">
        <f t="shared" si="42"/>
        <v>1459.5</v>
      </c>
      <c r="V84" s="481">
        <f t="shared" si="43"/>
        <v>1807</v>
      </c>
      <c r="Y84" s="229"/>
      <c r="Z84" s="229"/>
      <c r="AA84" s="229"/>
      <c r="AB84" s="229"/>
      <c r="AC84" s="229"/>
    </row>
    <row r="85" spans="1:29" ht="24" customHeight="1">
      <c r="A85" s="688"/>
      <c r="B85" s="816"/>
      <c r="C85" s="806"/>
      <c r="D85" s="457" t="s">
        <v>622</v>
      </c>
      <c r="E85" s="667"/>
      <c r="F85" s="667"/>
      <c r="G85" s="667"/>
      <c r="H85" s="688"/>
      <c r="I85" s="688"/>
      <c r="J85" s="69">
        <f t="shared" si="44"/>
        <v>1957.5000000000002</v>
      </c>
      <c r="K85" s="70">
        <f t="shared" si="45"/>
        <v>1595.0000000000002</v>
      </c>
      <c r="L85" s="71">
        <v>1450</v>
      </c>
      <c r="M85" s="126">
        <f t="shared" si="36"/>
        <v>1</v>
      </c>
      <c r="N85" s="126">
        <f t="shared" si="37"/>
        <v>1450</v>
      </c>
      <c r="O85" s="126">
        <f t="shared" si="38"/>
        <v>1450</v>
      </c>
      <c r="P85">
        <f t="shared" si="39"/>
        <v>1450</v>
      </c>
      <c r="Q85" s="70">
        <f t="shared" si="40"/>
        <v>1493.5</v>
      </c>
      <c r="R85" s="70">
        <f t="shared" si="30"/>
        <v>1652.9999999999998</v>
      </c>
      <c r="S85" s="70">
        <f t="shared" si="31"/>
        <v>2044.4999999999998</v>
      </c>
      <c r="T85" s="481">
        <f t="shared" si="41"/>
        <v>1377.5</v>
      </c>
      <c r="U85" s="481">
        <f t="shared" si="42"/>
        <v>1522.5</v>
      </c>
      <c r="V85" s="481">
        <f t="shared" si="43"/>
        <v>1885</v>
      </c>
      <c r="Y85" s="229"/>
      <c r="Z85" s="229"/>
      <c r="AA85" s="229"/>
      <c r="AB85" s="229"/>
      <c r="AC85" s="229"/>
    </row>
    <row r="86" spans="1:29" ht="32.25" customHeight="1">
      <c r="A86" s="688"/>
      <c r="B86" s="816"/>
      <c r="C86" s="806"/>
      <c r="D86" s="435" t="s">
        <v>3973</v>
      </c>
      <c r="E86" s="667"/>
      <c r="F86" s="667"/>
      <c r="G86" s="667"/>
      <c r="H86" s="688"/>
      <c r="I86" s="688"/>
      <c r="J86" s="69">
        <f t="shared" si="44"/>
        <v>1957.5000000000002</v>
      </c>
      <c r="K86" s="70">
        <f t="shared" si="45"/>
        <v>1595.0000000000002</v>
      </c>
      <c r="L86" s="71">
        <v>1450</v>
      </c>
      <c r="M86" s="126">
        <f t="shared" si="36"/>
        <v>1</v>
      </c>
      <c r="N86" s="126">
        <f t="shared" si="37"/>
        <v>1450</v>
      </c>
      <c r="O86" s="126">
        <f t="shared" si="38"/>
        <v>1450</v>
      </c>
      <c r="P86">
        <f t="shared" si="39"/>
        <v>1450</v>
      </c>
      <c r="Q86" s="70">
        <f t="shared" si="40"/>
        <v>1493.5</v>
      </c>
      <c r="R86" s="70">
        <f t="shared" si="30"/>
        <v>1652.9999999999998</v>
      </c>
      <c r="S86" s="70">
        <f t="shared" si="31"/>
        <v>2044.4999999999998</v>
      </c>
      <c r="T86" s="481">
        <f t="shared" si="41"/>
        <v>1377.5</v>
      </c>
      <c r="U86" s="481">
        <f t="shared" si="42"/>
        <v>1522.5</v>
      </c>
      <c r="V86" s="481">
        <f t="shared" si="43"/>
        <v>1885</v>
      </c>
      <c r="Y86" s="229"/>
      <c r="Z86" s="229"/>
      <c r="AA86" s="229"/>
      <c r="AB86" s="229"/>
      <c r="AC86" s="229"/>
    </row>
    <row r="87" spans="1:29" ht="19.5" customHeight="1">
      <c r="A87" s="688" t="s">
        <v>3657</v>
      </c>
      <c r="B87" s="816"/>
      <c r="C87" s="806" t="s">
        <v>3912</v>
      </c>
      <c r="D87" s="89" t="s">
        <v>623</v>
      </c>
      <c r="E87" s="667" t="s">
        <v>11</v>
      </c>
      <c r="F87" s="667" t="s">
        <v>2451</v>
      </c>
      <c r="G87" s="667" t="s">
        <v>2453</v>
      </c>
      <c r="H87" s="688" t="s">
        <v>2455</v>
      </c>
      <c r="I87" s="688" t="s">
        <v>2456</v>
      </c>
      <c r="J87" s="69">
        <f t="shared" si="34"/>
        <v>1347.3000000000002</v>
      </c>
      <c r="K87" s="70">
        <f t="shared" si="35"/>
        <v>1097.8000000000002</v>
      </c>
      <c r="L87" s="71">
        <v>998</v>
      </c>
      <c r="M87" s="126">
        <f t="shared" si="36"/>
        <v>1</v>
      </c>
      <c r="N87" s="126">
        <f t="shared" si="37"/>
        <v>998</v>
      </c>
      <c r="O87" s="126">
        <f t="shared" si="38"/>
        <v>998</v>
      </c>
      <c r="P87">
        <f t="shared" si="39"/>
        <v>998</v>
      </c>
      <c r="Q87" s="70">
        <f t="shared" si="40"/>
        <v>1027.94</v>
      </c>
      <c r="R87" s="70">
        <f t="shared" si="30"/>
        <v>1137.7199999999998</v>
      </c>
      <c r="S87" s="70">
        <f t="shared" si="31"/>
        <v>1407.1799999999998</v>
      </c>
      <c r="T87" s="481">
        <f t="shared" si="41"/>
        <v>948.1</v>
      </c>
      <c r="U87" s="481">
        <f t="shared" si="42"/>
        <v>1047.9000000000001</v>
      </c>
      <c r="V87" s="481">
        <f t="shared" si="43"/>
        <v>1297.4000000000001</v>
      </c>
      <c r="Y87" s="229"/>
      <c r="Z87" s="229"/>
      <c r="AA87" s="229"/>
      <c r="AB87" s="229"/>
      <c r="AC87" s="229"/>
    </row>
    <row r="88" spans="1:29" ht="19.5" customHeight="1">
      <c r="A88" s="688"/>
      <c r="B88" s="816"/>
      <c r="C88" s="806"/>
      <c r="D88" s="230" t="s">
        <v>621</v>
      </c>
      <c r="E88" s="667"/>
      <c r="F88" s="667"/>
      <c r="G88" s="667"/>
      <c r="H88" s="688"/>
      <c r="I88" s="688"/>
      <c r="J88" s="69">
        <f t="shared" ref="J88:J105" si="46">L88*1.35</f>
        <v>1347.3000000000002</v>
      </c>
      <c r="K88" s="70">
        <f t="shared" ref="K88:K105" si="47">L88*1.1</f>
        <v>1097.8000000000002</v>
      </c>
      <c r="L88" s="71">
        <v>998</v>
      </c>
      <c r="M88" s="126">
        <f t="shared" si="36"/>
        <v>1</v>
      </c>
      <c r="N88" s="126">
        <f t="shared" si="37"/>
        <v>998</v>
      </c>
      <c r="O88" s="126">
        <f t="shared" si="38"/>
        <v>998</v>
      </c>
      <c r="P88">
        <f t="shared" si="39"/>
        <v>998</v>
      </c>
      <c r="Q88" s="70">
        <f t="shared" si="40"/>
        <v>1027.94</v>
      </c>
      <c r="R88" s="70">
        <f t="shared" si="30"/>
        <v>1137.7199999999998</v>
      </c>
      <c r="S88" s="70">
        <f t="shared" si="31"/>
        <v>1407.1799999999998</v>
      </c>
      <c r="T88" s="481">
        <f t="shared" si="41"/>
        <v>948.1</v>
      </c>
      <c r="U88" s="481">
        <f t="shared" si="42"/>
        <v>1047.9000000000001</v>
      </c>
      <c r="V88" s="481">
        <f t="shared" si="43"/>
        <v>1297.4000000000001</v>
      </c>
      <c r="Y88" s="229"/>
      <c r="Z88" s="229"/>
      <c r="AA88" s="229"/>
      <c r="AB88" s="229"/>
      <c r="AC88" s="229"/>
    </row>
    <row r="89" spans="1:29" ht="19.5" customHeight="1">
      <c r="A89" s="688"/>
      <c r="B89" s="816"/>
      <c r="C89" s="806"/>
      <c r="D89" s="231" t="s">
        <v>108</v>
      </c>
      <c r="E89" s="667"/>
      <c r="F89" s="667"/>
      <c r="G89" s="667"/>
      <c r="H89" s="688"/>
      <c r="I89" s="688"/>
      <c r="J89" s="69">
        <f t="shared" si="46"/>
        <v>1347.3000000000002</v>
      </c>
      <c r="K89" s="70">
        <f t="shared" si="47"/>
        <v>1097.8000000000002</v>
      </c>
      <c r="L89" s="71">
        <v>998</v>
      </c>
      <c r="M89" s="126">
        <f t="shared" si="36"/>
        <v>1</v>
      </c>
      <c r="N89" s="126">
        <f t="shared" si="37"/>
        <v>998</v>
      </c>
      <c r="O89" s="126">
        <f t="shared" si="38"/>
        <v>998</v>
      </c>
      <c r="P89">
        <f t="shared" si="39"/>
        <v>998</v>
      </c>
      <c r="Q89" s="70">
        <f t="shared" si="40"/>
        <v>1027.94</v>
      </c>
      <c r="R89" s="70">
        <f t="shared" si="30"/>
        <v>1137.7199999999998</v>
      </c>
      <c r="S89" s="70">
        <f t="shared" si="31"/>
        <v>1407.1799999999998</v>
      </c>
      <c r="T89" s="481">
        <f t="shared" si="41"/>
        <v>948.1</v>
      </c>
      <c r="U89" s="481">
        <f t="shared" si="42"/>
        <v>1047.9000000000001</v>
      </c>
      <c r="V89" s="481">
        <f t="shared" si="43"/>
        <v>1297.4000000000001</v>
      </c>
      <c r="Y89" s="229"/>
      <c r="Z89" s="229"/>
      <c r="AA89" s="229"/>
      <c r="AB89" s="229"/>
      <c r="AC89" s="229"/>
    </row>
    <row r="90" spans="1:29" ht="19.5" customHeight="1">
      <c r="A90" s="688"/>
      <c r="B90" s="816"/>
      <c r="C90" s="806"/>
      <c r="D90" s="129" t="s">
        <v>106</v>
      </c>
      <c r="E90" s="667"/>
      <c r="F90" s="667"/>
      <c r="G90" s="667"/>
      <c r="H90" s="688"/>
      <c r="I90" s="688"/>
      <c r="J90" s="69">
        <f t="shared" si="46"/>
        <v>1347.3000000000002</v>
      </c>
      <c r="K90" s="70">
        <f t="shared" si="47"/>
        <v>1097.8000000000002</v>
      </c>
      <c r="L90" s="71">
        <v>998</v>
      </c>
      <c r="M90" s="126">
        <f t="shared" si="36"/>
        <v>1</v>
      </c>
      <c r="N90" s="126">
        <f t="shared" si="37"/>
        <v>998</v>
      </c>
      <c r="O90" s="126">
        <f t="shared" si="38"/>
        <v>998</v>
      </c>
      <c r="P90">
        <f t="shared" si="39"/>
        <v>998</v>
      </c>
      <c r="Q90" s="70">
        <f t="shared" si="40"/>
        <v>1027.94</v>
      </c>
      <c r="R90" s="70">
        <f t="shared" si="30"/>
        <v>1137.7199999999998</v>
      </c>
      <c r="S90" s="70">
        <f t="shared" si="31"/>
        <v>1407.1799999999998</v>
      </c>
      <c r="T90" s="481">
        <f t="shared" si="41"/>
        <v>948.1</v>
      </c>
      <c r="U90" s="481">
        <f t="shared" si="42"/>
        <v>1047.9000000000001</v>
      </c>
      <c r="V90" s="481">
        <f t="shared" si="43"/>
        <v>1297.4000000000001</v>
      </c>
      <c r="Y90" s="229"/>
      <c r="Z90" s="229"/>
      <c r="AA90" s="229"/>
      <c r="AB90" s="229"/>
      <c r="AC90" s="229"/>
    </row>
    <row r="91" spans="1:29" ht="19.5" customHeight="1">
      <c r="A91" s="688"/>
      <c r="B91" s="816"/>
      <c r="C91" s="806"/>
      <c r="D91" s="232" t="s">
        <v>105</v>
      </c>
      <c r="E91" s="667"/>
      <c r="F91" s="667"/>
      <c r="G91" s="667"/>
      <c r="H91" s="688"/>
      <c r="I91" s="688"/>
      <c r="J91" s="69">
        <f t="shared" si="46"/>
        <v>1347.3000000000002</v>
      </c>
      <c r="K91" s="70">
        <f t="shared" si="47"/>
        <v>1097.8000000000002</v>
      </c>
      <c r="L91" s="71">
        <v>998</v>
      </c>
      <c r="M91" s="126">
        <f t="shared" si="36"/>
        <v>1</v>
      </c>
      <c r="N91" s="126">
        <f t="shared" si="37"/>
        <v>998</v>
      </c>
      <c r="O91" s="126">
        <f t="shared" si="38"/>
        <v>998</v>
      </c>
      <c r="P91">
        <f t="shared" si="39"/>
        <v>998</v>
      </c>
      <c r="Q91" s="70">
        <f t="shared" si="40"/>
        <v>1027.94</v>
      </c>
      <c r="R91" s="70">
        <f t="shared" si="30"/>
        <v>1137.7199999999998</v>
      </c>
      <c r="S91" s="70">
        <f t="shared" si="31"/>
        <v>1407.1799999999998</v>
      </c>
      <c r="T91" s="481">
        <f t="shared" si="41"/>
        <v>948.1</v>
      </c>
      <c r="U91" s="481">
        <f t="shared" si="42"/>
        <v>1047.9000000000001</v>
      </c>
      <c r="V91" s="481">
        <f t="shared" si="43"/>
        <v>1297.4000000000001</v>
      </c>
      <c r="Y91" s="229"/>
      <c r="Z91" s="229"/>
      <c r="AA91" s="229"/>
      <c r="AB91" s="229"/>
      <c r="AC91" s="229"/>
    </row>
    <row r="92" spans="1:29" ht="19.5" customHeight="1">
      <c r="A92" s="688"/>
      <c r="B92" s="816"/>
      <c r="C92" s="806"/>
      <c r="D92" s="233" t="s">
        <v>2457</v>
      </c>
      <c r="E92" s="667"/>
      <c r="F92" s="667"/>
      <c r="G92" s="667"/>
      <c r="H92" s="688"/>
      <c r="I92" s="688"/>
      <c r="J92" s="69">
        <f t="shared" si="46"/>
        <v>1347.3000000000002</v>
      </c>
      <c r="K92" s="70">
        <f t="shared" si="47"/>
        <v>1097.8000000000002</v>
      </c>
      <c r="L92" s="71">
        <v>998</v>
      </c>
      <c r="M92" s="126">
        <f t="shared" si="36"/>
        <v>1</v>
      </c>
      <c r="N92" s="126">
        <f t="shared" si="37"/>
        <v>998</v>
      </c>
      <c r="O92" s="126">
        <f t="shared" si="38"/>
        <v>998</v>
      </c>
      <c r="P92">
        <f t="shared" si="39"/>
        <v>998</v>
      </c>
      <c r="Q92" s="70">
        <f t="shared" si="40"/>
        <v>1027.94</v>
      </c>
      <c r="R92" s="70">
        <f t="shared" si="30"/>
        <v>1137.7199999999998</v>
      </c>
      <c r="S92" s="70">
        <f t="shared" si="31"/>
        <v>1407.1799999999998</v>
      </c>
      <c r="T92" s="481">
        <f t="shared" si="41"/>
        <v>948.1</v>
      </c>
      <c r="U92" s="481">
        <f t="shared" si="42"/>
        <v>1047.9000000000001</v>
      </c>
      <c r="V92" s="481">
        <f t="shared" si="43"/>
        <v>1297.4000000000001</v>
      </c>
      <c r="Y92" s="229"/>
      <c r="Z92" s="229"/>
      <c r="AA92" s="229"/>
      <c r="AB92" s="229"/>
      <c r="AC92" s="229"/>
    </row>
    <row r="93" spans="1:29" ht="18.75" customHeight="1">
      <c r="A93" s="688"/>
      <c r="B93" s="816"/>
      <c r="C93" s="806"/>
      <c r="D93" s="138" t="s">
        <v>107</v>
      </c>
      <c r="E93" s="667"/>
      <c r="F93" s="667"/>
      <c r="G93" s="667"/>
      <c r="H93" s="688"/>
      <c r="I93" s="688"/>
      <c r="J93" s="69">
        <f t="shared" si="46"/>
        <v>1347.3000000000002</v>
      </c>
      <c r="K93" s="70">
        <f t="shared" si="47"/>
        <v>1097.8000000000002</v>
      </c>
      <c r="L93" s="71">
        <v>998</v>
      </c>
      <c r="M93" s="126">
        <f t="shared" si="36"/>
        <v>1</v>
      </c>
      <c r="N93" s="126">
        <f t="shared" si="37"/>
        <v>998</v>
      </c>
      <c r="O93" s="126">
        <f t="shared" si="38"/>
        <v>998</v>
      </c>
      <c r="P93">
        <f t="shared" si="39"/>
        <v>998</v>
      </c>
      <c r="Q93" s="70">
        <f t="shared" si="40"/>
        <v>1027.94</v>
      </c>
      <c r="R93" s="70">
        <f t="shared" si="30"/>
        <v>1137.7199999999998</v>
      </c>
      <c r="S93" s="70">
        <f t="shared" si="31"/>
        <v>1407.1799999999998</v>
      </c>
      <c r="T93" s="481">
        <f t="shared" si="41"/>
        <v>948.1</v>
      </c>
      <c r="U93" s="481">
        <f t="shared" si="42"/>
        <v>1047.9000000000001</v>
      </c>
      <c r="V93" s="481">
        <f t="shared" si="43"/>
        <v>1297.4000000000001</v>
      </c>
      <c r="Y93" s="229"/>
      <c r="Z93" s="229"/>
      <c r="AA93" s="229"/>
      <c r="AB93" s="229"/>
      <c r="AC93" s="229"/>
    </row>
    <row r="94" spans="1:29" ht="20.25" customHeight="1">
      <c r="A94" s="688" t="s">
        <v>2459</v>
      </c>
      <c r="B94" s="816"/>
      <c r="C94" s="806" t="s">
        <v>2458</v>
      </c>
      <c r="D94" s="89" t="s">
        <v>623</v>
      </c>
      <c r="E94" s="667" t="s">
        <v>11</v>
      </c>
      <c r="F94" s="667" t="s">
        <v>2460</v>
      </c>
      <c r="G94" s="667" t="s">
        <v>2453</v>
      </c>
      <c r="H94" s="688" t="s">
        <v>289</v>
      </c>
      <c r="I94" s="688" t="s">
        <v>2461</v>
      </c>
      <c r="J94" s="69">
        <f t="shared" si="46"/>
        <v>243.00000000000003</v>
      </c>
      <c r="K94" s="70">
        <f t="shared" si="47"/>
        <v>198.00000000000003</v>
      </c>
      <c r="L94" s="71">
        <v>180</v>
      </c>
      <c r="M94" s="126">
        <f t="shared" si="36"/>
        <v>1</v>
      </c>
      <c r="N94" s="126">
        <f t="shared" si="37"/>
        <v>180</v>
      </c>
      <c r="O94" s="126">
        <f t="shared" si="38"/>
        <v>180</v>
      </c>
      <c r="P94">
        <f t="shared" si="39"/>
        <v>180</v>
      </c>
      <c r="Q94" s="70">
        <f t="shared" ref="Q94:Q105" si="48">IFERROR(SUM($P94*$W$1)," ")</f>
        <v>185.4</v>
      </c>
      <c r="R94" s="70">
        <f t="shared" si="30"/>
        <v>205.2</v>
      </c>
      <c r="S94" s="70">
        <f t="shared" si="31"/>
        <v>253.79999999999998</v>
      </c>
      <c r="T94" s="481">
        <f t="shared" si="41"/>
        <v>171</v>
      </c>
      <c r="U94" s="481">
        <f t="shared" si="42"/>
        <v>189</v>
      </c>
      <c r="V94" s="481">
        <f t="shared" si="43"/>
        <v>234</v>
      </c>
      <c r="Y94" s="87"/>
      <c r="Z94" s="87"/>
      <c r="AA94" s="87"/>
      <c r="AB94" s="87"/>
      <c r="AC94" s="87"/>
    </row>
    <row r="95" spans="1:29" ht="21" customHeight="1">
      <c r="A95" s="688"/>
      <c r="B95" s="816"/>
      <c r="C95" s="806"/>
      <c r="D95" s="230" t="s">
        <v>621</v>
      </c>
      <c r="E95" s="667"/>
      <c r="F95" s="667"/>
      <c r="G95" s="667"/>
      <c r="H95" s="688"/>
      <c r="I95" s="688"/>
      <c r="J95" s="69">
        <f t="shared" si="46"/>
        <v>243.00000000000003</v>
      </c>
      <c r="K95" s="70">
        <f t="shared" si="47"/>
        <v>198.00000000000003</v>
      </c>
      <c r="L95" s="71">
        <v>180</v>
      </c>
      <c r="M95" s="126">
        <f t="shared" si="36"/>
        <v>1</v>
      </c>
      <c r="N95" s="126">
        <f t="shared" si="37"/>
        <v>180</v>
      </c>
      <c r="O95" s="126">
        <f t="shared" si="38"/>
        <v>180</v>
      </c>
      <c r="P95">
        <f t="shared" si="39"/>
        <v>180</v>
      </c>
      <c r="Q95" s="70">
        <f t="shared" si="48"/>
        <v>185.4</v>
      </c>
      <c r="R95" s="70">
        <f t="shared" si="30"/>
        <v>205.2</v>
      </c>
      <c r="S95" s="70">
        <f t="shared" si="31"/>
        <v>253.79999999999998</v>
      </c>
      <c r="T95" s="481">
        <f t="shared" si="41"/>
        <v>171</v>
      </c>
      <c r="U95" s="481">
        <f t="shared" si="42"/>
        <v>189</v>
      </c>
      <c r="V95" s="481">
        <f t="shared" si="43"/>
        <v>234</v>
      </c>
      <c r="Y95" s="229"/>
      <c r="Z95" s="229"/>
      <c r="AA95" s="229"/>
      <c r="AB95" s="229"/>
      <c r="AC95" s="229"/>
    </row>
    <row r="96" spans="1:29" ht="18.75" customHeight="1">
      <c r="A96" s="688"/>
      <c r="B96" s="816"/>
      <c r="C96" s="806"/>
      <c r="D96" s="231" t="s">
        <v>108</v>
      </c>
      <c r="E96" s="667"/>
      <c r="F96" s="667"/>
      <c r="G96" s="667"/>
      <c r="H96" s="688"/>
      <c r="I96" s="688"/>
      <c r="J96" s="69">
        <f t="shared" si="46"/>
        <v>255.15</v>
      </c>
      <c r="K96" s="70">
        <f t="shared" si="47"/>
        <v>207.9</v>
      </c>
      <c r="L96" s="71">
        <v>189</v>
      </c>
      <c r="M96" s="126">
        <f t="shared" si="36"/>
        <v>1</v>
      </c>
      <c r="N96" s="126">
        <f t="shared" si="37"/>
        <v>189</v>
      </c>
      <c r="O96" s="126">
        <f t="shared" si="38"/>
        <v>189</v>
      </c>
      <c r="P96">
        <f t="shared" si="39"/>
        <v>189</v>
      </c>
      <c r="Q96" s="70">
        <f t="shared" si="48"/>
        <v>194.67000000000002</v>
      </c>
      <c r="R96" s="70">
        <f t="shared" si="30"/>
        <v>215.45999999999998</v>
      </c>
      <c r="S96" s="70">
        <f t="shared" si="31"/>
        <v>266.49</v>
      </c>
      <c r="T96" s="481">
        <f t="shared" si="41"/>
        <v>179.55</v>
      </c>
      <c r="U96" s="481">
        <f t="shared" si="42"/>
        <v>198.45000000000002</v>
      </c>
      <c r="V96" s="481">
        <f t="shared" si="43"/>
        <v>245.70000000000002</v>
      </c>
      <c r="Y96" s="229"/>
      <c r="Z96" s="229"/>
      <c r="AA96" s="229"/>
      <c r="AB96" s="229"/>
      <c r="AC96" s="229"/>
    </row>
    <row r="97" spans="1:29" ht="18.75" customHeight="1">
      <c r="A97" s="688"/>
      <c r="B97" s="816"/>
      <c r="C97" s="806"/>
      <c r="D97" s="433" t="s">
        <v>622</v>
      </c>
      <c r="E97" s="667"/>
      <c r="F97" s="667"/>
      <c r="G97" s="667"/>
      <c r="H97" s="688"/>
      <c r="I97" s="688"/>
      <c r="J97" s="69">
        <f t="shared" si="46"/>
        <v>255.15</v>
      </c>
      <c r="K97" s="70">
        <f t="shared" si="47"/>
        <v>207.9</v>
      </c>
      <c r="L97" s="71">
        <v>189</v>
      </c>
      <c r="M97" s="126">
        <f t="shared" si="36"/>
        <v>1</v>
      </c>
      <c r="N97" s="126">
        <f t="shared" si="37"/>
        <v>189</v>
      </c>
      <c r="O97" s="126">
        <f t="shared" si="38"/>
        <v>189</v>
      </c>
      <c r="P97">
        <f t="shared" si="39"/>
        <v>189</v>
      </c>
      <c r="Q97" s="70">
        <f t="shared" si="48"/>
        <v>194.67000000000002</v>
      </c>
      <c r="R97" s="70">
        <f t="shared" si="30"/>
        <v>215.45999999999998</v>
      </c>
      <c r="S97" s="70">
        <f t="shared" si="31"/>
        <v>266.49</v>
      </c>
      <c r="T97" s="481">
        <f t="shared" si="41"/>
        <v>179.55</v>
      </c>
      <c r="U97" s="481">
        <f t="shared" si="42"/>
        <v>198.45000000000002</v>
      </c>
      <c r="V97" s="481">
        <f t="shared" si="43"/>
        <v>245.70000000000002</v>
      </c>
      <c r="Y97" s="229"/>
      <c r="Z97" s="229"/>
      <c r="AA97" s="229"/>
      <c r="AB97" s="229"/>
      <c r="AC97" s="229"/>
    </row>
    <row r="98" spans="1:29" ht="19.5" customHeight="1">
      <c r="A98" s="688"/>
      <c r="B98" s="816"/>
      <c r="C98" s="806"/>
      <c r="D98" s="129" t="s">
        <v>106</v>
      </c>
      <c r="E98" s="667"/>
      <c r="F98" s="667"/>
      <c r="G98" s="667"/>
      <c r="H98" s="688"/>
      <c r="I98" s="688"/>
      <c r="J98" s="69">
        <f t="shared" si="46"/>
        <v>255.15</v>
      </c>
      <c r="K98" s="70">
        <f t="shared" si="47"/>
        <v>207.9</v>
      </c>
      <c r="L98" s="71">
        <v>189</v>
      </c>
      <c r="M98" s="126">
        <f t="shared" si="36"/>
        <v>1</v>
      </c>
      <c r="N98" s="126">
        <f t="shared" si="37"/>
        <v>189</v>
      </c>
      <c r="O98" s="126">
        <f t="shared" si="38"/>
        <v>189</v>
      </c>
      <c r="P98">
        <f t="shared" si="39"/>
        <v>189</v>
      </c>
      <c r="Q98" s="70">
        <f t="shared" si="48"/>
        <v>194.67000000000002</v>
      </c>
      <c r="R98" s="70">
        <f t="shared" si="30"/>
        <v>215.45999999999998</v>
      </c>
      <c r="S98" s="70">
        <f t="shared" si="31"/>
        <v>266.49</v>
      </c>
      <c r="T98" s="481">
        <f t="shared" si="41"/>
        <v>179.55</v>
      </c>
      <c r="U98" s="481">
        <f t="shared" si="42"/>
        <v>198.45000000000002</v>
      </c>
      <c r="V98" s="481">
        <f t="shared" si="43"/>
        <v>245.70000000000002</v>
      </c>
      <c r="Y98" s="229"/>
      <c r="Z98" s="229"/>
      <c r="AA98" s="229"/>
      <c r="AB98" s="229"/>
      <c r="AC98" s="229"/>
    </row>
    <row r="99" spans="1:29" ht="19.5" customHeight="1">
      <c r="A99" s="688"/>
      <c r="B99" s="816"/>
      <c r="C99" s="806"/>
      <c r="D99" s="542" t="s">
        <v>4312</v>
      </c>
      <c r="E99" s="667"/>
      <c r="F99" s="667"/>
      <c r="G99" s="667"/>
      <c r="H99" s="688"/>
      <c r="I99" s="688"/>
      <c r="J99" s="69">
        <f t="shared" si="46"/>
        <v>255.15</v>
      </c>
      <c r="K99" s="70">
        <f t="shared" si="47"/>
        <v>207.9</v>
      </c>
      <c r="L99" s="71">
        <v>189</v>
      </c>
      <c r="M99" s="126">
        <f t="shared" si="36"/>
        <v>1</v>
      </c>
      <c r="N99" s="126">
        <f t="shared" si="37"/>
        <v>189</v>
      </c>
      <c r="O99" s="126">
        <f t="shared" si="38"/>
        <v>189</v>
      </c>
      <c r="P99">
        <f t="shared" si="39"/>
        <v>189</v>
      </c>
      <c r="Q99" s="70">
        <f t="shared" si="48"/>
        <v>194.67000000000002</v>
      </c>
      <c r="R99" s="70">
        <f t="shared" si="30"/>
        <v>215.45999999999998</v>
      </c>
      <c r="S99" s="70">
        <f t="shared" si="31"/>
        <v>266.49</v>
      </c>
      <c r="T99" s="481">
        <f t="shared" si="41"/>
        <v>179.55</v>
      </c>
      <c r="U99" s="481">
        <f t="shared" si="42"/>
        <v>198.45000000000002</v>
      </c>
      <c r="V99" s="481">
        <f t="shared" si="43"/>
        <v>245.70000000000002</v>
      </c>
      <c r="Y99" s="229"/>
      <c r="Z99" s="229"/>
      <c r="AA99" s="229"/>
      <c r="AB99" s="229"/>
      <c r="AC99" s="229"/>
    </row>
    <row r="100" spans="1:29" ht="21" customHeight="1">
      <c r="A100" s="688"/>
      <c r="B100" s="816"/>
      <c r="C100" s="806"/>
      <c r="D100" s="232" t="s">
        <v>105</v>
      </c>
      <c r="E100" s="667"/>
      <c r="F100" s="667"/>
      <c r="G100" s="667"/>
      <c r="H100" s="688"/>
      <c r="I100" s="688"/>
      <c r="J100" s="69">
        <f t="shared" si="46"/>
        <v>255.15</v>
      </c>
      <c r="K100" s="70">
        <f t="shared" si="47"/>
        <v>207.9</v>
      </c>
      <c r="L100" s="71">
        <v>189</v>
      </c>
      <c r="M100" s="126">
        <f t="shared" si="36"/>
        <v>1</v>
      </c>
      <c r="N100" s="126">
        <f t="shared" si="37"/>
        <v>189</v>
      </c>
      <c r="O100" s="126">
        <f t="shared" si="38"/>
        <v>189</v>
      </c>
      <c r="P100">
        <f t="shared" si="39"/>
        <v>189</v>
      </c>
      <c r="Q100" s="70">
        <f t="shared" si="48"/>
        <v>194.67000000000002</v>
      </c>
      <c r="R100" s="70">
        <f t="shared" si="30"/>
        <v>215.45999999999998</v>
      </c>
      <c r="S100" s="70">
        <f t="shared" si="31"/>
        <v>266.49</v>
      </c>
      <c r="T100" s="481">
        <f t="shared" si="41"/>
        <v>179.55</v>
      </c>
      <c r="U100" s="481">
        <f t="shared" si="42"/>
        <v>198.45000000000002</v>
      </c>
      <c r="V100" s="481">
        <f t="shared" si="43"/>
        <v>245.70000000000002</v>
      </c>
      <c r="Y100" s="229"/>
      <c r="Z100" s="229"/>
      <c r="AA100" s="229"/>
      <c r="AB100" s="229"/>
      <c r="AC100" s="229"/>
    </row>
    <row r="101" spans="1:29" ht="19.5" customHeight="1">
      <c r="A101" s="688"/>
      <c r="B101" s="816"/>
      <c r="C101" s="806"/>
      <c r="D101" s="233" t="s">
        <v>2457</v>
      </c>
      <c r="E101" s="667"/>
      <c r="F101" s="667"/>
      <c r="G101" s="667"/>
      <c r="H101" s="688"/>
      <c r="I101" s="688"/>
      <c r="J101" s="69">
        <f t="shared" si="46"/>
        <v>255.15</v>
      </c>
      <c r="K101" s="70">
        <f t="shared" si="47"/>
        <v>207.9</v>
      </c>
      <c r="L101" s="71">
        <v>189</v>
      </c>
      <c r="M101" s="126">
        <f t="shared" si="36"/>
        <v>1</v>
      </c>
      <c r="N101" s="126">
        <f t="shared" si="37"/>
        <v>189</v>
      </c>
      <c r="O101" s="126">
        <f t="shared" si="38"/>
        <v>189</v>
      </c>
      <c r="P101">
        <f t="shared" si="39"/>
        <v>189</v>
      </c>
      <c r="Q101" s="70">
        <f t="shared" si="48"/>
        <v>194.67000000000002</v>
      </c>
      <c r="R101" s="70">
        <f t="shared" si="30"/>
        <v>215.45999999999998</v>
      </c>
      <c r="S101" s="70">
        <f t="shared" si="31"/>
        <v>266.49</v>
      </c>
      <c r="T101" s="481">
        <f t="shared" si="41"/>
        <v>179.55</v>
      </c>
      <c r="U101" s="481">
        <f t="shared" si="42"/>
        <v>198.45000000000002</v>
      </c>
      <c r="V101" s="481">
        <f t="shared" si="43"/>
        <v>245.70000000000002</v>
      </c>
      <c r="Y101" s="229"/>
      <c r="Z101" s="229"/>
      <c r="AA101" s="229"/>
      <c r="AB101" s="229"/>
      <c r="AC101" s="229"/>
    </row>
    <row r="102" spans="1:29" ht="19.5" customHeight="1">
      <c r="A102" s="688"/>
      <c r="B102" s="816"/>
      <c r="C102" s="806"/>
      <c r="D102" s="543" t="s">
        <v>4313</v>
      </c>
      <c r="E102" s="667"/>
      <c r="F102" s="667"/>
      <c r="G102" s="667"/>
      <c r="H102" s="688"/>
      <c r="I102" s="688"/>
      <c r="J102" s="69">
        <f t="shared" si="46"/>
        <v>255.15</v>
      </c>
      <c r="K102" s="70">
        <f t="shared" si="47"/>
        <v>207.9</v>
      </c>
      <c r="L102" s="71">
        <v>189</v>
      </c>
      <c r="M102" s="126">
        <f t="shared" si="36"/>
        <v>1</v>
      </c>
      <c r="N102" s="126">
        <f t="shared" si="37"/>
        <v>189</v>
      </c>
      <c r="O102" s="126">
        <f t="shared" si="38"/>
        <v>189</v>
      </c>
      <c r="P102">
        <f t="shared" si="39"/>
        <v>189</v>
      </c>
      <c r="Q102" s="70">
        <f t="shared" si="48"/>
        <v>194.67000000000002</v>
      </c>
      <c r="R102" s="70">
        <f t="shared" si="30"/>
        <v>215.45999999999998</v>
      </c>
      <c r="S102" s="70">
        <f t="shared" si="31"/>
        <v>266.49</v>
      </c>
      <c r="T102" s="481">
        <f t="shared" si="41"/>
        <v>179.55</v>
      </c>
      <c r="U102" s="481">
        <f t="shared" si="42"/>
        <v>198.45000000000002</v>
      </c>
      <c r="V102" s="481">
        <f t="shared" si="43"/>
        <v>245.70000000000002</v>
      </c>
      <c r="Y102" s="229"/>
      <c r="Z102" s="229"/>
      <c r="AA102" s="229"/>
      <c r="AB102" s="229"/>
      <c r="AC102" s="229"/>
    </row>
    <row r="103" spans="1:29" ht="19.5" customHeight="1">
      <c r="A103" s="688"/>
      <c r="B103" s="816"/>
      <c r="C103" s="806"/>
      <c r="D103" s="138" t="s">
        <v>107</v>
      </c>
      <c r="E103" s="667"/>
      <c r="F103" s="667"/>
      <c r="G103" s="667"/>
      <c r="H103" s="688"/>
      <c r="I103" s="688"/>
      <c r="J103" s="69">
        <f t="shared" si="46"/>
        <v>255.15</v>
      </c>
      <c r="K103" s="70">
        <f t="shared" si="47"/>
        <v>207.9</v>
      </c>
      <c r="L103" s="71">
        <v>189</v>
      </c>
      <c r="M103" s="126">
        <f t="shared" si="36"/>
        <v>1</v>
      </c>
      <c r="N103" s="126">
        <f t="shared" si="37"/>
        <v>189</v>
      </c>
      <c r="O103" s="126">
        <f t="shared" si="38"/>
        <v>189</v>
      </c>
      <c r="P103">
        <f t="shared" si="39"/>
        <v>189</v>
      </c>
      <c r="Q103" s="70">
        <f t="shared" si="48"/>
        <v>194.67000000000002</v>
      </c>
      <c r="R103" s="70">
        <f t="shared" si="30"/>
        <v>215.45999999999998</v>
      </c>
      <c r="S103" s="70">
        <f t="shared" si="31"/>
        <v>266.49</v>
      </c>
      <c r="T103" s="481">
        <f t="shared" si="41"/>
        <v>179.55</v>
      </c>
      <c r="U103" s="481">
        <f t="shared" si="42"/>
        <v>198.45000000000002</v>
      </c>
      <c r="V103" s="481">
        <f t="shared" si="43"/>
        <v>245.70000000000002</v>
      </c>
      <c r="Y103" s="229"/>
      <c r="Z103" s="229"/>
      <c r="AA103" s="229"/>
      <c r="AB103" s="229"/>
      <c r="AC103" s="229"/>
    </row>
    <row r="104" spans="1:29" ht="19.5" customHeight="1">
      <c r="A104" s="688"/>
      <c r="B104" s="816"/>
      <c r="C104" s="806"/>
      <c r="D104" s="544" t="s">
        <v>4314</v>
      </c>
      <c r="E104" s="667"/>
      <c r="F104" s="667"/>
      <c r="G104" s="667"/>
      <c r="H104" s="688"/>
      <c r="I104" s="688"/>
      <c r="J104" s="69">
        <f t="shared" si="46"/>
        <v>255.15</v>
      </c>
      <c r="K104" s="70">
        <f t="shared" si="47"/>
        <v>207.9</v>
      </c>
      <c r="L104" s="71">
        <v>189</v>
      </c>
      <c r="M104" s="126">
        <f t="shared" si="36"/>
        <v>1</v>
      </c>
      <c r="N104" s="126">
        <f t="shared" si="37"/>
        <v>189</v>
      </c>
      <c r="O104" s="126">
        <f t="shared" si="38"/>
        <v>189</v>
      </c>
      <c r="P104">
        <f t="shared" si="39"/>
        <v>189</v>
      </c>
      <c r="Q104" s="70">
        <f t="shared" si="48"/>
        <v>194.67000000000002</v>
      </c>
      <c r="R104" s="70">
        <f t="shared" si="30"/>
        <v>215.45999999999998</v>
      </c>
      <c r="S104" s="70">
        <f t="shared" si="31"/>
        <v>266.49</v>
      </c>
      <c r="T104" s="481">
        <f t="shared" si="41"/>
        <v>179.55</v>
      </c>
      <c r="U104" s="481">
        <f t="shared" si="42"/>
        <v>198.45000000000002</v>
      </c>
      <c r="V104" s="481">
        <f t="shared" si="43"/>
        <v>245.70000000000002</v>
      </c>
      <c r="Y104" s="229"/>
      <c r="Z104" s="229"/>
      <c r="AA104" s="229"/>
      <c r="AB104" s="229"/>
      <c r="AC104" s="229"/>
    </row>
    <row r="105" spans="1:29" ht="21" customHeight="1">
      <c r="A105" s="688"/>
      <c r="B105" s="816"/>
      <c r="C105" s="806"/>
      <c r="D105" s="141" t="s">
        <v>613</v>
      </c>
      <c r="E105" s="667"/>
      <c r="F105" s="667"/>
      <c r="G105" s="667"/>
      <c r="H105" s="688"/>
      <c r="I105" s="688"/>
      <c r="J105" s="69">
        <f t="shared" si="46"/>
        <v>255.15</v>
      </c>
      <c r="K105" s="70">
        <f t="shared" si="47"/>
        <v>207.9</v>
      </c>
      <c r="L105" s="71">
        <v>189</v>
      </c>
      <c r="M105" s="126">
        <f t="shared" si="36"/>
        <v>1</v>
      </c>
      <c r="N105" s="126">
        <f t="shared" si="37"/>
        <v>189</v>
      </c>
      <c r="O105" s="126">
        <f t="shared" si="38"/>
        <v>189</v>
      </c>
      <c r="P105">
        <f t="shared" si="39"/>
        <v>189</v>
      </c>
      <c r="Q105" s="70">
        <f t="shared" si="48"/>
        <v>194.67000000000002</v>
      </c>
      <c r="R105" s="70">
        <f t="shared" si="30"/>
        <v>215.45999999999998</v>
      </c>
      <c r="S105" s="70">
        <f t="shared" si="31"/>
        <v>266.49</v>
      </c>
      <c r="T105" s="481">
        <f t="shared" si="41"/>
        <v>179.55</v>
      </c>
      <c r="U105" s="481">
        <f t="shared" si="42"/>
        <v>198.45000000000002</v>
      </c>
      <c r="V105" s="481">
        <f t="shared" si="43"/>
        <v>245.70000000000002</v>
      </c>
      <c r="Y105" s="229"/>
      <c r="Z105" s="229"/>
      <c r="AA105" s="229"/>
      <c r="AB105" s="229"/>
      <c r="AC105" s="229"/>
    </row>
    <row r="106" spans="1:29" ht="19.5" customHeight="1">
      <c r="A106" s="688" t="s">
        <v>4102</v>
      </c>
      <c r="B106" s="816"/>
      <c r="C106" s="806" t="s">
        <v>4103</v>
      </c>
      <c r="D106" s="89" t="s">
        <v>623</v>
      </c>
      <c r="E106" s="667" t="s">
        <v>11</v>
      </c>
      <c r="F106" s="667" t="s">
        <v>2451</v>
      </c>
      <c r="G106" s="667" t="s">
        <v>2453</v>
      </c>
      <c r="H106" s="688" t="s">
        <v>2455</v>
      </c>
      <c r="I106" s="688" t="s">
        <v>2456</v>
      </c>
      <c r="J106" s="69">
        <f t="shared" ref="J106:J151" si="49">L106*1.35</f>
        <v>219.68549999999999</v>
      </c>
      <c r="K106" s="70">
        <f t="shared" ref="K106:K151" si="50">L106*1.1</f>
        <v>179.00300000000001</v>
      </c>
      <c r="L106" s="71">
        <v>162.72999999999999</v>
      </c>
      <c r="M106" s="126">
        <f t="shared" ref="M106:M151" si="51">IF(L106&gt;1,1,0)</f>
        <v>1</v>
      </c>
      <c r="N106" s="126">
        <f t="shared" ref="N106:N151" si="52">IF(M106=1,L106,0)</f>
        <v>162.72999999999999</v>
      </c>
      <c r="O106" s="126">
        <f t="shared" ref="O106:O151" si="53">IFERROR(SUM(N106*1)," ")</f>
        <v>162.72999999999999</v>
      </c>
      <c r="P106">
        <f t="shared" ref="P106:P151" si="54">IF(O106=0," ",O106)</f>
        <v>162.72999999999999</v>
      </c>
      <c r="Q106" s="70">
        <f t="shared" si="40"/>
        <v>167.61189999999999</v>
      </c>
      <c r="R106" s="70">
        <f t="shared" si="30"/>
        <v>185.51219999999998</v>
      </c>
      <c r="S106" s="70">
        <f t="shared" si="31"/>
        <v>229.44929999999997</v>
      </c>
      <c r="T106" s="481">
        <f t="shared" si="41"/>
        <v>154.59349999999998</v>
      </c>
      <c r="U106" s="481">
        <f t="shared" si="42"/>
        <v>170.8665</v>
      </c>
      <c r="V106" s="481">
        <f t="shared" si="43"/>
        <v>211.54900000000001</v>
      </c>
      <c r="Y106" s="229"/>
      <c r="Z106" s="229"/>
      <c r="AA106" s="229"/>
      <c r="AB106" s="229"/>
      <c r="AC106" s="229"/>
    </row>
    <row r="107" spans="1:29" ht="19.5" customHeight="1">
      <c r="A107" s="688"/>
      <c r="B107" s="816"/>
      <c r="C107" s="806"/>
      <c r="D107" s="230" t="s">
        <v>621</v>
      </c>
      <c r="E107" s="667"/>
      <c r="F107" s="667"/>
      <c r="G107" s="667"/>
      <c r="H107" s="688"/>
      <c r="I107" s="688"/>
      <c r="J107" s="69">
        <f t="shared" si="49"/>
        <v>219.68549999999999</v>
      </c>
      <c r="K107" s="70">
        <f t="shared" si="50"/>
        <v>179.00300000000001</v>
      </c>
      <c r="L107" s="71">
        <v>162.72999999999999</v>
      </c>
      <c r="M107" s="126">
        <f t="shared" si="51"/>
        <v>1</v>
      </c>
      <c r="N107" s="126">
        <f t="shared" si="52"/>
        <v>162.72999999999999</v>
      </c>
      <c r="O107" s="126">
        <f t="shared" si="53"/>
        <v>162.72999999999999</v>
      </c>
      <c r="P107">
        <f t="shared" si="54"/>
        <v>162.72999999999999</v>
      </c>
      <c r="Q107" s="70">
        <f t="shared" si="40"/>
        <v>167.61189999999999</v>
      </c>
      <c r="R107" s="70">
        <f t="shared" si="30"/>
        <v>185.51219999999998</v>
      </c>
      <c r="S107" s="70">
        <f t="shared" si="31"/>
        <v>229.44929999999997</v>
      </c>
      <c r="T107" s="481">
        <f t="shared" si="41"/>
        <v>154.59349999999998</v>
      </c>
      <c r="U107" s="481">
        <f t="shared" si="42"/>
        <v>170.8665</v>
      </c>
      <c r="V107" s="481">
        <f t="shared" si="43"/>
        <v>211.54900000000001</v>
      </c>
      <c r="Y107" s="229"/>
      <c r="Z107" s="229"/>
      <c r="AA107" s="229"/>
      <c r="AB107" s="229"/>
      <c r="AC107" s="229"/>
    </row>
    <row r="108" spans="1:29" ht="19.5" customHeight="1">
      <c r="A108" s="688"/>
      <c r="B108" s="816"/>
      <c r="C108" s="806"/>
      <c r="D108" s="231" t="s">
        <v>108</v>
      </c>
      <c r="E108" s="667"/>
      <c r="F108" s="667"/>
      <c r="G108" s="667"/>
      <c r="H108" s="688"/>
      <c r="I108" s="688"/>
      <c r="J108" s="69">
        <f t="shared" si="49"/>
        <v>219.68549999999999</v>
      </c>
      <c r="K108" s="70">
        <f t="shared" si="50"/>
        <v>179.00300000000001</v>
      </c>
      <c r="L108" s="71">
        <v>162.72999999999999</v>
      </c>
      <c r="M108" s="126">
        <f t="shared" si="51"/>
        <v>1</v>
      </c>
      <c r="N108" s="126">
        <f t="shared" si="52"/>
        <v>162.72999999999999</v>
      </c>
      <c r="O108" s="126">
        <f t="shared" si="53"/>
        <v>162.72999999999999</v>
      </c>
      <c r="P108">
        <f t="shared" si="54"/>
        <v>162.72999999999999</v>
      </c>
      <c r="Q108" s="70">
        <f t="shared" si="40"/>
        <v>167.61189999999999</v>
      </c>
      <c r="R108" s="70">
        <f t="shared" si="30"/>
        <v>185.51219999999998</v>
      </c>
      <c r="S108" s="70">
        <f t="shared" si="31"/>
        <v>229.44929999999997</v>
      </c>
      <c r="T108" s="481">
        <f t="shared" si="41"/>
        <v>154.59349999999998</v>
      </c>
      <c r="U108" s="481">
        <f t="shared" si="42"/>
        <v>170.8665</v>
      </c>
      <c r="V108" s="481">
        <f t="shared" si="43"/>
        <v>211.54900000000001</v>
      </c>
      <c r="Y108" s="229"/>
      <c r="Z108" s="229"/>
      <c r="AA108" s="229"/>
      <c r="AB108" s="229"/>
      <c r="AC108" s="229"/>
    </row>
    <row r="109" spans="1:29" ht="19.5" customHeight="1">
      <c r="A109" s="688"/>
      <c r="B109" s="816"/>
      <c r="C109" s="806"/>
      <c r="D109" s="129" t="s">
        <v>106</v>
      </c>
      <c r="E109" s="667"/>
      <c r="F109" s="667"/>
      <c r="G109" s="667"/>
      <c r="H109" s="688"/>
      <c r="I109" s="688"/>
      <c r="J109" s="69">
        <f t="shared" si="49"/>
        <v>219.68549999999999</v>
      </c>
      <c r="K109" s="70">
        <f t="shared" si="50"/>
        <v>179.00300000000001</v>
      </c>
      <c r="L109" s="71">
        <v>162.72999999999999</v>
      </c>
      <c r="M109" s="126">
        <f t="shared" si="51"/>
        <v>1</v>
      </c>
      <c r="N109" s="126">
        <f t="shared" si="52"/>
        <v>162.72999999999999</v>
      </c>
      <c r="O109" s="126">
        <f t="shared" si="53"/>
        <v>162.72999999999999</v>
      </c>
      <c r="P109">
        <f t="shared" si="54"/>
        <v>162.72999999999999</v>
      </c>
      <c r="Q109" s="70">
        <f t="shared" si="40"/>
        <v>167.61189999999999</v>
      </c>
      <c r="R109" s="70">
        <f t="shared" si="30"/>
        <v>185.51219999999998</v>
      </c>
      <c r="S109" s="70">
        <f t="shared" si="31"/>
        <v>229.44929999999997</v>
      </c>
      <c r="T109" s="481">
        <f t="shared" si="41"/>
        <v>154.59349999999998</v>
      </c>
      <c r="U109" s="481">
        <f t="shared" si="42"/>
        <v>170.8665</v>
      </c>
      <c r="V109" s="481">
        <f t="shared" si="43"/>
        <v>211.54900000000001</v>
      </c>
      <c r="Y109" s="229"/>
      <c r="Z109" s="229"/>
      <c r="AA109" s="229"/>
      <c r="AB109" s="229"/>
      <c r="AC109" s="229"/>
    </row>
    <row r="110" spans="1:29" ht="19.5" customHeight="1">
      <c r="A110" s="688"/>
      <c r="B110" s="816"/>
      <c r="C110" s="806"/>
      <c r="D110" s="232" t="s">
        <v>105</v>
      </c>
      <c r="E110" s="667"/>
      <c r="F110" s="667"/>
      <c r="G110" s="667"/>
      <c r="H110" s="688"/>
      <c r="I110" s="688"/>
      <c r="J110" s="69">
        <f t="shared" si="49"/>
        <v>219.68549999999999</v>
      </c>
      <c r="K110" s="70">
        <f t="shared" si="50"/>
        <v>179.00300000000001</v>
      </c>
      <c r="L110" s="71">
        <v>162.72999999999999</v>
      </c>
      <c r="M110" s="126">
        <f t="shared" si="51"/>
        <v>1</v>
      </c>
      <c r="N110" s="126">
        <f t="shared" si="52"/>
        <v>162.72999999999999</v>
      </c>
      <c r="O110" s="126">
        <f t="shared" si="53"/>
        <v>162.72999999999999</v>
      </c>
      <c r="P110">
        <f t="shared" si="54"/>
        <v>162.72999999999999</v>
      </c>
      <c r="Q110" s="70">
        <f t="shared" si="40"/>
        <v>167.61189999999999</v>
      </c>
      <c r="R110" s="70">
        <f t="shared" si="30"/>
        <v>185.51219999999998</v>
      </c>
      <c r="S110" s="70">
        <f t="shared" si="31"/>
        <v>229.44929999999997</v>
      </c>
      <c r="T110" s="481">
        <f t="shared" si="41"/>
        <v>154.59349999999998</v>
      </c>
      <c r="U110" s="481">
        <f t="shared" si="42"/>
        <v>170.8665</v>
      </c>
      <c r="V110" s="481">
        <f t="shared" si="43"/>
        <v>211.54900000000001</v>
      </c>
      <c r="Y110" s="229"/>
      <c r="Z110" s="229"/>
      <c r="AA110" s="229"/>
      <c r="AB110" s="229"/>
      <c r="AC110" s="229"/>
    </row>
    <row r="111" spans="1:29" ht="19.5" customHeight="1">
      <c r="A111" s="688"/>
      <c r="B111" s="816"/>
      <c r="C111" s="806"/>
      <c r="D111" s="433" t="s">
        <v>3974</v>
      </c>
      <c r="E111" s="667"/>
      <c r="F111" s="667"/>
      <c r="G111" s="667"/>
      <c r="H111" s="688"/>
      <c r="I111" s="688"/>
      <c r="J111" s="69">
        <f t="shared" si="49"/>
        <v>219.68549999999999</v>
      </c>
      <c r="K111" s="70">
        <f t="shared" si="50"/>
        <v>179.00300000000001</v>
      </c>
      <c r="L111" s="71">
        <v>162.72999999999999</v>
      </c>
      <c r="M111" s="126">
        <f t="shared" si="51"/>
        <v>1</v>
      </c>
      <c r="N111" s="126">
        <f t="shared" si="52"/>
        <v>162.72999999999999</v>
      </c>
      <c r="O111" s="126">
        <f t="shared" si="53"/>
        <v>162.72999999999999</v>
      </c>
      <c r="P111">
        <f t="shared" si="54"/>
        <v>162.72999999999999</v>
      </c>
      <c r="Q111" s="70">
        <f t="shared" si="40"/>
        <v>167.61189999999999</v>
      </c>
      <c r="R111" s="70">
        <f t="shared" si="30"/>
        <v>185.51219999999998</v>
      </c>
      <c r="S111" s="70">
        <f t="shared" si="31"/>
        <v>229.44929999999997</v>
      </c>
      <c r="T111" s="481">
        <f t="shared" si="41"/>
        <v>154.59349999999998</v>
      </c>
      <c r="U111" s="481">
        <f t="shared" si="42"/>
        <v>170.8665</v>
      </c>
      <c r="V111" s="481">
        <f t="shared" si="43"/>
        <v>211.54900000000001</v>
      </c>
      <c r="Y111" s="229"/>
      <c r="Z111" s="229"/>
      <c r="AA111" s="229"/>
      <c r="AB111" s="229"/>
      <c r="AC111" s="229"/>
    </row>
    <row r="112" spans="1:29" ht="19.5" customHeight="1">
      <c r="A112" s="688"/>
      <c r="B112" s="816"/>
      <c r="C112" s="806"/>
      <c r="D112" s="233" t="s">
        <v>2457</v>
      </c>
      <c r="E112" s="667"/>
      <c r="F112" s="667"/>
      <c r="G112" s="667"/>
      <c r="H112" s="688"/>
      <c r="I112" s="688"/>
      <c r="J112" s="69">
        <f t="shared" si="49"/>
        <v>219.68549999999999</v>
      </c>
      <c r="K112" s="70">
        <f t="shared" si="50"/>
        <v>179.00300000000001</v>
      </c>
      <c r="L112" s="71">
        <v>162.72999999999999</v>
      </c>
      <c r="M112" s="126">
        <f t="shared" si="51"/>
        <v>1</v>
      </c>
      <c r="N112" s="126">
        <f t="shared" si="52"/>
        <v>162.72999999999999</v>
      </c>
      <c r="O112" s="126">
        <f t="shared" si="53"/>
        <v>162.72999999999999</v>
      </c>
      <c r="P112">
        <f t="shared" si="54"/>
        <v>162.72999999999999</v>
      </c>
      <c r="Q112" s="70">
        <f t="shared" si="40"/>
        <v>167.61189999999999</v>
      </c>
      <c r="R112" s="70">
        <f t="shared" si="30"/>
        <v>185.51219999999998</v>
      </c>
      <c r="S112" s="70">
        <f t="shared" si="31"/>
        <v>229.44929999999997</v>
      </c>
      <c r="T112" s="481">
        <f t="shared" si="41"/>
        <v>154.59349999999998</v>
      </c>
      <c r="U112" s="481">
        <f t="shared" si="42"/>
        <v>170.8665</v>
      </c>
      <c r="V112" s="481">
        <f t="shared" si="43"/>
        <v>211.54900000000001</v>
      </c>
      <c r="Y112" s="229"/>
      <c r="Z112" s="229"/>
      <c r="AA112" s="229"/>
      <c r="AB112" s="229"/>
      <c r="AC112" s="229"/>
    </row>
    <row r="113" spans="1:29" ht="18.75" customHeight="1">
      <c r="A113" s="688"/>
      <c r="B113" s="816"/>
      <c r="C113" s="806"/>
      <c r="D113" s="138" t="s">
        <v>107</v>
      </c>
      <c r="E113" s="667"/>
      <c r="F113" s="667"/>
      <c r="G113" s="667"/>
      <c r="H113" s="688"/>
      <c r="I113" s="688"/>
      <c r="J113" s="69">
        <f t="shared" si="49"/>
        <v>219.68549999999999</v>
      </c>
      <c r="K113" s="70">
        <f t="shared" si="50"/>
        <v>179.00300000000001</v>
      </c>
      <c r="L113" s="71">
        <v>162.72999999999999</v>
      </c>
      <c r="M113" s="126">
        <f t="shared" si="51"/>
        <v>1</v>
      </c>
      <c r="N113" s="126">
        <f t="shared" si="52"/>
        <v>162.72999999999999</v>
      </c>
      <c r="O113" s="126">
        <f t="shared" si="53"/>
        <v>162.72999999999999</v>
      </c>
      <c r="P113">
        <f t="shared" si="54"/>
        <v>162.72999999999999</v>
      </c>
      <c r="Q113" s="70">
        <f t="shared" si="40"/>
        <v>167.61189999999999</v>
      </c>
      <c r="R113" s="70">
        <f t="shared" si="30"/>
        <v>185.51219999999998</v>
      </c>
      <c r="S113" s="70">
        <f t="shared" si="31"/>
        <v>229.44929999999997</v>
      </c>
      <c r="T113" s="481">
        <f t="shared" si="41"/>
        <v>154.59349999999998</v>
      </c>
      <c r="U113" s="481">
        <f t="shared" si="42"/>
        <v>170.8665</v>
      </c>
      <c r="V113" s="481">
        <f t="shared" si="43"/>
        <v>211.54900000000001</v>
      </c>
      <c r="Y113" s="229"/>
      <c r="Z113" s="229"/>
      <c r="AA113" s="229"/>
      <c r="AB113" s="229"/>
      <c r="AC113" s="229"/>
    </row>
    <row r="114" spans="1:29" ht="19.5" customHeight="1">
      <c r="A114" s="688" t="s">
        <v>4244</v>
      </c>
      <c r="B114" s="816"/>
      <c r="C114" s="806" t="s">
        <v>4245</v>
      </c>
      <c r="D114" s="89" t="s">
        <v>623</v>
      </c>
      <c r="E114" s="667" t="s">
        <v>11</v>
      </c>
      <c r="F114" s="667" t="s">
        <v>2460</v>
      </c>
      <c r="G114" s="667" t="s">
        <v>2453</v>
      </c>
      <c r="H114" s="688" t="s">
        <v>2455</v>
      </c>
      <c r="I114" s="688" t="s">
        <v>2461</v>
      </c>
      <c r="J114" s="69">
        <f t="shared" si="49"/>
        <v>159.30000000000001</v>
      </c>
      <c r="K114" s="70">
        <f t="shared" si="50"/>
        <v>129.80000000000001</v>
      </c>
      <c r="L114" s="71">
        <v>118</v>
      </c>
      <c r="M114" s="126">
        <f t="shared" si="51"/>
        <v>1</v>
      </c>
      <c r="N114" s="126">
        <f t="shared" si="52"/>
        <v>118</v>
      </c>
      <c r="O114" s="126">
        <f t="shared" si="53"/>
        <v>118</v>
      </c>
      <c r="P114">
        <f t="shared" si="54"/>
        <v>118</v>
      </c>
      <c r="Q114" s="70">
        <f t="shared" si="40"/>
        <v>121.54</v>
      </c>
      <c r="R114" s="70">
        <f t="shared" si="30"/>
        <v>134.51999999999998</v>
      </c>
      <c r="S114" s="70">
        <f t="shared" si="31"/>
        <v>166.38</v>
      </c>
      <c r="T114" s="481">
        <f t="shared" si="41"/>
        <v>112.1</v>
      </c>
      <c r="U114" s="481">
        <f t="shared" si="42"/>
        <v>123.9</v>
      </c>
      <c r="V114" s="481">
        <f t="shared" si="43"/>
        <v>153.4</v>
      </c>
      <c r="Y114" s="229"/>
      <c r="Z114" s="229"/>
      <c r="AA114" s="229"/>
      <c r="AB114" s="229"/>
      <c r="AC114" s="229" t="s">
        <v>4094</v>
      </c>
    </row>
    <row r="115" spans="1:29" ht="19.5" customHeight="1">
      <c r="A115" s="688"/>
      <c r="B115" s="816"/>
      <c r="C115" s="806"/>
      <c r="D115" s="230" t="s">
        <v>621</v>
      </c>
      <c r="E115" s="667"/>
      <c r="F115" s="667"/>
      <c r="G115" s="667"/>
      <c r="H115" s="688"/>
      <c r="I115" s="688"/>
      <c r="J115" s="69">
        <f t="shared" si="49"/>
        <v>159.30000000000001</v>
      </c>
      <c r="K115" s="70">
        <f t="shared" si="50"/>
        <v>129.80000000000001</v>
      </c>
      <c r="L115" s="71">
        <v>118</v>
      </c>
      <c r="M115" s="126">
        <f t="shared" si="51"/>
        <v>1</v>
      </c>
      <c r="N115" s="126">
        <f t="shared" si="52"/>
        <v>118</v>
      </c>
      <c r="O115" s="126">
        <f t="shared" si="53"/>
        <v>118</v>
      </c>
      <c r="P115">
        <f t="shared" si="54"/>
        <v>118</v>
      </c>
      <c r="Q115" s="70">
        <f t="shared" si="40"/>
        <v>121.54</v>
      </c>
      <c r="R115" s="70">
        <f t="shared" si="30"/>
        <v>134.51999999999998</v>
      </c>
      <c r="S115" s="70">
        <f t="shared" si="31"/>
        <v>166.38</v>
      </c>
      <c r="T115" s="481">
        <f t="shared" si="41"/>
        <v>112.1</v>
      </c>
      <c r="U115" s="481">
        <f t="shared" si="42"/>
        <v>123.9</v>
      </c>
      <c r="V115" s="481">
        <f t="shared" si="43"/>
        <v>153.4</v>
      </c>
      <c r="Y115" s="229"/>
      <c r="Z115" s="229"/>
      <c r="AA115" s="229"/>
      <c r="AB115" s="229"/>
      <c r="AC115" s="229" t="s">
        <v>4094</v>
      </c>
    </row>
    <row r="116" spans="1:29" ht="19.5" customHeight="1">
      <c r="A116" s="688"/>
      <c r="B116" s="816"/>
      <c r="C116" s="806"/>
      <c r="D116" s="231" t="s">
        <v>108</v>
      </c>
      <c r="E116" s="667"/>
      <c r="F116" s="667"/>
      <c r="G116" s="667"/>
      <c r="H116" s="688"/>
      <c r="I116" s="688"/>
      <c r="J116" s="69">
        <f t="shared" si="49"/>
        <v>159.30000000000001</v>
      </c>
      <c r="K116" s="70">
        <f t="shared" si="50"/>
        <v>129.80000000000001</v>
      </c>
      <c r="L116" s="71">
        <v>118</v>
      </c>
      <c r="M116" s="126">
        <f t="shared" si="51"/>
        <v>1</v>
      </c>
      <c r="N116" s="126">
        <f t="shared" si="52"/>
        <v>118</v>
      </c>
      <c r="O116" s="126">
        <f t="shared" si="53"/>
        <v>118</v>
      </c>
      <c r="P116">
        <f t="shared" si="54"/>
        <v>118</v>
      </c>
      <c r="Q116" s="70">
        <f t="shared" si="40"/>
        <v>121.54</v>
      </c>
      <c r="R116" s="70">
        <f t="shared" si="30"/>
        <v>134.51999999999998</v>
      </c>
      <c r="S116" s="70">
        <f t="shared" si="31"/>
        <v>166.38</v>
      </c>
      <c r="T116" s="481">
        <f t="shared" si="41"/>
        <v>112.1</v>
      </c>
      <c r="U116" s="481">
        <f t="shared" si="42"/>
        <v>123.9</v>
      </c>
      <c r="V116" s="481">
        <f t="shared" si="43"/>
        <v>153.4</v>
      </c>
      <c r="Y116" s="229"/>
      <c r="Z116" s="229"/>
      <c r="AA116" s="229"/>
      <c r="AB116" s="229"/>
      <c r="AC116" s="229" t="s">
        <v>4094</v>
      </c>
    </row>
    <row r="117" spans="1:29" ht="19.5" customHeight="1">
      <c r="A117" s="688"/>
      <c r="B117" s="816"/>
      <c r="C117" s="806"/>
      <c r="D117" s="129" t="s">
        <v>106</v>
      </c>
      <c r="E117" s="667"/>
      <c r="F117" s="667"/>
      <c r="G117" s="667"/>
      <c r="H117" s="688"/>
      <c r="I117" s="688"/>
      <c r="J117" s="69">
        <f t="shared" si="49"/>
        <v>159.30000000000001</v>
      </c>
      <c r="K117" s="70">
        <f t="shared" si="50"/>
        <v>129.80000000000001</v>
      </c>
      <c r="L117" s="71">
        <v>118</v>
      </c>
      <c r="M117" s="126">
        <f t="shared" si="51"/>
        <v>1</v>
      </c>
      <c r="N117" s="126">
        <f t="shared" si="52"/>
        <v>118</v>
      </c>
      <c r="O117" s="126">
        <f t="shared" si="53"/>
        <v>118</v>
      </c>
      <c r="P117">
        <f t="shared" si="54"/>
        <v>118</v>
      </c>
      <c r="Q117" s="70">
        <f t="shared" si="40"/>
        <v>121.54</v>
      </c>
      <c r="R117" s="70">
        <f t="shared" si="30"/>
        <v>134.51999999999998</v>
      </c>
      <c r="S117" s="70">
        <f t="shared" si="31"/>
        <v>166.38</v>
      </c>
      <c r="T117" s="481">
        <f t="shared" si="41"/>
        <v>112.1</v>
      </c>
      <c r="U117" s="481">
        <f t="shared" si="42"/>
        <v>123.9</v>
      </c>
      <c r="V117" s="481">
        <f t="shared" si="43"/>
        <v>153.4</v>
      </c>
      <c r="Y117" s="229"/>
      <c r="Z117" s="229"/>
      <c r="AA117" s="229"/>
      <c r="AB117" s="229"/>
      <c r="AC117" s="229" t="s">
        <v>4094</v>
      </c>
    </row>
    <row r="118" spans="1:29" ht="19.5" customHeight="1">
      <c r="A118" s="688"/>
      <c r="B118" s="816"/>
      <c r="C118" s="806"/>
      <c r="D118" s="232" t="s">
        <v>105</v>
      </c>
      <c r="E118" s="667"/>
      <c r="F118" s="667"/>
      <c r="G118" s="667"/>
      <c r="H118" s="688"/>
      <c r="I118" s="688"/>
      <c r="J118" s="69">
        <f t="shared" si="49"/>
        <v>159.30000000000001</v>
      </c>
      <c r="K118" s="70">
        <f t="shared" si="50"/>
        <v>129.80000000000001</v>
      </c>
      <c r="L118" s="71">
        <v>118</v>
      </c>
      <c r="M118" s="126">
        <f t="shared" si="51"/>
        <v>1</v>
      </c>
      <c r="N118" s="126">
        <f t="shared" si="52"/>
        <v>118</v>
      </c>
      <c r="O118" s="126">
        <f t="shared" si="53"/>
        <v>118</v>
      </c>
      <c r="P118">
        <f t="shared" si="54"/>
        <v>118</v>
      </c>
      <c r="Q118" s="70">
        <f t="shared" si="40"/>
        <v>121.54</v>
      </c>
      <c r="R118" s="70">
        <f t="shared" si="30"/>
        <v>134.51999999999998</v>
      </c>
      <c r="S118" s="70">
        <f t="shared" si="31"/>
        <v>166.38</v>
      </c>
      <c r="T118" s="481">
        <f t="shared" si="41"/>
        <v>112.1</v>
      </c>
      <c r="U118" s="481">
        <f t="shared" si="42"/>
        <v>123.9</v>
      </c>
      <c r="V118" s="481">
        <f t="shared" si="43"/>
        <v>153.4</v>
      </c>
      <c r="Y118" s="229"/>
      <c r="Z118" s="229"/>
      <c r="AA118" s="229"/>
      <c r="AB118" s="229"/>
      <c r="AC118" s="229" t="s">
        <v>4094</v>
      </c>
    </row>
    <row r="119" spans="1:29" ht="19.5" customHeight="1">
      <c r="A119" s="688"/>
      <c r="B119" s="816"/>
      <c r="C119" s="806"/>
      <c r="D119" s="138" t="s">
        <v>107</v>
      </c>
      <c r="E119" s="667"/>
      <c r="F119" s="667"/>
      <c r="G119" s="667"/>
      <c r="H119" s="688"/>
      <c r="I119" s="688"/>
      <c r="J119" s="69">
        <f t="shared" si="49"/>
        <v>170.10000000000002</v>
      </c>
      <c r="K119" s="70">
        <f t="shared" si="50"/>
        <v>138.60000000000002</v>
      </c>
      <c r="L119" s="71">
        <v>126</v>
      </c>
      <c r="M119" s="126">
        <f t="shared" si="51"/>
        <v>1</v>
      </c>
      <c r="N119" s="126">
        <f t="shared" si="52"/>
        <v>126</v>
      </c>
      <c r="O119" s="126">
        <f t="shared" si="53"/>
        <v>126</v>
      </c>
      <c r="P119">
        <f t="shared" si="54"/>
        <v>126</v>
      </c>
      <c r="Q119" s="70">
        <f t="shared" si="40"/>
        <v>129.78</v>
      </c>
      <c r="R119" s="70">
        <f t="shared" si="30"/>
        <v>143.63999999999999</v>
      </c>
      <c r="S119" s="70">
        <f t="shared" si="31"/>
        <v>177.66</v>
      </c>
      <c r="T119" s="481">
        <f t="shared" si="41"/>
        <v>119.7</v>
      </c>
      <c r="U119" s="481">
        <f t="shared" si="42"/>
        <v>132.30000000000001</v>
      </c>
      <c r="V119" s="481">
        <f t="shared" si="43"/>
        <v>163.80000000000001</v>
      </c>
      <c r="Y119" s="229"/>
      <c r="Z119" s="229"/>
      <c r="AA119" s="229"/>
      <c r="AB119" s="229"/>
      <c r="AC119" s="229" t="s">
        <v>4094</v>
      </c>
    </row>
    <row r="120" spans="1:29" ht="24" customHeight="1">
      <c r="A120" s="688"/>
      <c r="B120" s="816"/>
      <c r="C120" s="806"/>
      <c r="D120" s="457" t="s">
        <v>622</v>
      </c>
      <c r="E120" s="667"/>
      <c r="F120" s="667"/>
      <c r="G120" s="667"/>
      <c r="H120" s="688"/>
      <c r="I120" s="688"/>
      <c r="J120" s="69">
        <f t="shared" si="49"/>
        <v>170.10000000000002</v>
      </c>
      <c r="K120" s="70">
        <f t="shared" si="50"/>
        <v>138.60000000000002</v>
      </c>
      <c r="L120" s="71">
        <v>126</v>
      </c>
      <c r="M120" s="126">
        <f t="shared" si="51"/>
        <v>1</v>
      </c>
      <c r="N120" s="126">
        <f t="shared" si="52"/>
        <v>126</v>
      </c>
      <c r="O120" s="126">
        <f t="shared" si="53"/>
        <v>126</v>
      </c>
      <c r="P120">
        <f t="shared" si="54"/>
        <v>126</v>
      </c>
      <c r="Q120" s="70">
        <f t="shared" si="40"/>
        <v>129.78</v>
      </c>
      <c r="R120" s="70">
        <f t="shared" si="30"/>
        <v>143.63999999999999</v>
      </c>
      <c r="S120" s="70">
        <f t="shared" si="31"/>
        <v>177.66</v>
      </c>
      <c r="T120" s="481">
        <f t="shared" si="41"/>
        <v>119.7</v>
      </c>
      <c r="U120" s="481">
        <f t="shared" si="42"/>
        <v>132.30000000000001</v>
      </c>
      <c r="V120" s="481">
        <f t="shared" si="43"/>
        <v>163.80000000000001</v>
      </c>
      <c r="Y120" s="229"/>
      <c r="Z120" s="229"/>
      <c r="AA120" s="229"/>
      <c r="AB120" s="229"/>
      <c r="AC120" s="229" t="s">
        <v>4094</v>
      </c>
    </row>
    <row r="121" spans="1:29" ht="32.25" customHeight="1">
      <c r="A121" s="688"/>
      <c r="B121" s="816"/>
      <c r="C121" s="806"/>
      <c r="D121" s="233" t="s">
        <v>2457</v>
      </c>
      <c r="E121" s="667"/>
      <c r="F121" s="667"/>
      <c r="G121" s="667"/>
      <c r="H121" s="688"/>
      <c r="I121" s="688"/>
      <c r="J121" s="69">
        <f t="shared" si="49"/>
        <v>170.10000000000002</v>
      </c>
      <c r="K121" s="70">
        <f t="shared" si="50"/>
        <v>138.60000000000002</v>
      </c>
      <c r="L121" s="71">
        <v>126</v>
      </c>
      <c r="M121" s="126">
        <f t="shared" si="51"/>
        <v>1</v>
      </c>
      <c r="N121" s="126">
        <f t="shared" si="52"/>
        <v>126</v>
      </c>
      <c r="O121" s="126">
        <f t="shared" si="53"/>
        <v>126</v>
      </c>
      <c r="P121">
        <f t="shared" si="54"/>
        <v>126</v>
      </c>
      <c r="Q121" s="70">
        <f t="shared" si="40"/>
        <v>129.78</v>
      </c>
      <c r="R121" s="70">
        <f t="shared" si="30"/>
        <v>143.63999999999999</v>
      </c>
      <c r="S121" s="70">
        <f t="shared" si="31"/>
        <v>177.66</v>
      </c>
      <c r="T121" s="481">
        <f t="shared" si="41"/>
        <v>119.7</v>
      </c>
      <c r="U121" s="481">
        <f t="shared" si="42"/>
        <v>132.30000000000001</v>
      </c>
      <c r="V121" s="481">
        <f t="shared" si="43"/>
        <v>163.80000000000001</v>
      </c>
      <c r="Y121" s="229"/>
      <c r="Z121" s="229"/>
      <c r="AA121" s="229"/>
      <c r="AB121" s="229"/>
      <c r="AC121" s="229" t="s">
        <v>4094</v>
      </c>
    </row>
    <row r="122" spans="1:29" ht="19.5" customHeight="1">
      <c r="A122" s="688" t="s">
        <v>3913</v>
      </c>
      <c r="B122" s="816"/>
      <c r="C122" s="806" t="s">
        <v>3914</v>
      </c>
      <c r="D122" s="89" t="s">
        <v>623</v>
      </c>
      <c r="E122" s="667" t="s">
        <v>11</v>
      </c>
      <c r="F122" s="667" t="s">
        <v>2451</v>
      </c>
      <c r="G122" s="667" t="s">
        <v>2453</v>
      </c>
      <c r="H122" s="688" t="s">
        <v>2455</v>
      </c>
      <c r="I122" s="688" t="s">
        <v>2456</v>
      </c>
      <c r="J122" s="69">
        <f t="shared" si="49"/>
        <v>287.55</v>
      </c>
      <c r="K122" s="70">
        <f t="shared" si="50"/>
        <v>234.3</v>
      </c>
      <c r="L122" s="71">
        <v>213</v>
      </c>
      <c r="M122" s="126">
        <f t="shared" si="51"/>
        <v>1</v>
      </c>
      <c r="N122" s="126">
        <f t="shared" si="52"/>
        <v>213</v>
      </c>
      <c r="O122" s="126">
        <f t="shared" si="53"/>
        <v>213</v>
      </c>
      <c r="P122">
        <f t="shared" si="54"/>
        <v>213</v>
      </c>
      <c r="Q122" s="70">
        <f t="shared" ref="Q122:Q135" si="55">IFERROR(SUM($P122*$W$1)," ")</f>
        <v>219.39000000000001</v>
      </c>
      <c r="R122" s="70">
        <f t="shared" si="30"/>
        <v>242.82</v>
      </c>
      <c r="S122" s="70">
        <f t="shared" si="31"/>
        <v>300.33</v>
      </c>
      <c r="T122" s="481">
        <f t="shared" si="41"/>
        <v>202.35</v>
      </c>
      <c r="U122" s="481">
        <f t="shared" si="42"/>
        <v>223.65</v>
      </c>
      <c r="V122" s="481">
        <f t="shared" si="43"/>
        <v>276.90000000000003</v>
      </c>
      <c r="Y122" s="229"/>
      <c r="Z122" s="229"/>
      <c r="AA122" s="229"/>
      <c r="AB122" s="229"/>
      <c r="AC122" s="229"/>
    </row>
    <row r="123" spans="1:29" ht="19.5" customHeight="1">
      <c r="A123" s="688"/>
      <c r="B123" s="816"/>
      <c r="C123" s="806"/>
      <c r="D123" s="230" t="s">
        <v>621</v>
      </c>
      <c r="E123" s="667"/>
      <c r="F123" s="667"/>
      <c r="G123" s="667"/>
      <c r="H123" s="688"/>
      <c r="I123" s="688"/>
      <c r="J123" s="69">
        <f t="shared" si="49"/>
        <v>287.55</v>
      </c>
      <c r="K123" s="70">
        <f t="shared" si="50"/>
        <v>234.3</v>
      </c>
      <c r="L123" s="71">
        <v>213</v>
      </c>
      <c r="M123" s="126">
        <f t="shared" si="51"/>
        <v>1</v>
      </c>
      <c r="N123" s="126">
        <f t="shared" si="52"/>
        <v>213</v>
      </c>
      <c r="O123" s="126">
        <f t="shared" si="53"/>
        <v>213</v>
      </c>
      <c r="P123">
        <f t="shared" si="54"/>
        <v>213</v>
      </c>
      <c r="Q123" s="70">
        <f t="shared" si="55"/>
        <v>219.39000000000001</v>
      </c>
      <c r="R123" s="70">
        <f t="shared" si="30"/>
        <v>242.82</v>
      </c>
      <c r="S123" s="70">
        <f t="shared" si="31"/>
        <v>300.33</v>
      </c>
      <c r="T123" s="481">
        <f t="shared" si="41"/>
        <v>202.35</v>
      </c>
      <c r="U123" s="481">
        <f t="shared" si="42"/>
        <v>223.65</v>
      </c>
      <c r="V123" s="481">
        <f t="shared" si="43"/>
        <v>276.90000000000003</v>
      </c>
      <c r="Y123" s="229"/>
      <c r="Z123" s="229"/>
      <c r="AA123" s="229"/>
      <c r="AB123" s="229"/>
      <c r="AC123" s="229"/>
    </row>
    <row r="124" spans="1:29" ht="19.5" customHeight="1">
      <c r="A124" s="688"/>
      <c r="B124" s="816"/>
      <c r="C124" s="806"/>
      <c r="D124" s="231" t="s">
        <v>108</v>
      </c>
      <c r="E124" s="667"/>
      <c r="F124" s="667"/>
      <c r="G124" s="667"/>
      <c r="H124" s="688"/>
      <c r="I124" s="688"/>
      <c r="J124" s="69">
        <f t="shared" si="49"/>
        <v>302.40000000000003</v>
      </c>
      <c r="K124" s="70">
        <f t="shared" si="50"/>
        <v>246.40000000000003</v>
      </c>
      <c r="L124" s="71">
        <v>224</v>
      </c>
      <c r="M124" s="126">
        <f t="shared" si="51"/>
        <v>1</v>
      </c>
      <c r="N124" s="126">
        <f t="shared" si="52"/>
        <v>224</v>
      </c>
      <c r="O124" s="126">
        <f t="shared" si="53"/>
        <v>224</v>
      </c>
      <c r="P124">
        <f t="shared" si="54"/>
        <v>224</v>
      </c>
      <c r="Q124" s="70">
        <f t="shared" si="55"/>
        <v>230.72</v>
      </c>
      <c r="R124" s="70">
        <f t="shared" si="30"/>
        <v>255.35999999999999</v>
      </c>
      <c r="S124" s="70">
        <f t="shared" si="31"/>
        <v>315.83999999999997</v>
      </c>
      <c r="T124" s="481">
        <f t="shared" si="41"/>
        <v>212.8</v>
      </c>
      <c r="U124" s="481">
        <f t="shared" si="42"/>
        <v>235.20000000000002</v>
      </c>
      <c r="V124" s="481">
        <f t="shared" si="43"/>
        <v>291.2</v>
      </c>
      <c r="Y124" s="229"/>
      <c r="Z124" s="229"/>
      <c r="AA124" s="229"/>
      <c r="AB124" s="229"/>
      <c r="AC124" s="229"/>
    </row>
    <row r="125" spans="1:29" ht="19.5" customHeight="1">
      <c r="A125" s="688"/>
      <c r="B125" s="816"/>
      <c r="C125" s="806"/>
      <c r="D125" s="433" t="s">
        <v>622</v>
      </c>
      <c r="E125" s="667"/>
      <c r="F125" s="667"/>
      <c r="G125" s="667"/>
      <c r="H125" s="688"/>
      <c r="I125" s="688"/>
      <c r="J125" s="69">
        <f t="shared" si="49"/>
        <v>302.40000000000003</v>
      </c>
      <c r="K125" s="70">
        <f t="shared" si="50"/>
        <v>246.40000000000003</v>
      </c>
      <c r="L125" s="71">
        <v>224</v>
      </c>
      <c r="M125" s="126">
        <f t="shared" si="51"/>
        <v>1</v>
      </c>
      <c r="N125" s="126">
        <f t="shared" si="52"/>
        <v>224</v>
      </c>
      <c r="O125" s="126">
        <f t="shared" si="53"/>
        <v>224</v>
      </c>
      <c r="P125">
        <f t="shared" si="54"/>
        <v>224</v>
      </c>
      <c r="Q125" s="70">
        <f t="shared" si="55"/>
        <v>230.72</v>
      </c>
      <c r="R125" s="70">
        <f t="shared" si="30"/>
        <v>255.35999999999999</v>
      </c>
      <c r="S125" s="70">
        <f t="shared" si="31"/>
        <v>315.83999999999997</v>
      </c>
      <c r="T125" s="481">
        <f t="shared" si="41"/>
        <v>212.8</v>
      </c>
      <c r="U125" s="481">
        <f t="shared" si="42"/>
        <v>235.20000000000002</v>
      </c>
      <c r="V125" s="481">
        <f t="shared" si="43"/>
        <v>291.2</v>
      </c>
      <c r="Y125" s="229"/>
      <c r="Z125" s="229"/>
      <c r="AA125" s="229"/>
      <c r="AB125" s="229"/>
      <c r="AC125" s="229"/>
    </row>
    <row r="126" spans="1:29" ht="19.5" customHeight="1">
      <c r="A126" s="688"/>
      <c r="B126" s="816"/>
      <c r="C126" s="806"/>
      <c r="D126" s="129" t="s">
        <v>106</v>
      </c>
      <c r="E126" s="667"/>
      <c r="F126" s="667"/>
      <c r="G126" s="667"/>
      <c r="H126" s="688"/>
      <c r="I126" s="688"/>
      <c r="J126" s="69">
        <f t="shared" si="49"/>
        <v>302.40000000000003</v>
      </c>
      <c r="K126" s="70">
        <f t="shared" si="50"/>
        <v>246.40000000000003</v>
      </c>
      <c r="L126" s="71">
        <v>224</v>
      </c>
      <c r="M126" s="126">
        <f t="shared" si="51"/>
        <v>1</v>
      </c>
      <c r="N126" s="126">
        <f t="shared" si="52"/>
        <v>224</v>
      </c>
      <c r="O126" s="126">
        <f t="shared" si="53"/>
        <v>224</v>
      </c>
      <c r="P126">
        <f t="shared" si="54"/>
        <v>224</v>
      </c>
      <c r="Q126" s="70">
        <f t="shared" si="55"/>
        <v>230.72</v>
      </c>
      <c r="R126" s="70">
        <f t="shared" ref="R126:R205" si="56">IFERROR(SUM($P126*$X$1)," ")</f>
        <v>255.35999999999999</v>
      </c>
      <c r="S126" s="70">
        <f t="shared" ref="S126:S205" si="57">IFERROR(SUM($P126*$Y$1)," ")</f>
        <v>315.83999999999997</v>
      </c>
      <c r="T126" s="481">
        <f t="shared" si="41"/>
        <v>212.8</v>
      </c>
      <c r="U126" s="481">
        <f t="shared" si="42"/>
        <v>235.20000000000002</v>
      </c>
      <c r="V126" s="481">
        <f t="shared" si="43"/>
        <v>291.2</v>
      </c>
      <c r="Y126" s="229"/>
      <c r="Z126" s="229"/>
      <c r="AA126" s="229"/>
      <c r="AB126" s="229"/>
      <c r="AC126" s="229"/>
    </row>
    <row r="127" spans="1:29" ht="19.5" customHeight="1">
      <c r="A127" s="688"/>
      <c r="B127" s="816"/>
      <c r="C127" s="806"/>
      <c r="D127" s="542" t="s">
        <v>4312</v>
      </c>
      <c r="E127" s="667"/>
      <c r="F127" s="667"/>
      <c r="G127" s="667"/>
      <c r="H127" s="688"/>
      <c r="I127" s="688"/>
      <c r="J127" s="69">
        <f t="shared" si="49"/>
        <v>302.40000000000003</v>
      </c>
      <c r="K127" s="70">
        <f t="shared" si="50"/>
        <v>246.40000000000003</v>
      </c>
      <c r="L127" s="71">
        <v>224</v>
      </c>
      <c r="M127" s="126">
        <f t="shared" si="51"/>
        <v>1</v>
      </c>
      <c r="N127" s="126">
        <f t="shared" si="52"/>
        <v>224</v>
      </c>
      <c r="O127" s="126">
        <f t="shared" si="53"/>
        <v>224</v>
      </c>
      <c r="P127">
        <f t="shared" si="54"/>
        <v>224</v>
      </c>
      <c r="Q127" s="70">
        <f t="shared" si="55"/>
        <v>230.72</v>
      </c>
      <c r="R127" s="70">
        <f t="shared" si="56"/>
        <v>255.35999999999999</v>
      </c>
      <c r="S127" s="70">
        <f t="shared" si="57"/>
        <v>315.83999999999997</v>
      </c>
      <c r="T127" s="481">
        <f t="shared" si="41"/>
        <v>212.8</v>
      </c>
      <c r="U127" s="481">
        <f t="shared" si="42"/>
        <v>235.20000000000002</v>
      </c>
      <c r="V127" s="481">
        <f t="shared" si="43"/>
        <v>291.2</v>
      </c>
      <c r="Y127" s="229"/>
      <c r="Z127" s="229"/>
      <c r="AA127" s="229"/>
      <c r="AB127" s="229"/>
      <c r="AC127" s="229"/>
    </row>
    <row r="128" spans="1:29" ht="19.5" customHeight="1">
      <c r="A128" s="688"/>
      <c r="B128" s="816"/>
      <c r="C128" s="806"/>
      <c r="D128" s="232" t="s">
        <v>105</v>
      </c>
      <c r="E128" s="667"/>
      <c r="F128" s="667"/>
      <c r="G128" s="667"/>
      <c r="H128" s="688"/>
      <c r="I128" s="688"/>
      <c r="J128" s="69">
        <f t="shared" si="49"/>
        <v>302.40000000000003</v>
      </c>
      <c r="K128" s="70">
        <f t="shared" si="50"/>
        <v>246.40000000000003</v>
      </c>
      <c r="L128" s="71">
        <v>224</v>
      </c>
      <c r="M128" s="126">
        <f t="shared" si="51"/>
        <v>1</v>
      </c>
      <c r="N128" s="126">
        <f t="shared" si="52"/>
        <v>224</v>
      </c>
      <c r="O128" s="126">
        <f t="shared" si="53"/>
        <v>224</v>
      </c>
      <c r="P128">
        <f t="shared" si="54"/>
        <v>224</v>
      </c>
      <c r="Q128" s="70">
        <f t="shared" si="55"/>
        <v>230.72</v>
      </c>
      <c r="R128" s="70">
        <f t="shared" si="56"/>
        <v>255.35999999999999</v>
      </c>
      <c r="S128" s="70">
        <f t="shared" si="57"/>
        <v>315.83999999999997</v>
      </c>
      <c r="T128" s="481">
        <f t="shared" si="41"/>
        <v>212.8</v>
      </c>
      <c r="U128" s="481">
        <f t="shared" si="42"/>
        <v>235.20000000000002</v>
      </c>
      <c r="V128" s="481">
        <f t="shared" si="43"/>
        <v>291.2</v>
      </c>
      <c r="Y128" s="229"/>
      <c r="Z128" s="229"/>
      <c r="AA128" s="229"/>
      <c r="AB128" s="229"/>
      <c r="AC128" s="229"/>
    </row>
    <row r="129" spans="1:29" ht="19.5" customHeight="1">
      <c r="A129" s="688"/>
      <c r="B129" s="816"/>
      <c r="C129" s="806"/>
      <c r="D129" s="233" t="s">
        <v>2457</v>
      </c>
      <c r="E129" s="667"/>
      <c r="F129" s="667"/>
      <c r="G129" s="667"/>
      <c r="H129" s="688"/>
      <c r="I129" s="688"/>
      <c r="J129" s="69">
        <f t="shared" si="49"/>
        <v>302.40000000000003</v>
      </c>
      <c r="K129" s="70">
        <f t="shared" si="50"/>
        <v>246.40000000000003</v>
      </c>
      <c r="L129" s="71">
        <v>224</v>
      </c>
      <c r="M129" s="126">
        <f t="shared" si="51"/>
        <v>1</v>
      </c>
      <c r="N129" s="126">
        <f t="shared" si="52"/>
        <v>224</v>
      </c>
      <c r="O129" s="126">
        <f t="shared" si="53"/>
        <v>224</v>
      </c>
      <c r="P129">
        <f t="shared" si="54"/>
        <v>224</v>
      </c>
      <c r="Q129" s="70">
        <f t="shared" si="55"/>
        <v>230.72</v>
      </c>
      <c r="R129" s="70">
        <f t="shared" si="56"/>
        <v>255.35999999999999</v>
      </c>
      <c r="S129" s="70">
        <f t="shared" si="57"/>
        <v>315.83999999999997</v>
      </c>
      <c r="T129" s="481">
        <f t="shared" si="41"/>
        <v>212.8</v>
      </c>
      <c r="U129" s="481">
        <f t="shared" si="42"/>
        <v>235.20000000000002</v>
      </c>
      <c r="V129" s="481">
        <f t="shared" si="43"/>
        <v>291.2</v>
      </c>
      <c r="Y129" s="229"/>
      <c r="Z129" s="229"/>
      <c r="AA129" s="229"/>
      <c r="AB129" s="229"/>
      <c r="AC129" s="229"/>
    </row>
    <row r="130" spans="1:29" ht="19.5" customHeight="1">
      <c r="A130" s="688"/>
      <c r="B130" s="816"/>
      <c r="C130" s="806"/>
      <c r="D130" s="543" t="s">
        <v>4313</v>
      </c>
      <c r="E130" s="667"/>
      <c r="F130" s="667"/>
      <c r="G130" s="667"/>
      <c r="H130" s="688"/>
      <c r="I130" s="688"/>
      <c r="J130" s="69">
        <f t="shared" si="49"/>
        <v>302.40000000000003</v>
      </c>
      <c r="K130" s="70">
        <f t="shared" si="50"/>
        <v>246.40000000000003</v>
      </c>
      <c r="L130" s="71">
        <v>224</v>
      </c>
      <c r="M130" s="126">
        <f t="shared" si="51"/>
        <v>1</v>
      </c>
      <c r="N130" s="126">
        <f t="shared" si="52"/>
        <v>224</v>
      </c>
      <c r="O130" s="126">
        <f t="shared" si="53"/>
        <v>224</v>
      </c>
      <c r="P130">
        <f t="shared" si="54"/>
        <v>224</v>
      </c>
      <c r="Q130" s="70">
        <f t="shared" si="55"/>
        <v>230.72</v>
      </c>
      <c r="R130" s="70">
        <f t="shared" si="56"/>
        <v>255.35999999999999</v>
      </c>
      <c r="S130" s="70">
        <f t="shared" si="57"/>
        <v>315.83999999999997</v>
      </c>
      <c r="T130" s="481">
        <f t="shared" si="41"/>
        <v>212.8</v>
      </c>
      <c r="U130" s="481">
        <f t="shared" si="42"/>
        <v>235.20000000000002</v>
      </c>
      <c r="V130" s="481">
        <f t="shared" si="43"/>
        <v>291.2</v>
      </c>
      <c r="Y130" s="229"/>
      <c r="Z130" s="229"/>
      <c r="AA130" s="229"/>
      <c r="AB130" s="229"/>
      <c r="AC130" s="229"/>
    </row>
    <row r="131" spans="1:29" ht="19.5" customHeight="1">
      <c r="A131" s="688"/>
      <c r="B131" s="816"/>
      <c r="C131" s="806"/>
      <c r="D131" s="138" t="s">
        <v>107</v>
      </c>
      <c r="E131" s="667"/>
      <c r="F131" s="667"/>
      <c r="G131" s="667"/>
      <c r="H131" s="688"/>
      <c r="I131" s="688"/>
      <c r="J131" s="69">
        <f t="shared" si="49"/>
        <v>302.40000000000003</v>
      </c>
      <c r="K131" s="70">
        <f t="shared" si="50"/>
        <v>246.40000000000003</v>
      </c>
      <c r="L131" s="71">
        <v>224</v>
      </c>
      <c r="M131" s="126">
        <f t="shared" si="51"/>
        <v>1</v>
      </c>
      <c r="N131" s="126">
        <f t="shared" si="52"/>
        <v>224</v>
      </c>
      <c r="O131" s="126">
        <f t="shared" si="53"/>
        <v>224</v>
      </c>
      <c r="P131">
        <f t="shared" si="54"/>
        <v>224</v>
      </c>
      <c r="Q131" s="70">
        <f t="shared" si="55"/>
        <v>230.72</v>
      </c>
      <c r="R131" s="70">
        <f t="shared" si="56"/>
        <v>255.35999999999999</v>
      </c>
      <c r="S131" s="70">
        <f t="shared" si="57"/>
        <v>315.83999999999997</v>
      </c>
      <c r="T131" s="481">
        <f t="shared" si="41"/>
        <v>212.8</v>
      </c>
      <c r="U131" s="481">
        <f t="shared" si="42"/>
        <v>235.20000000000002</v>
      </c>
      <c r="V131" s="481">
        <f t="shared" si="43"/>
        <v>291.2</v>
      </c>
      <c r="Y131" s="229"/>
      <c r="Z131" s="229"/>
      <c r="AA131" s="229"/>
      <c r="AB131" s="229"/>
      <c r="AC131" s="229"/>
    </row>
    <row r="132" spans="1:29" ht="19.5" customHeight="1">
      <c r="A132" s="688"/>
      <c r="B132" s="816"/>
      <c r="C132" s="806"/>
      <c r="D132" s="544" t="s">
        <v>4314</v>
      </c>
      <c r="E132" s="667"/>
      <c r="F132" s="667"/>
      <c r="G132" s="667"/>
      <c r="H132" s="688"/>
      <c r="I132" s="688"/>
      <c r="J132" s="69">
        <f t="shared" si="49"/>
        <v>302.40000000000003</v>
      </c>
      <c r="K132" s="70">
        <f t="shared" si="50"/>
        <v>246.40000000000003</v>
      </c>
      <c r="L132" s="71">
        <v>224</v>
      </c>
      <c r="M132" s="126">
        <f t="shared" si="51"/>
        <v>1</v>
      </c>
      <c r="N132" s="126">
        <f t="shared" si="52"/>
        <v>224</v>
      </c>
      <c r="O132" s="126">
        <f t="shared" si="53"/>
        <v>224</v>
      </c>
      <c r="P132">
        <f t="shared" si="54"/>
        <v>224</v>
      </c>
      <c r="Q132" s="70">
        <f t="shared" si="55"/>
        <v>230.72</v>
      </c>
      <c r="R132" s="70">
        <f t="shared" si="56"/>
        <v>255.35999999999999</v>
      </c>
      <c r="S132" s="70">
        <f t="shared" si="57"/>
        <v>315.83999999999997</v>
      </c>
      <c r="T132" s="481">
        <f t="shared" si="41"/>
        <v>212.8</v>
      </c>
      <c r="U132" s="481">
        <f t="shared" si="42"/>
        <v>235.20000000000002</v>
      </c>
      <c r="V132" s="481">
        <f t="shared" si="43"/>
        <v>291.2</v>
      </c>
      <c r="Y132" s="229"/>
      <c r="Z132" s="229"/>
      <c r="AA132" s="229"/>
      <c r="AB132" s="229"/>
      <c r="AC132" s="229"/>
    </row>
    <row r="133" spans="1:29" ht="19.5" customHeight="1">
      <c r="A133" s="688"/>
      <c r="B133" s="816"/>
      <c r="C133" s="806"/>
      <c r="D133" s="141" t="s">
        <v>613</v>
      </c>
      <c r="E133" s="667"/>
      <c r="F133" s="667"/>
      <c r="G133" s="667"/>
      <c r="H133" s="688"/>
      <c r="I133" s="688"/>
      <c r="J133" s="69">
        <f t="shared" si="49"/>
        <v>302.40000000000003</v>
      </c>
      <c r="K133" s="70">
        <f t="shared" si="50"/>
        <v>246.40000000000003</v>
      </c>
      <c r="L133" s="71">
        <v>224</v>
      </c>
      <c r="M133" s="126">
        <f t="shared" si="51"/>
        <v>1</v>
      </c>
      <c r="N133" s="126">
        <f t="shared" si="52"/>
        <v>224</v>
      </c>
      <c r="O133" s="126">
        <f t="shared" si="53"/>
        <v>224</v>
      </c>
      <c r="P133">
        <f t="shared" si="54"/>
        <v>224</v>
      </c>
      <c r="Q133" s="70">
        <f t="shared" si="55"/>
        <v>230.72</v>
      </c>
      <c r="R133" s="70">
        <f t="shared" si="56"/>
        <v>255.35999999999999</v>
      </c>
      <c r="S133" s="70">
        <f t="shared" si="57"/>
        <v>315.83999999999997</v>
      </c>
      <c r="T133" s="481">
        <f t="shared" si="41"/>
        <v>212.8</v>
      </c>
      <c r="U133" s="481">
        <f t="shared" si="42"/>
        <v>235.20000000000002</v>
      </c>
      <c r="V133" s="481">
        <f t="shared" si="43"/>
        <v>291.2</v>
      </c>
      <c r="Y133" s="229"/>
      <c r="Z133" s="229"/>
      <c r="AA133" s="229"/>
      <c r="AB133" s="229"/>
      <c r="AC133" s="229"/>
    </row>
    <row r="134" spans="1:29" ht="19.5" customHeight="1">
      <c r="A134" s="688"/>
      <c r="B134" s="816"/>
      <c r="C134" s="806"/>
      <c r="D134" s="434" t="s">
        <v>3975</v>
      </c>
      <c r="E134" s="667"/>
      <c r="F134" s="667"/>
      <c r="G134" s="667"/>
      <c r="H134" s="688"/>
      <c r="I134" s="688"/>
      <c r="J134" s="69">
        <f t="shared" si="49"/>
        <v>302.40000000000003</v>
      </c>
      <c r="K134" s="70">
        <f t="shared" si="50"/>
        <v>246.40000000000003</v>
      </c>
      <c r="L134" s="71">
        <v>224</v>
      </c>
      <c r="M134" s="126">
        <f t="shared" si="51"/>
        <v>1</v>
      </c>
      <c r="N134" s="126">
        <f t="shared" si="52"/>
        <v>224</v>
      </c>
      <c r="O134" s="126">
        <f t="shared" si="53"/>
        <v>224</v>
      </c>
      <c r="P134">
        <f t="shared" si="54"/>
        <v>224</v>
      </c>
      <c r="Q134" s="70">
        <f t="shared" si="55"/>
        <v>230.72</v>
      </c>
      <c r="R134" s="70">
        <f t="shared" si="56"/>
        <v>255.35999999999999</v>
      </c>
      <c r="S134" s="70">
        <f t="shared" si="57"/>
        <v>315.83999999999997</v>
      </c>
      <c r="T134" s="481">
        <f t="shared" si="41"/>
        <v>212.8</v>
      </c>
      <c r="U134" s="481">
        <f t="shared" si="42"/>
        <v>235.20000000000002</v>
      </c>
      <c r="V134" s="481">
        <f t="shared" si="43"/>
        <v>291.2</v>
      </c>
      <c r="Y134" s="229"/>
      <c r="Z134" s="229"/>
      <c r="AA134" s="229"/>
      <c r="AB134" s="229"/>
      <c r="AC134" s="229"/>
    </row>
    <row r="135" spans="1:29" ht="29.25" customHeight="1">
      <c r="A135" s="688"/>
      <c r="B135" s="816"/>
      <c r="C135" s="806"/>
      <c r="D135" s="435" t="s">
        <v>3973</v>
      </c>
      <c r="E135" s="667"/>
      <c r="F135" s="667"/>
      <c r="G135" s="667"/>
      <c r="H135" s="688"/>
      <c r="I135" s="688"/>
      <c r="J135" s="69">
        <f t="shared" si="49"/>
        <v>302.40000000000003</v>
      </c>
      <c r="K135" s="70">
        <f t="shared" si="50"/>
        <v>246.40000000000003</v>
      </c>
      <c r="L135" s="71">
        <v>224</v>
      </c>
      <c r="M135" s="126">
        <f t="shared" si="51"/>
        <v>1</v>
      </c>
      <c r="N135" s="126">
        <f t="shared" si="52"/>
        <v>224</v>
      </c>
      <c r="O135" s="126">
        <f t="shared" si="53"/>
        <v>224</v>
      </c>
      <c r="P135">
        <f t="shared" si="54"/>
        <v>224</v>
      </c>
      <c r="Q135" s="70">
        <f t="shared" si="55"/>
        <v>230.72</v>
      </c>
      <c r="R135" s="70">
        <f t="shared" si="56"/>
        <v>255.35999999999999</v>
      </c>
      <c r="S135" s="70">
        <f t="shared" si="57"/>
        <v>315.83999999999997</v>
      </c>
      <c r="T135" s="481">
        <f t="shared" si="41"/>
        <v>212.8</v>
      </c>
      <c r="U135" s="481">
        <f t="shared" si="42"/>
        <v>235.20000000000002</v>
      </c>
      <c r="V135" s="481">
        <f t="shared" si="43"/>
        <v>291.2</v>
      </c>
      <c r="Y135" s="229"/>
      <c r="Z135" s="229"/>
      <c r="AA135" s="229"/>
      <c r="AB135" s="229"/>
      <c r="AC135" s="229"/>
    </row>
    <row r="136" spans="1:29" s="5" customFormat="1" ht="42" customHeight="1">
      <c r="A136" s="729" t="s">
        <v>4388</v>
      </c>
      <c r="B136" s="816"/>
      <c r="C136" s="818" t="s">
        <v>4389</v>
      </c>
      <c r="D136" s="89" t="s">
        <v>623</v>
      </c>
      <c r="E136" s="801" t="s">
        <v>11</v>
      </c>
      <c r="F136" s="801" t="s">
        <v>2467</v>
      </c>
      <c r="G136" s="801" t="s">
        <v>2453</v>
      </c>
      <c r="H136" s="729" t="s">
        <v>289</v>
      </c>
      <c r="I136" s="729" t="s">
        <v>3776</v>
      </c>
      <c r="J136" s="344">
        <f t="shared" si="49"/>
        <v>102.60000000000001</v>
      </c>
      <c r="K136" s="345">
        <f t="shared" si="50"/>
        <v>83.600000000000009</v>
      </c>
      <c r="L136" s="346">
        <v>76</v>
      </c>
      <c r="M136" s="126">
        <f t="shared" si="51"/>
        <v>1</v>
      </c>
      <c r="N136" s="126">
        <f t="shared" si="52"/>
        <v>76</v>
      </c>
      <c r="O136" s="126">
        <f t="shared" si="53"/>
        <v>76</v>
      </c>
      <c r="P136" s="348">
        <f t="shared" si="54"/>
        <v>76</v>
      </c>
      <c r="Q136" s="70">
        <f t="shared" ref="Q136:Q151" si="58">IFERROR(SUM($P136*$W$1)," ")</f>
        <v>78.28</v>
      </c>
      <c r="R136" s="70">
        <f t="shared" ref="R136:R151" si="59">IFERROR(SUM($P136*$X$1)," ")</f>
        <v>86.639999999999986</v>
      </c>
      <c r="S136" s="70">
        <f t="shared" si="57"/>
        <v>107.16</v>
      </c>
      <c r="T136" s="481">
        <f t="shared" ref="T136:T151" si="60">IFERROR(SUM($P136-$P136/100*$Z$50)," ")</f>
        <v>76</v>
      </c>
      <c r="U136" s="481">
        <f t="shared" ref="U136:U151" si="61">IFERROR(SUM($P136*$AA$50)," ")</f>
        <v>0</v>
      </c>
      <c r="V136" s="481">
        <f t="shared" ref="V136:V151" si="62">IFERROR(SUM($P136*$AB$50)," ")</f>
        <v>0</v>
      </c>
      <c r="Z136" s="238" t="s">
        <v>4390</v>
      </c>
      <c r="AC136" s="238" t="s">
        <v>4390</v>
      </c>
    </row>
    <row r="137" spans="1:29" s="5" customFormat="1" ht="64.5" customHeight="1">
      <c r="A137" s="730"/>
      <c r="B137" s="816"/>
      <c r="C137" s="819"/>
      <c r="D137" s="230" t="s">
        <v>621</v>
      </c>
      <c r="E137" s="802"/>
      <c r="F137" s="802"/>
      <c r="G137" s="802"/>
      <c r="H137" s="730"/>
      <c r="I137" s="730"/>
      <c r="J137" s="344">
        <f t="shared" si="49"/>
        <v>102.60000000000001</v>
      </c>
      <c r="K137" s="345">
        <f t="shared" si="50"/>
        <v>83.600000000000009</v>
      </c>
      <c r="L137" s="346">
        <v>76</v>
      </c>
      <c r="M137" s="126">
        <f t="shared" si="51"/>
        <v>1</v>
      </c>
      <c r="N137" s="126">
        <f t="shared" si="52"/>
        <v>76</v>
      </c>
      <c r="O137" s="126">
        <f t="shared" si="53"/>
        <v>76</v>
      </c>
      <c r="P137" s="348">
        <f t="shared" si="54"/>
        <v>76</v>
      </c>
      <c r="Q137" s="70">
        <f t="shared" si="58"/>
        <v>78.28</v>
      </c>
      <c r="R137" s="70">
        <f t="shared" si="59"/>
        <v>86.639999999999986</v>
      </c>
      <c r="S137" s="70">
        <f t="shared" si="57"/>
        <v>107.16</v>
      </c>
      <c r="T137" s="481">
        <f t="shared" si="60"/>
        <v>76</v>
      </c>
      <c r="U137" s="481">
        <f t="shared" si="61"/>
        <v>0</v>
      </c>
      <c r="V137" s="481">
        <f t="shared" si="62"/>
        <v>0</v>
      </c>
      <c r="Z137" s="238" t="s">
        <v>4390</v>
      </c>
      <c r="AC137" s="238" t="s">
        <v>4390</v>
      </c>
    </row>
    <row r="138" spans="1:29" ht="20.25" customHeight="1">
      <c r="A138" s="688" t="s">
        <v>4403</v>
      </c>
      <c r="B138" s="816"/>
      <c r="C138" s="806" t="s">
        <v>4404</v>
      </c>
      <c r="D138" s="89" t="s">
        <v>623</v>
      </c>
      <c r="E138" s="667" t="s">
        <v>11</v>
      </c>
      <c r="F138" s="667" t="s">
        <v>2460</v>
      </c>
      <c r="G138" s="667" t="s">
        <v>2453</v>
      </c>
      <c r="H138" s="688" t="s">
        <v>289</v>
      </c>
      <c r="I138" s="688" t="s">
        <v>2461</v>
      </c>
      <c r="J138" s="69">
        <f t="shared" si="49"/>
        <v>256.5</v>
      </c>
      <c r="K138" s="70">
        <f t="shared" si="50"/>
        <v>209.00000000000003</v>
      </c>
      <c r="L138" s="71">
        <v>190</v>
      </c>
      <c r="M138" s="126">
        <f t="shared" si="51"/>
        <v>1</v>
      </c>
      <c r="N138" s="126">
        <f t="shared" si="52"/>
        <v>190</v>
      </c>
      <c r="O138" s="126">
        <f t="shared" si="53"/>
        <v>190</v>
      </c>
      <c r="P138">
        <f t="shared" si="54"/>
        <v>190</v>
      </c>
      <c r="Q138" s="70">
        <f t="shared" si="58"/>
        <v>195.70000000000002</v>
      </c>
      <c r="R138" s="70">
        <f t="shared" si="59"/>
        <v>216.6</v>
      </c>
      <c r="S138" s="70">
        <f t="shared" si="57"/>
        <v>267.89999999999998</v>
      </c>
      <c r="T138" s="481">
        <f t="shared" ref="T138:T147" si="63">IFERROR(SUM($P138-$P138/100*$Z$1)," ")</f>
        <v>180.5</v>
      </c>
      <c r="U138" s="481">
        <f t="shared" ref="U138:U147" si="64">IFERROR(SUM($P138*$AA$1)," ")</f>
        <v>199.5</v>
      </c>
      <c r="V138" s="481">
        <f t="shared" ref="V138:V147" si="65">IFERROR(SUM($P138*$AB$1)," ")</f>
        <v>247</v>
      </c>
      <c r="Y138" s="87"/>
      <c r="Z138" s="87"/>
      <c r="AA138" s="87"/>
      <c r="AB138" s="87"/>
      <c r="AC138" s="87"/>
    </row>
    <row r="139" spans="1:29" ht="21" customHeight="1">
      <c r="A139" s="688"/>
      <c r="B139" s="816"/>
      <c r="C139" s="806"/>
      <c r="D139" s="230" t="s">
        <v>621</v>
      </c>
      <c r="E139" s="667"/>
      <c r="F139" s="667"/>
      <c r="G139" s="667"/>
      <c r="H139" s="688"/>
      <c r="I139" s="688"/>
      <c r="J139" s="69">
        <f t="shared" si="49"/>
        <v>256.5</v>
      </c>
      <c r="K139" s="70">
        <f t="shared" si="50"/>
        <v>209.00000000000003</v>
      </c>
      <c r="L139" s="71">
        <v>190</v>
      </c>
      <c r="M139" s="126">
        <f t="shared" si="51"/>
        <v>1</v>
      </c>
      <c r="N139" s="126">
        <f t="shared" si="52"/>
        <v>190</v>
      </c>
      <c r="O139" s="126">
        <f t="shared" si="53"/>
        <v>190</v>
      </c>
      <c r="P139">
        <f t="shared" si="54"/>
        <v>190</v>
      </c>
      <c r="Q139" s="70">
        <f t="shared" si="58"/>
        <v>195.70000000000002</v>
      </c>
      <c r="R139" s="70">
        <f t="shared" si="59"/>
        <v>216.6</v>
      </c>
      <c r="S139" s="70">
        <f t="shared" si="57"/>
        <v>267.89999999999998</v>
      </c>
      <c r="T139" s="481">
        <f t="shared" si="63"/>
        <v>180.5</v>
      </c>
      <c r="U139" s="481">
        <f t="shared" si="64"/>
        <v>199.5</v>
      </c>
      <c r="V139" s="481">
        <f t="shared" si="65"/>
        <v>247</v>
      </c>
      <c r="Y139" s="229"/>
      <c r="Z139" s="229"/>
      <c r="AA139" s="229"/>
      <c r="AB139" s="229"/>
      <c r="AC139" s="229"/>
    </row>
    <row r="140" spans="1:29" ht="18.75" customHeight="1">
      <c r="A140" s="688"/>
      <c r="B140" s="816"/>
      <c r="C140" s="806"/>
      <c r="D140" s="231" t="s">
        <v>108</v>
      </c>
      <c r="E140" s="667"/>
      <c r="F140" s="667"/>
      <c r="G140" s="667"/>
      <c r="H140" s="688"/>
      <c r="I140" s="688"/>
      <c r="J140" s="69">
        <f t="shared" si="49"/>
        <v>268.65000000000003</v>
      </c>
      <c r="K140" s="70">
        <f t="shared" si="50"/>
        <v>218.9</v>
      </c>
      <c r="L140" s="71">
        <v>199</v>
      </c>
      <c r="M140" s="126">
        <f t="shared" si="51"/>
        <v>1</v>
      </c>
      <c r="N140" s="126">
        <f t="shared" si="52"/>
        <v>199</v>
      </c>
      <c r="O140" s="126">
        <f t="shared" si="53"/>
        <v>199</v>
      </c>
      <c r="P140">
        <f t="shared" si="54"/>
        <v>199</v>
      </c>
      <c r="Q140" s="70">
        <f t="shared" si="58"/>
        <v>204.97</v>
      </c>
      <c r="R140" s="70">
        <f t="shared" si="59"/>
        <v>226.85999999999999</v>
      </c>
      <c r="S140" s="70">
        <f t="shared" si="57"/>
        <v>280.58999999999997</v>
      </c>
      <c r="T140" s="481">
        <f t="shared" si="63"/>
        <v>189.05</v>
      </c>
      <c r="U140" s="481">
        <f t="shared" si="64"/>
        <v>208.95000000000002</v>
      </c>
      <c r="V140" s="481">
        <f t="shared" si="65"/>
        <v>258.7</v>
      </c>
      <c r="Y140" s="229"/>
      <c r="Z140" s="229"/>
      <c r="AA140" s="229"/>
      <c r="AB140" s="229"/>
      <c r="AC140" s="229"/>
    </row>
    <row r="141" spans="1:29" ht="18.75" customHeight="1">
      <c r="A141" s="688"/>
      <c r="B141" s="816"/>
      <c r="C141" s="806"/>
      <c r="D141" s="433" t="s">
        <v>622</v>
      </c>
      <c r="E141" s="667"/>
      <c r="F141" s="667"/>
      <c r="G141" s="667"/>
      <c r="H141" s="688"/>
      <c r="I141" s="688"/>
      <c r="J141" s="69">
        <f t="shared" si="49"/>
        <v>268.65000000000003</v>
      </c>
      <c r="K141" s="70">
        <f t="shared" si="50"/>
        <v>218.9</v>
      </c>
      <c r="L141" s="71">
        <v>199</v>
      </c>
      <c r="M141" s="126">
        <f t="shared" si="51"/>
        <v>1</v>
      </c>
      <c r="N141" s="126">
        <f t="shared" si="52"/>
        <v>199</v>
      </c>
      <c r="O141" s="126">
        <f t="shared" si="53"/>
        <v>199</v>
      </c>
      <c r="P141">
        <f t="shared" si="54"/>
        <v>199</v>
      </c>
      <c r="Q141" s="70">
        <f t="shared" si="58"/>
        <v>204.97</v>
      </c>
      <c r="R141" s="70">
        <f t="shared" si="59"/>
        <v>226.85999999999999</v>
      </c>
      <c r="S141" s="70">
        <f t="shared" si="57"/>
        <v>280.58999999999997</v>
      </c>
      <c r="T141" s="481">
        <f t="shared" si="63"/>
        <v>189.05</v>
      </c>
      <c r="U141" s="481">
        <f t="shared" si="64"/>
        <v>208.95000000000002</v>
      </c>
      <c r="V141" s="481">
        <f t="shared" si="65"/>
        <v>258.7</v>
      </c>
      <c r="Y141" s="229"/>
      <c r="Z141" s="229"/>
      <c r="AA141" s="229"/>
      <c r="AB141" s="229"/>
      <c r="AC141" s="229"/>
    </row>
    <row r="142" spans="1:29" ht="19.5" customHeight="1">
      <c r="A142" s="688"/>
      <c r="B142" s="816"/>
      <c r="C142" s="806"/>
      <c r="D142" s="129" t="s">
        <v>106</v>
      </c>
      <c r="E142" s="667"/>
      <c r="F142" s="667"/>
      <c r="G142" s="667"/>
      <c r="H142" s="688"/>
      <c r="I142" s="688"/>
      <c r="J142" s="69">
        <f t="shared" si="49"/>
        <v>268.65000000000003</v>
      </c>
      <c r="K142" s="70">
        <f t="shared" si="50"/>
        <v>218.9</v>
      </c>
      <c r="L142" s="71">
        <v>199</v>
      </c>
      <c r="M142" s="126">
        <f t="shared" si="51"/>
        <v>1</v>
      </c>
      <c r="N142" s="126">
        <f t="shared" si="52"/>
        <v>199</v>
      </c>
      <c r="O142" s="126">
        <f t="shared" si="53"/>
        <v>199</v>
      </c>
      <c r="P142">
        <f t="shared" si="54"/>
        <v>199</v>
      </c>
      <c r="Q142" s="70">
        <f t="shared" si="58"/>
        <v>204.97</v>
      </c>
      <c r="R142" s="70">
        <f t="shared" si="59"/>
        <v>226.85999999999999</v>
      </c>
      <c r="S142" s="70">
        <f t="shared" si="57"/>
        <v>280.58999999999997</v>
      </c>
      <c r="T142" s="481">
        <f t="shared" si="63"/>
        <v>189.05</v>
      </c>
      <c r="U142" s="481">
        <f t="shared" si="64"/>
        <v>208.95000000000002</v>
      </c>
      <c r="V142" s="481">
        <f t="shared" si="65"/>
        <v>258.7</v>
      </c>
      <c r="Y142" s="229"/>
      <c r="Z142" s="229"/>
      <c r="AA142" s="229"/>
      <c r="AB142" s="229"/>
      <c r="AC142" s="229"/>
    </row>
    <row r="143" spans="1:29" ht="19.5" customHeight="1">
      <c r="A143" s="688"/>
      <c r="B143" s="816"/>
      <c r="C143" s="806"/>
      <c r="D143" s="542" t="s">
        <v>4312</v>
      </c>
      <c r="E143" s="667"/>
      <c r="F143" s="667"/>
      <c r="G143" s="667"/>
      <c r="H143" s="688"/>
      <c r="I143" s="688"/>
      <c r="J143" s="69">
        <f t="shared" si="49"/>
        <v>268.65000000000003</v>
      </c>
      <c r="K143" s="70">
        <f t="shared" si="50"/>
        <v>218.9</v>
      </c>
      <c r="L143" s="71">
        <v>199</v>
      </c>
      <c r="M143" s="126">
        <f t="shared" si="51"/>
        <v>1</v>
      </c>
      <c r="N143" s="126">
        <f t="shared" si="52"/>
        <v>199</v>
      </c>
      <c r="O143" s="126">
        <f t="shared" si="53"/>
        <v>199</v>
      </c>
      <c r="P143">
        <f t="shared" si="54"/>
        <v>199</v>
      </c>
      <c r="Q143" s="70">
        <f t="shared" si="58"/>
        <v>204.97</v>
      </c>
      <c r="R143" s="70">
        <f t="shared" si="59"/>
        <v>226.85999999999999</v>
      </c>
      <c r="S143" s="70">
        <f t="shared" si="57"/>
        <v>280.58999999999997</v>
      </c>
      <c r="T143" s="481">
        <f t="shared" si="63"/>
        <v>189.05</v>
      </c>
      <c r="U143" s="481">
        <f t="shared" si="64"/>
        <v>208.95000000000002</v>
      </c>
      <c r="V143" s="481">
        <f t="shared" si="65"/>
        <v>258.7</v>
      </c>
      <c r="Y143" s="229"/>
      <c r="Z143" s="229"/>
      <c r="AA143" s="229"/>
      <c r="AB143" s="229"/>
      <c r="AC143" s="229"/>
    </row>
    <row r="144" spans="1:29" ht="21" customHeight="1">
      <c r="A144" s="688"/>
      <c r="B144" s="816"/>
      <c r="C144" s="806"/>
      <c r="D144" s="232" t="s">
        <v>105</v>
      </c>
      <c r="E144" s="667"/>
      <c r="F144" s="667"/>
      <c r="G144" s="667"/>
      <c r="H144" s="688"/>
      <c r="I144" s="688"/>
      <c r="J144" s="69">
        <f t="shared" si="49"/>
        <v>268.65000000000003</v>
      </c>
      <c r="K144" s="70">
        <f t="shared" si="50"/>
        <v>218.9</v>
      </c>
      <c r="L144" s="71">
        <v>199</v>
      </c>
      <c r="M144" s="126">
        <f t="shared" si="51"/>
        <v>1</v>
      </c>
      <c r="N144" s="126">
        <f t="shared" si="52"/>
        <v>199</v>
      </c>
      <c r="O144" s="126">
        <f t="shared" si="53"/>
        <v>199</v>
      </c>
      <c r="P144">
        <f t="shared" si="54"/>
        <v>199</v>
      </c>
      <c r="Q144" s="70">
        <f t="shared" si="58"/>
        <v>204.97</v>
      </c>
      <c r="R144" s="70">
        <f t="shared" si="59"/>
        <v>226.85999999999999</v>
      </c>
      <c r="S144" s="70">
        <f t="shared" si="57"/>
        <v>280.58999999999997</v>
      </c>
      <c r="T144" s="481">
        <f t="shared" si="63"/>
        <v>189.05</v>
      </c>
      <c r="U144" s="481">
        <f t="shared" si="64"/>
        <v>208.95000000000002</v>
      </c>
      <c r="V144" s="481">
        <f t="shared" si="65"/>
        <v>258.7</v>
      </c>
      <c r="Y144" s="229"/>
      <c r="Z144" s="229"/>
      <c r="AA144" s="229"/>
      <c r="AB144" s="229"/>
      <c r="AC144" s="229"/>
    </row>
    <row r="145" spans="1:29" ht="19.5" customHeight="1">
      <c r="A145" s="688"/>
      <c r="B145" s="816"/>
      <c r="C145" s="806"/>
      <c r="D145" s="233" t="s">
        <v>2457</v>
      </c>
      <c r="E145" s="667"/>
      <c r="F145" s="667"/>
      <c r="G145" s="667"/>
      <c r="H145" s="688"/>
      <c r="I145" s="688"/>
      <c r="J145" s="69">
        <f t="shared" si="49"/>
        <v>268.65000000000003</v>
      </c>
      <c r="K145" s="70">
        <f t="shared" si="50"/>
        <v>218.9</v>
      </c>
      <c r="L145" s="71">
        <v>199</v>
      </c>
      <c r="M145" s="126">
        <f t="shared" si="51"/>
        <v>1</v>
      </c>
      <c r="N145" s="126">
        <f t="shared" si="52"/>
        <v>199</v>
      </c>
      <c r="O145" s="126">
        <f t="shared" si="53"/>
        <v>199</v>
      </c>
      <c r="P145">
        <f t="shared" si="54"/>
        <v>199</v>
      </c>
      <c r="Q145" s="70">
        <f t="shared" si="58"/>
        <v>204.97</v>
      </c>
      <c r="R145" s="70">
        <f t="shared" si="59"/>
        <v>226.85999999999999</v>
      </c>
      <c r="S145" s="70">
        <f t="shared" si="57"/>
        <v>280.58999999999997</v>
      </c>
      <c r="T145" s="481">
        <f t="shared" si="63"/>
        <v>189.05</v>
      </c>
      <c r="U145" s="481">
        <f t="shared" si="64"/>
        <v>208.95000000000002</v>
      </c>
      <c r="V145" s="481">
        <f t="shared" si="65"/>
        <v>258.7</v>
      </c>
      <c r="Y145" s="229"/>
      <c r="Z145" s="229"/>
      <c r="AA145" s="229"/>
      <c r="AB145" s="229"/>
      <c r="AC145" s="229"/>
    </row>
    <row r="146" spans="1:29" ht="19.5" customHeight="1">
      <c r="A146" s="688"/>
      <c r="B146" s="816"/>
      <c r="C146" s="806"/>
      <c r="D146" s="138" t="s">
        <v>107</v>
      </c>
      <c r="E146" s="667"/>
      <c r="F146" s="667"/>
      <c r="G146" s="667"/>
      <c r="H146" s="688"/>
      <c r="I146" s="688"/>
      <c r="J146" s="69">
        <f t="shared" si="49"/>
        <v>268.65000000000003</v>
      </c>
      <c r="K146" s="70">
        <f t="shared" si="50"/>
        <v>218.9</v>
      </c>
      <c r="L146" s="71">
        <v>199</v>
      </c>
      <c r="M146" s="126">
        <f t="shared" si="51"/>
        <v>1</v>
      </c>
      <c r="N146" s="126">
        <f t="shared" si="52"/>
        <v>199</v>
      </c>
      <c r="O146" s="126">
        <f t="shared" si="53"/>
        <v>199</v>
      </c>
      <c r="P146">
        <f t="shared" si="54"/>
        <v>199</v>
      </c>
      <c r="Q146" s="70">
        <f t="shared" si="58"/>
        <v>204.97</v>
      </c>
      <c r="R146" s="70">
        <f t="shared" si="59"/>
        <v>226.85999999999999</v>
      </c>
      <c r="S146" s="70">
        <f t="shared" si="57"/>
        <v>280.58999999999997</v>
      </c>
      <c r="T146" s="481">
        <f t="shared" si="63"/>
        <v>189.05</v>
      </c>
      <c r="U146" s="481">
        <f t="shared" si="64"/>
        <v>208.95000000000002</v>
      </c>
      <c r="V146" s="481">
        <f t="shared" si="65"/>
        <v>258.7</v>
      </c>
      <c r="Y146" s="229"/>
      <c r="Z146" s="229"/>
      <c r="AA146" s="229"/>
      <c r="AB146" s="229"/>
      <c r="AC146" s="229"/>
    </row>
    <row r="147" spans="1:29" ht="21" customHeight="1">
      <c r="A147" s="688"/>
      <c r="B147" s="816"/>
      <c r="C147" s="806"/>
      <c r="D147" s="141" t="s">
        <v>613</v>
      </c>
      <c r="E147" s="667"/>
      <c r="F147" s="667"/>
      <c r="G147" s="667"/>
      <c r="H147" s="688"/>
      <c r="I147" s="688"/>
      <c r="J147" s="69">
        <f t="shared" si="49"/>
        <v>268.65000000000003</v>
      </c>
      <c r="K147" s="70">
        <f t="shared" si="50"/>
        <v>218.9</v>
      </c>
      <c r="L147" s="71">
        <v>199</v>
      </c>
      <c r="M147" s="126">
        <f t="shared" si="51"/>
        <v>1</v>
      </c>
      <c r="N147" s="126">
        <f t="shared" si="52"/>
        <v>199</v>
      </c>
      <c r="O147" s="126">
        <f t="shared" si="53"/>
        <v>199</v>
      </c>
      <c r="P147">
        <f t="shared" si="54"/>
        <v>199</v>
      </c>
      <c r="Q147" s="70">
        <f t="shared" si="58"/>
        <v>204.97</v>
      </c>
      <c r="R147" s="70">
        <f t="shared" si="59"/>
        <v>226.85999999999999</v>
      </c>
      <c r="S147" s="70">
        <f t="shared" si="57"/>
        <v>280.58999999999997</v>
      </c>
      <c r="T147" s="481">
        <f t="shared" si="63"/>
        <v>189.05</v>
      </c>
      <c r="U147" s="481">
        <f t="shared" si="64"/>
        <v>208.95000000000002</v>
      </c>
      <c r="V147" s="481">
        <f t="shared" si="65"/>
        <v>258.7</v>
      </c>
      <c r="Y147" s="229"/>
      <c r="Z147" s="229"/>
      <c r="AA147" s="229"/>
      <c r="AB147" s="229"/>
      <c r="AC147" s="229"/>
    </row>
    <row r="148" spans="1:29" s="5" customFormat="1" ht="26.25" customHeight="1">
      <c r="A148" s="729" t="s">
        <v>3774</v>
      </c>
      <c r="B148" s="816"/>
      <c r="C148" s="818" t="s">
        <v>4391</v>
      </c>
      <c r="D148" s="89" t="s">
        <v>623</v>
      </c>
      <c r="E148" s="801" t="s">
        <v>11</v>
      </c>
      <c r="F148" s="801" t="s">
        <v>2460</v>
      </c>
      <c r="G148" s="801" t="s">
        <v>2453</v>
      </c>
      <c r="H148" s="729" t="s">
        <v>289</v>
      </c>
      <c r="I148" s="729" t="s">
        <v>3776</v>
      </c>
      <c r="J148" s="344">
        <f t="shared" si="49"/>
        <v>202.5</v>
      </c>
      <c r="K148" s="345">
        <f t="shared" si="50"/>
        <v>165</v>
      </c>
      <c r="L148" s="346">
        <v>150</v>
      </c>
      <c r="M148" s="126">
        <f t="shared" si="51"/>
        <v>1</v>
      </c>
      <c r="N148" s="126">
        <f t="shared" si="52"/>
        <v>150</v>
      </c>
      <c r="O148" s="126">
        <f t="shared" si="53"/>
        <v>150</v>
      </c>
      <c r="P148" s="348">
        <f t="shared" si="54"/>
        <v>150</v>
      </c>
      <c r="Q148" s="70">
        <f t="shared" si="58"/>
        <v>154.5</v>
      </c>
      <c r="R148" s="70">
        <f t="shared" si="59"/>
        <v>170.99999999999997</v>
      </c>
      <c r="S148" s="70">
        <f t="shared" si="57"/>
        <v>211.5</v>
      </c>
      <c r="T148" s="481">
        <f t="shared" si="60"/>
        <v>150</v>
      </c>
      <c r="U148" s="481">
        <f t="shared" si="61"/>
        <v>0</v>
      </c>
      <c r="V148" s="481">
        <f t="shared" si="62"/>
        <v>0</v>
      </c>
      <c r="Z148" s="238" t="s">
        <v>4390</v>
      </c>
      <c r="AC148" s="238" t="s">
        <v>4390</v>
      </c>
    </row>
    <row r="149" spans="1:29" s="5" customFormat="1" ht="24" customHeight="1">
      <c r="A149" s="730"/>
      <c r="B149" s="816"/>
      <c r="C149" s="819"/>
      <c r="D149" s="230" t="s">
        <v>621</v>
      </c>
      <c r="E149" s="802"/>
      <c r="F149" s="802"/>
      <c r="G149" s="802"/>
      <c r="H149" s="730"/>
      <c r="I149" s="730"/>
      <c r="J149" s="344">
        <f t="shared" si="49"/>
        <v>202.5</v>
      </c>
      <c r="K149" s="345">
        <f t="shared" si="50"/>
        <v>165</v>
      </c>
      <c r="L149" s="346">
        <v>150</v>
      </c>
      <c r="M149" s="126">
        <f t="shared" si="51"/>
        <v>1</v>
      </c>
      <c r="N149" s="126">
        <f t="shared" si="52"/>
        <v>150</v>
      </c>
      <c r="O149" s="126">
        <f t="shared" si="53"/>
        <v>150</v>
      </c>
      <c r="P149" s="348">
        <f t="shared" si="54"/>
        <v>150</v>
      </c>
      <c r="Q149" s="70">
        <f t="shared" si="58"/>
        <v>154.5</v>
      </c>
      <c r="R149" s="70">
        <f t="shared" si="59"/>
        <v>170.99999999999997</v>
      </c>
      <c r="S149" s="70">
        <f t="shared" si="57"/>
        <v>211.5</v>
      </c>
      <c r="T149" s="481">
        <f t="shared" si="60"/>
        <v>150</v>
      </c>
      <c r="U149" s="481">
        <f t="shared" si="61"/>
        <v>0</v>
      </c>
      <c r="V149" s="481">
        <f t="shared" si="62"/>
        <v>0</v>
      </c>
      <c r="Z149" s="238" t="s">
        <v>4390</v>
      </c>
      <c r="AC149" s="238" t="s">
        <v>4390</v>
      </c>
    </row>
    <row r="150" spans="1:29" s="5" customFormat="1" ht="22.5" customHeight="1">
      <c r="A150" s="730"/>
      <c r="B150" s="816"/>
      <c r="C150" s="819"/>
      <c r="D150" s="231" t="s">
        <v>108</v>
      </c>
      <c r="E150" s="802"/>
      <c r="F150" s="802"/>
      <c r="G150" s="802"/>
      <c r="H150" s="730"/>
      <c r="I150" s="730"/>
      <c r="J150" s="344">
        <f t="shared" si="49"/>
        <v>202.5</v>
      </c>
      <c r="K150" s="345">
        <f t="shared" si="50"/>
        <v>165</v>
      </c>
      <c r="L150" s="346">
        <v>150</v>
      </c>
      <c r="M150" s="126">
        <f t="shared" si="51"/>
        <v>1</v>
      </c>
      <c r="N150" s="126">
        <f t="shared" si="52"/>
        <v>150</v>
      </c>
      <c r="O150" s="126">
        <f t="shared" si="53"/>
        <v>150</v>
      </c>
      <c r="P150" s="348">
        <f t="shared" si="54"/>
        <v>150</v>
      </c>
      <c r="Q150" s="70">
        <f t="shared" si="58"/>
        <v>154.5</v>
      </c>
      <c r="R150" s="70">
        <f t="shared" si="59"/>
        <v>170.99999999999997</v>
      </c>
      <c r="S150" s="70">
        <f t="shared" si="57"/>
        <v>211.5</v>
      </c>
      <c r="T150" s="481">
        <f t="shared" si="60"/>
        <v>150</v>
      </c>
      <c r="U150" s="481">
        <f t="shared" si="61"/>
        <v>0</v>
      </c>
      <c r="V150" s="481">
        <f t="shared" si="62"/>
        <v>0</v>
      </c>
      <c r="Z150" s="238" t="s">
        <v>4390</v>
      </c>
      <c r="AC150" s="238" t="s">
        <v>4390</v>
      </c>
    </row>
    <row r="151" spans="1:29" s="5" customFormat="1" ht="21.75" customHeight="1">
      <c r="A151" s="731"/>
      <c r="B151" s="816"/>
      <c r="C151" s="820"/>
      <c r="D151" s="233" t="s">
        <v>2457</v>
      </c>
      <c r="E151" s="813"/>
      <c r="F151" s="813"/>
      <c r="G151" s="813"/>
      <c r="H151" s="731"/>
      <c r="I151" s="731"/>
      <c r="J151" s="344">
        <f t="shared" si="49"/>
        <v>202.5</v>
      </c>
      <c r="K151" s="345">
        <f t="shared" si="50"/>
        <v>165</v>
      </c>
      <c r="L151" s="346">
        <v>150</v>
      </c>
      <c r="M151" s="126">
        <f t="shared" si="51"/>
        <v>1</v>
      </c>
      <c r="N151" s="126">
        <f t="shared" si="52"/>
        <v>150</v>
      </c>
      <c r="O151" s="126">
        <f t="shared" si="53"/>
        <v>150</v>
      </c>
      <c r="P151" s="348">
        <f t="shared" si="54"/>
        <v>150</v>
      </c>
      <c r="Q151" s="70">
        <f t="shared" si="58"/>
        <v>154.5</v>
      </c>
      <c r="R151" s="70">
        <f t="shared" si="59"/>
        <v>170.99999999999997</v>
      </c>
      <c r="S151" s="70">
        <f t="shared" si="57"/>
        <v>211.5</v>
      </c>
      <c r="T151" s="481">
        <f t="shared" si="60"/>
        <v>150</v>
      </c>
      <c r="U151" s="481">
        <f t="shared" si="61"/>
        <v>0</v>
      </c>
      <c r="V151" s="481">
        <f t="shared" si="62"/>
        <v>0</v>
      </c>
      <c r="Z151" s="238" t="s">
        <v>4390</v>
      </c>
      <c r="AC151" s="238" t="s">
        <v>4390</v>
      </c>
    </row>
    <row r="152" spans="1:29" ht="19.5" customHeight="1">
      <c r="A152" s="688" t="s">
        <v>3915</v>
      </c>
      <c r="B152" s="816"/>
      <c r="C152" s="806" t="s">
        <v>3916</v>
      </c>
      <c r="D152" s="89" t="s">
        <v>623</v>
      </c>
      <c r="E152" s="667" t="s">
        <v>11</v>
      </c>
      <c r="F152" s="667" t="s">
        <v>2451</v>
      </c>
      <c r="G152" s="667" t="s">
        <v>2453</v>
      </c>
      <c r="H152" s="688" t="s">
        <v>2455</v>
      </c>
      <c r="I152" s="688" t="s">
        <v>2456</v>
      </c>
      <c r="J152" s="69">
        <f t="shared" ref="J152:J158" si="66">L152*1.35</f>
        <v>256.5</v>
      </c>
      <c r="K152" s="70">
        <f t="shared" ref="K152:K158" si="67">L152*1.1</f>
        <v>209.00000000000003</v>
      </c>
      <c r="L152" s="71">
        <v>190</v>
      </c>
      <c r="M152" s="126">
        <f t="shared" si="36"/>
        <v>1</v>
      </c>
      <c r="N152" s="126">
        <f t="shared" si="37"/>
        <v>190</v>
      </c>
      <c r="O152" s="126">
        <f t="shared" si="38"/>
        <v>190</v>
      </c>
      <c r="P152">
        <f t="shared" si="39"/>
        <v>190</v>
      </c>
      <c r="Q152" s="70">
        <f t="shared" si="40"/>
        <v>195.70000000000002</v>
      </c>
      <c r="R152" s="70">
        <f t="shared" si="56"/>
        <v>216.6</v>
      </c>
      <c r="S152" s="70">
        <f t="shared" si="57"/>
        <v>267.89999999999998</v>
      </c>
      <c r="T152" s="481">
        <f t="shared" si="41"/>
        <v>180.5</v>
      </c>
      <c r="U152" s="481">
        <f t="shared" si="42"/>
        <v>199.5</v>
      </c>
      <c r="V152" s="481">
        <f t="shared" si="43"/>
        <v>247</v>
      </c>
      <c r="Y152" s="229"/>
      <c r="Z152" s="229"/>
      <c r="AA152" s="229"/>
      <c r="AB152" s="229"/>
      <c r="AC152" s="229"/>
    </row>
    <row r="153" spans="1:29" ht="19.5" customHeight="1">
      <c r="A153" s="688"/>
      <c r="B153" s="816"/>
      <c r="C153" s="806"/>
      <c r="D153" s="230" t="s">
        <v>621</v>
      </c>
      <c r="E153" s="667"/>
      <c r="F153" s="667"/>
      <c r="G153" s="667"/>
      <c r="H153" s="688"/>
      <c r="I153" s="688"/>
      <c r="J153" s="69">
        <f t="shared" si="66"/>
        <v>256.5</v>
      </c>
      <c r="K153" s="70">
        <f t="shared" si="67"/>
        <v>209.00000000000003</v>
      </c>
      <c r="L153" s="71">
        <v>190</v>
      </c>
      <c r="M153" s="126">
        <f t="shared" si="36"/>
        <v>1</v>
      </c>
      <c r="N153" s="126">
        <f t="shared" si="37"/>
        <v>190</v>
      </c>
      <c r="O153" s="126">
        <f t="shared" si="38"/>
        <v>190</v>
      </c>
      <c r="P153">
        <f t="shared" si="39"/>
        <v>190</v>
      </c>
      <c r="Q153" s="70">
        <f t="shared" si="40"/>
        <v>195.70000000000002</v>
      </c>
      <c r="R153" s="70">
        <f t="shared" si="56"/>
        <v>216.6</v>
      </c>
      <c r="S153" s="70">
        <f t="shared" si="57"/>
        <v>267.89999999999998</v>
      </c>
      <c r="T153" s="481">
        <f t="shared" si="41"/>
        <v>180.5</v>
      </c>
      <c r="U153" s="481">
        <f t="shared" si="42"/>
        <v>199.5</v>
      </c>
      <c r="V153" s="481">
        <f t="shared" si="43"/>
        <v>247</v>
      </c>
      <c r="Y153" s="229"/>
      <c r="Z153" s="229"/>
      <c r="AA153" s="229"/>
      <c r="AB153" s="229"/>
      <c r="AC153" s="229"/>
    </row>
    <row r="154" spans="1:29" ht="19.5" customHeight="1">
      <c r="A154" s="688"/>
      <c r="B154" s="816"/>
      <c r="C154" s="806"/>
      <c r="D154" s="231" t="s">
        <v>108</v>
      </c>
      <c r="E154" s="667"/>
      <c r="F154" s="667"/>
      <c r="G154" s="667"/>
      <c r="H154" s="688"/>
      <c r="I154" s="688"/>
      <c r="J154" s="69">
        <f t="shared" si="66"/>
        <v>256.5</v>
      </c>
      <c r="K154" s="70">
        <f t="shared" si="67"/>
        <v>209.00000000000003</v>
      </c>
      <c r="L154" s="71">
        <v>190</v>
      </c>
      <c r="M154" s="126">
        <f t="shared" si="36"/>
        <v>1</v>
      </c>
      <c r="N154" s="126">
        <f t="shared" si="37"/>
        <v>190</v>
      </c>
      <c r="O154" s="126">
        <f t="shared" si="38"/>
        <v>190</v>
      </c>
      <c r="P154">
        <f t="shared" si="39"/>
        <v>190</v>
      </c>
      <c r="Q154" s="70">
        <f t="shared" si="40"/>
        <v>195.70000000000002</v>
      </c>
      <c r="R154" s="70">
        <f t="shared" si="56"/>
        <v>216.6</v>
      </c>
      <c r="S154" s="70">
        <f t="shared" si="57"/>
        <v>267.89999999999998</v>
      </c>
      <c r="T154" s="481">
        <f t="shared" si="41"/>
        <v>180.5</v>
      </c>
      <c r="U154" s="481">
        <f t="shared" si="42"/>
        <v>199.5</v>
      </c>
      <c r="V154" s="481">
        <f t="shared" si="43"/>
        <v>247</v>
      </c>
      <c r="Y154" s="229"/>
      <c r="Z154" s="229"/>
      <c r="AA154" s="229"/>
      <c r="AB154" s="229"/>
      <c r="AC154" s="229"/>
    </row>
    <row r="155" spans="1:29" ht="19.5" customHeight="1">
      <c r="A155" s="688"/>
      <c r="B155" s="816"/>
      <c r="C155" s="806"/>
      <c r="D155" s="129" t="s">
        <v>106</v>
      </c>
      <c r="E155" s="667"/>
      <c r="F155" s="667"/>
      <c r="G155" s="667"/>
      <c r="H155" s="688"/>
      <c r="I155" s="688"/>
      <c r="J155" s="69">
        <f t="shared" si="66"/>
        <v>256.5</v>
      </c>
      <c r="K155" s="70">
        <f t="shared" si="67"/>
        <v>209.00000000000003</v>
      </c>
      <c r="L155" s="71">
        <v>190</v>
      </c>
      <c r="M155" s="126">
        <f t="shared" si="36"/>
        <v>1</v>
      </c>
      <c r="N155" s="126">
        <f t="shared" si="37"/>
        <v>190</v>
      </c>
      <c r="O155" s="126">
        <f t="shared" si="38"/>
        <v>190</v>
      </c>
      <c r="P155">
        <f t="shared" si="39"/>
        <v>190</v>
      </c>
      <c r="Q155" s="70">
        <f t="shared" si="40"/>
        <v>195.70000000000002</v>
      </c>
      <c r="R155" s="70">
        <f t="shared" si="56"/>
        <v>216.6</v>
      </c>
      <c r="S155" s="70">
        <f t="shared" si="57"/>
        <v>267.89999999999998</v>
      </c>
      <c r="T155" s="481">
        <f t="shared" si="41"/>
        <v>180.5</v>
      </c>
      <c r="U155" s="481">
        <f t="shared" si="42"/>
        <v>199.5</v>
      </c>
      <c r="V155" s="481">
        <f t="shared" si="43"/>
        <v>247</v>
      </c>
      <c r="Y155" s="229"/>
      <c r="Z155" s="229"/>
      <c r="AA155" s="229"/>
      <c r="AB155" s="229"/>
      <c r="AC155" s="229"/>
    </row>
    <row r="156" spans="1:29" ht="19.5" customHeight="1">
      <c r="A156" s="688"/>
      <c r="B156" s="816"/>
      <c r="C156" s="806"/>
      <c r="D156" s="232" t="s">
        <v>105</v>
      </c>
      <c r="E156" s="667"/>
      <c r="F156" s="667"/>
      <c r="G156" s="667"/>
      <c r="H156" s="688"/>
      <c r="I156" s="688"/>
      <c r="J156" s="69">
        <f t="shared" si="66"/>
        <v>256.5</v>
      </c>
      <c r="K156" s="70">
        <f t="shared" si="67"/>
        <v>209.00000000000003</v>
      </c>
      <c r="L156" s="71">
        <v>190</v>
      </c>
      <c r="M156" s="126">
        <f t="shared" si="36"/>
        <v>1</v>
      </c>
      <c r="N156" s="126">
        <f t="shared" si="37"/>
        <v>190</v>
      </c>
      <c r="O156" s="126">
        <f t="shared" si="38"/>
        <v>190</v>
      </c>
      <c r="P156">
        <f t="shared" si="39"/>
        <v>190</v>
      </c>
      <c r="Q156" s="70">
        <f t="shared" si="40"/>
        <v>195.70000000000002</v>
      </c>
      <c r="R156" s="70">
        <f t="shared" si="56"/>
        <v>216.6</v>
      </c>
      <c r="S156" s="70">
        <f t="shared" si="57"/>
        <v>267.89999999999998</v>
      </c>
      <c r="T156" s="481">
        <f t="shared" si="41"/>
        <v>180.5</v>
      </c>
      <c r="U156" s="481">
        <f t="shared" si="42"/>
        <v>199.5</v>
      </c>
      <c r="V156" s="481">
        <f t="shared" si="43"/>
        <v>247</v>
      </c>
      <c r="Y156" s="229"/>
      <c r="Z156" s="229"/>
      <c r="AA156" s="229"/>
      <c r="AB156" s="229"/>
      <c r="AC156" s="229"/>
    </row>
    <row r="157" spans="1:29" ht="19.5" customHeight="1">
      <c r="A157" s="688"/>
      <c r="B157" s="816"/>
      <c r="C157" s="806"/>
      <c r="D157" s="233" t="s">
        <v>2457</v>
      </c>
      <c r="E157" s="667"/>
      <c r="F157" s="667"/>
      <c r="G157" s="667"/>
      <c r="H157" s="688"/>
      <c r="I157" s="688"/>
      <c r="J157" s="69">
        <f t="shared" si="66"/>
        <v>256.5</v>
      </c>
      <c r="K157" s="70">
        <f t="shared" si="67"/>
        <v>209.00000000000003</v>
      </c>
      <c r="L157" s="71">
        <v>190</v>
      </c>
      <c r="M157" s="126">
        <f t="shared" si="36"/>
        <v>1</v>
      </c>
      <c r="N157" s="126">
        <f t="shared" si="37"/>
        <v>190</v>
      </c>
      <c r="O157" s="126">
        <f t="shared" si="38"/>
        <v>190</v>
      </c>
      <c r="P157">
        <f t="shared" si="39"/>
        <v>190</v>
      </c>
      <c r="Q157" s="70">
        <f t="shared" si="40"/>
        <v>195.70000000000002</v>
      </c>
      <c r="R157" s="70">
        <f t="shared" si="56"/>
        <v>216.6</v>
      </c>
      <c r="S157" s="70">
        <f t="shared" si="57"/>
        <v>267.89999999999998</v>
      </c>
      <c r="T157" s="481">
        <f t="shared" si="41"/>
        <v>180.5</v>
      </c>
      <c r="U157" s="481">
        <f t="shared" si="42"/>
        <v>199.5</v>
      </c>
      <c r="V157" s="481">
        <f t="shared" si="43"/>
        <v>247</v>
      </c>
      <c r="Y157" s="229"/>
      <c r="Z157" s="229"/>
      <c r="AA157" s="229"/>
      <c r="AB157" s="229"/>
      <c r="AC157" s="229"/>
    </row>
    <row r="158" spans="1:29" ht="18.75" customHeight="1">
      <c r="A158" s="688"/>
      <c r="B158" s="816"/>
      <c r="C158" s="806"/>
      <c r="D158" s="138" t="s">
        <v>107</v>
      </c>
      <c r="E158" s="667"/>
      <c r="F158" s="667"/>
      <c r="G158" s="667"/>
      <c r="H158" s="688"/>
      <c r="I158" s="688"/>
      <c r="J158" s="69">
        <f t="shared" si="66"/>
        <v>256.5</v>
      </c>
      <c r="K158" s="70">
        <f t="shared" si="67"/>
        <v>209.00000000000003</v>
      </c>
      <c r="L158" s="71">
        <v>190</v>
      </c>
      <c r="M158" s="126">
        <f t="shared" si="36"/>
        <v>1</v>
      </c>
      <c r="N158" s="126">
        <f t="shared" si="37"/>
        <v>190</v>
      </c>
      <c r="O158" s="126">
        <f t="shared" si="38"/>
        <v>190</v>
      </c>
      <c r="P158">
        <f t="shared" si="39"/>
        <v>190</v>
      </c>
      <c r="Q158" s="70">
        <f t="shared" si="40"/>
        <v>195.70000000000002</v>
      </c>
      <c r="R158" s="70">
        <f t="shared" si="56"/>
        <v>216.6</v>
      </c>
      <c r="S158" s="70">
        <f t="shared" si="57"/>
        <v>267.89999999999998</v>
      </c>
      <c r="T158" s="481">
        <f t="shared" si="41"/>
        <v>180.5</v>
      </c>
      <c r="U158" s="481">
        <f t="shared" si="42"/>
        <v>199.5</v>
      </c>
      <c r="V158" s="481">
        <f t="shared" si="43"/>
        <v>247</v>
      </c>
      <c r="Y158" s="229"/>
      <c r="Z158" s="229"/>
      <c r="AA158" s="229"/>
      <c r="AB158" s="229"/>
      <c r="AC158" s="229"/>
    </row>
    <row r="159" spans="1:29" s="5" customFormat="1" ht="26.25" customHeight="1">
      <c r="A159" s="688" t="s">
        <v>3774</v>
      </c>
      <c r="B159" s="816"/>
      <c r="C159" s="806" t="s">
        <v>3775</v>
      </c>
      <c r="D159" s="89" t="s">
        <v>623</v>
      </c>
      <c r="E159" s="667" t="s">
        <v>11</v>
      </c>
      <c r="F159" s="667" t="s">
        <v>2460</v>
      </c>
      <c r="G159" s="667" t="s">
        <v>2453</v>
      </c>
      <c r="H159" s="688" t="s">
        <v>289</v>
      </c>
      <c r="I159" s="688" t="s">
        <v>3776</v>
      </c>
      <c r="J159" s="344">
        <f>L159*1.35</f>
        <v>283.5</v>
      </c>
      <c r="K159" s="345">
        <f>L159*1.1</f>
        <v>231.00000000000003</v>
      </c>
      <c r="L159" s="346">
        <v>210</v>
      </c>
      <c r="M159" s="126">
        <f t="shared" si="36"/>
        <v>1</v>
      </c>
      <c r="N159" s="126">
        <f t="shared" si="37"/>
        <v>210</v>
      </c>
      <c r="O159" s="126">
        <f t="shared" si="38"/>
        <v>210</v>
      </c>
      <c r="P159">
        <f t="shared" si="39"/>
        <v>210</v>
      </c>
      <c r="Q159" s="70">
        <f t="shared" si="40"/>
        <v>216.3</v>
      </c>
      <c r="R159" s="70">
        <f t="shared" si="56"/>
        <v>239.39999999999998</v>
      </c>
      <c r="S159" s="70">
        <f t="shared" si="57"/>
        <v>296.09999999999997</v>
      </c>
      <c r="T159" s="481">
        <f t="shared" si="41"/>
        <v>199.5</v>
      </c>
      <c r="U159" s="481">
        <f t="shared" si="42"/>
        <v>220.5</v>
      </c>
      <c r="V159" s="481">
        <f t="shared" si="43"/>
        <v>273</v>
      </c>
      <c r="Y159" s="238"/>
      <c r="Z159" s="238"/>
      <c r="AA159" s="238"/>
      <c r="AB159" s="238"/>
      <c r="AC159" s="238"/>
    </row>
    <row r="160" spans="1:29" s="5" customFormat="1" ht="24" customHeight="1">
      <c r="A160" s="688"/>
      <c r="B160" s="816"/>
      <c r="C160" s="806"/>
      <c r="D160" s="230" t="s">
        <v>621</v>
      </c>
      <c r="E160" s="667"/>
      <c r="F160" s="667"/>
      <c r="G160" s="667"/>
      <c r="H160" s="688"/>
      <c r="I160" s="688"/>
      <c r="J160" s="344">
        <f>L160*1.35</f>
        <v>283.5</v>
      </c>
      <c r="K160" s="345">
        <f>L160*1.1</f>
        <v>231.00000000000003</v>
      </c>
      <c r="L160" s="346">
        <v>210</v>
      </c>
      <c r="M160" s="126">
        <f t="shared" si="36"/>
        <v>1</v>
      </c>
      <c r="N160" s="126">
        <f t="shared" si="37"/>
        <v>210</v>
      </c>
      <c r="O160" s="126">
        <f t="shared" si="38"/>
        <v>210</v>
      </c>
      <c r="P160">
        <f t="shared" si="39"/>
        <v>210</v>
      </c>
      <c r="Q160" s="70">
        <f t="shared" si="40"/>
        <v>216.3</v>
      </c>
      <c r="R160" s="70">
        <f t="shared" si="56"/>
        <v>239.39999999999998</v>
      </c>
      <c r="S160" s="70">
        <f t="shared" si="57"/>
        <v>296.09999999999997</v>
      </c>
      <c r="T160" s="481">
        <f t="shared" si="41"/>
        <v>199.5</v>
      </c>
      <c r="U160" s="481">
        <f t="shared" si="42"/>
        <v>220.5</v>
      </c>
      <c r="V160" s="481">
        <f t="shared" si="43"/>
        <v>273</v>
      </c>
      <c r="Y160" s="238"/>
      <c r="Z160" s="238"/>
      <c r="AA160" s="238"/>
      <c r="AB160" s="238"/>
      <c r="AC160" s="238"/>
    </row>
    <row r="161" spans="1:29" s="5" customFormat="1" ht="22.5" customHeight="1">
      <c r="A161" s="688"/>
      <c r="B161" s="816"/>
      <c r="C161" s="806"/>
      <c r="D161" s="231" t="s">
        <v>108</v>
      </c>
      <c r="E161" s="667"/>
      <c r="F161" s="667"/>
      <c r="G161" s="667"/>
      <c r="H161" s="688"/>
      <c r="I161" s="688"/>
      <c r="J161" s="344">
        <f>L161*1.35</f>
        <v>283.5</v>
      </c>
      <c r="K161" s="345">
        <f>L161*1.1</f>
        <v>231.00000000000003</v>
      </c>
      <c r="L161" s="346">
        <v>210</v>
      </c>
      <c r="M161" s="126">
        <f t="shared" si="36"/>
        <v>1</v>
      </c>
      <c r="N161" s="126">
        <f t="shared" si="37"/>
        <v>210</v>
      </c>
      <c r="O161" s="126">
        <f t="shared" si="38"/>
        <v>210</v>
      </c>
      <c r="P161">
        <f t="shared" si="39"/>
        <v>210</v>
      </c>
      <c r="Q161" s="70">
        <f t="shared" si="40"/>
        <v>216.3</v>
      </c>
      <c r="R161" s="70">
        <f t="shared" si="56"/>
        <v>239.39999999999998</v>
      </c>
      <c r="S161" s="70">
        <f t="shared" si="57"/>
        <v>296.09999999999997</v>
      </c>
      <c r="T161" s="481">
        <f t="shared" ref="T161:T226" si="68">IFERROR(SUM($P161-$P161/100*$Z$1)," ")</f>
        <v>199.5</v>
      </c>
      <c r="U161" s="481">
        <f t="shared" ref="U161:U226" si="69">IFERROR(SUM($P161*$AA$1)," ")</f>
        <v>220.5</v>
      </c>
      <c r="V161" s="481">
        <f t="shared" ref="V161:V226" si="70">IFERROR(SUM($P161*$AB$1)," ")</f>
        <v>273</v>
      </c>
      <c r="Y161" s="238"/>
      <c r="Z161" s="238"/>
      <c r="AA161" s="238"/>
      <c r="AB161" s="238"/>
      <c r="AC161" s="238"/>
    </row>
    <row r="162" spans="1:29" s="5" customFormat="1" ht="21.75" customHeight="1">
      <c r="A162" s="688"/>
      <c r="B162" s="816"/>
      <c r="C162" s="806"/>
      <c r="D162" s="232" t="s">
        <v>105</v>
      </c>
      <c r="E162" s="667"/>
      <c r="F162" s="667"/>
      <c r="G162" s="667"/>
      <c r="H162" s="688"/>
      <c r="I162" s="688"/>
      <c r="J162" s="344">
        <f>L162*1.35</f>
        <v>283.5</v>
      </c>
      <c r="K162" s="345">
        <f>L162*1.1</f>
        <v>231.00000000000003</v>
      </c>
      <c r="L162" s="346">
        <v>210</v>
      </c>
      <c r="M162" s="126">
        <f t="shared" si="36"/>
        <v>1</v>
      </c>
      <c r="N162" s="126">
        <f t="shared" si="37"/>
        <v>210</v>
      </c>
      <c r="O162" s="126">
        <f t="shared" si="38"/>
        <v>210</v>
      </c>
      <c r="P162">
        <f t="shared" si="39"/>
        <v>210</v>
      </c>
      <c r="Q162" s="70">
        <f t="shared" si="40"/>
        <v>216.3</v>
      </c>
      <c r="R162" s="70">
        <f t="shared" si="56"/>
        <v>239.39999999999998</v>
      </c>
      <c r="S162" s="70">
        <f t="shared" si="57"/>
        <v>296.09999999999997</v>
      </c>
      <c r="T162" s="481">
        <f t="shared" si="68"/>
        <v>199.5</v>
      </c>
      <c r="U162" s="481">
        <f t="shared" si="69"/>
        <v>220.5</v>
      </c>
      <c r="V162" s="481">
        <f t="shared" si="70"/>
        <v>273</v>
      </c>
      <c r="Y162" s="238"/>
      <c r="Z162" s="238"/>
      <c r="AA162" s="238"/>
      <c r="AB162" s="238"/>
      <c r="AC162" s="238"/>
    </row>
    <row r="163" spans="1:29" ht="22.5" customHeight="1">
      <c r="A163" s="688" t="s">
        <v>2463</v>
      </c>
      <c r="B163" s="816"/>
      <c r="C163" s="806" t="s">
        <v>2462</v>
      </c>
      <c r="D163" s="89" t="s">
        <v>623</v>
      </c>
      <c r="E163" s="667" t="s">
        <v>123</v>
      </c>
      <c r="F163" s="667" t="s">
        <v>2464</v>
      </c>
      <c r="G163" s="667" t="s">
        <v>2453</v>
      </c>
      <c r="H163" s="688" t="s">
        <v>289</v>
      </c>
      <c r="I163" s="688" t="s">
        <v>169</v>
      </c>
      <c r="J163" s="69">
        <f t="shared" ref="J163:J169" si="71">L163*1.35</f>
        <v>228.15</v>
      </c>
      <c r="K163" s="70">
        <f t="shared" ref="K163:K169" si="72">L163*1.1</f>
        <v>185.9</v>
      </c>
      <c r="L163" s="71">
        <v>169</v>
      </c>
      <c r="M163" s="126">
        <f t="shared" si="36"/>
        <v>1</v>
      </c>
      <c r="N163" s="126">
        <f t="shared" si="37"/>
        <v>169</v>
      </c>
      <c r="O163" s="126">
        <f t="shared" si="38"/>
        <v>169</v>
      </c>
      <c r="P163">
        <f t="shared" si="39"/>
        <v>169</v>
      </c>
      <c r="Q163" s="70">
        <f t="shared" si="40"/>
        <v>174.07</v>
      </c>
      <c r="R163" s="70">
        <f t="shared" si="56"/>
        <v>192.66</v>
      </c>
      <c r="S163" s="70">
        <f t="shared" si="57"/>
        <v>238.29</v>
      </c>
      <c r="T163" s="481">
        <f t="shared" si="68"/>
        <v>160.55000000000001</v>
      </c>
      <c r="U163" s="481">
        <f t="shared" si="69"/>
        <v>177.45000000000002</v>
      </c>
      <c r="V163" s="481">
        <f t="shared" si="70"/>
        <v>219.70000000000002</v>
      </c>
      <c r="Y163" s="229"/>
      <c r="Z163" s="229"/>
      <c r="AA163" s="229"/>
      <c r="AB163" s="229"/>
      <c r="AC163" s="229"/>
    </row>
    <row r="164" spans="1:29" ht="19.5" customHeight="1">
      <c r="A164" s="688"/>
      <c r="B164" s="816"/>
      <c r="C164" s="806"/>
      <c r="D164" s="230" t="s">
        <v>621</v>
      </c>
      <c r="E164" s="667"/>
      <c r="F164" s="667"/>
      <c r="G164" s="667"/>
      <c r="H164" s="688"/>
      <c r="I164" s="688"/>
      <c r="J164" s="69">
        <f t="shared" si="71"/>
        <v>228.15</v>
      </c>
      <c r="K164" s="70">
        <f t="shared" si="72"/>
        <v>185.9</v>
      </c>
      <c r="L164" s="71">
        <v>169</v>
      </c>
      <c r="M164" s="126">
        <f t="shared" si="36"/>
        <v>1</v>
      </c>
      <c r="N164" s="126">
        <f t="shared" si="37"/>
        <v>169</v>
      </c>
      <c r="O164" s="126">
        <f t="shared" si="38"/>
        <v>169</v>
      </c>
      <c r="P164">
        <f t="shared" si="39"/>
        <v>169</v>
      </c>
      <c r="Q164" s="70">
        <f t="shared" si="40"/>
        <v>174.07</v>
      </c>
      <c r="R164" s="70">
        <f t="shared" si="56"/>
        <v>192.66</v>
      </c>
      <c r="S164" s="70">
        <f t="shared" si="57"/>
        <v>238.29</v>
      </c>
      <c r="T164" s="481">
        <f t="shared" si="68"/>
        <v>160.55000000000001</v>
      </c>
      <c r="U164" s="481">
        <f t="shared" si="69"/>
        <v>177.45000000000002</v>
      </c>
      <c r="V164" s="481">
        <f t="shared" si="70"/>
        <v>219.70000000000002</v>
      </c>
      <c r="Y164" s="229"/>
      <c r="Z164" s="229"/>
      <c r="AA164" s="229"/>
      <c r="AB164" s="229"/>
      <c r="AC164" s="229"/>
    </row>
    <row r="165" spans="1:29" ht="18.75" customHeight="1">
      <c r="A165" s="688"/>
      <c r="B165" s="816"/>
      <c r="C165" s="806"/>
      <c r="D165" s="231" t="s">
        <v>108</v>
      </c>
      <c r="E165" s="667"/>
      <c r="F165" s="667"/>
      <c r="G165" s="667"/>
      <c r="H165" s="688"/>
      <c r="I165" s="688"/>
      <c r="J165" s="69">
        <f t="shared" si="71"/>
        <v>228.15</v>
      </c>
      <c r="K165" s="70">
        <f t="shared" si="72"/>
        <v>185.9</v>
      </c>
      <c r="L165" s="71">
        <v>169</v>
      </c>
      <c r="M165" s="126">
        <f t="shared" si="36"/>
        <v>1</v>
      </c>
      <c r="N165" s="126">
        <f t="shared" si="37"/>
        <v>169</v>
      </c>
      <c r="O165" s="126">
        <f t="shared" si="38"/>
        <v>169</v>
      </c>
      <c r="P165">
        <f t="shared" si="39"/>
        <v>169</v>
      </c>
      <c r="Q165" s="70">
        <f t="shared" si="40"/>
        <v>174.07</v>
      </c>
      <c r="R165" s="70">
        <f t="shared" si="56"/>
        <v>192.66</v>
      </c>
      <c r="S165" s="70">
        <f t="shared" si="57"/>
        <v>238.29</v>
      </c>
      <c r="T165" s="481">
        <f t="shared" si="68"/>
        <v>160.55000000000001</v>
      </c>
      <c r="U165" s="481">
        <f t="shared" si="69"/>
        <v>177.45000000000002</v>
      </c>
      <c r="V165" s="481">
        <f t="shared" si="70"/>
        <v>219.70000000000002</v>
      </c>
      <c r="Y165" s="229"/>
      <c r="Z165" s="229"/>
      <c r="AA165" s="229"/>
      <c r="AB165" s="229"/>
      <c r="AC165" s="229"/>
    </row>
    <row r="166" spans="1:29" ht="19.5" customHeight="1">
      <c r="A166" s="688"/>
      <c r="B166" s="816"/>
      <c r="C166" s="806"/>
      <c r="D166" s="129" t="s">
        <v>106</v>
      </c>
      <c r="E166" s="667"/>
      <c r="F166" s="667"/>
      <c r="G166" s="667"/>
      <c r="H166" s="688"/>
      <c r="I166" s="688"/>
      <c r="J166" s="69">
        <f t="shared" si="71"/>
        <v>228.15</v>
      </c>
      <c r="K166" s="70">
        <f t="shared" si="72"/>
        <v>185.9</v>
      </c>
      <c r="L166" s="71">
        <v>169</v>
      </c>
      <c r="M166" s="126">
        <f t="shared" si="36"/>
        <v>1</v>
      </c>
      <c r="N166" s="126">
        <f t="shared" si="37"/>
        <v>169</v>
      </c>
      <c r="O166" s="126">
        <f t="shared" si="38"/>
        <v>169</v>
      </c>
      <c r="P166">
        <f t="shared" si="39"/>
        <v>169</v>
      </c>
      <c r="Q166" s="70">
        <f t="shared" si="40"/>
        <v>174.07</v>
      </c>
      <c r="R166" s="70">
        <f t="shared" si="56"/>
        <v>192.66</v>
      </c>
      <c r="S166" s="70">
        <f t="shared" si="57"/>
        <v>238.29</v>
      </c>
      <c r="T166" s="481">
        <f t="shared" si="68"/>
        <v>160.55000000000001</v>
      </c>
      <c r="U166" s="481">
        <f t="shared" si="69"/>
        <v>177.45000000000002</v>
      </c>
      <c r="V166" s="481">
        <f t="shared" si="70"/>
        <v>219.70000000000002</v>
      </c>
      <c r="Y166" s="229"/>
      <c r="Z166" s="229"/>
      <c r="AA166" s="229"/>
      <c r="AB166" s="229"/>
      <c r="AC166" s="229"/>
    </row>
    <row r="167" spans="1:29" ht="20.25" customHeight="1">
      <c r="A167" s="688"/>
      <c r="B167" s="816"/>
      <c r="C167" s="806"/>
      <c r="D167" s="232" t="s">
        <v>105</v>
      </c>
      <c r="E167" s="667"/>
      <c r="F167" s="667"/>
      <c r="G167" s="667"/>
      <c r="H167" s="688"/>
      <c r="I167" s="688"/>
      <c r="J167" s="69">
        <f t="shared" si="71"/>
        <v>228.15</v>
      </c>
      <c r="K167" s="70">
        <f t="shared" si="72"/>
        <v>185.9</v>
      </c>
      <c r="L167" s="71">
        <v>169</v>
      </c>
      <c r="M167" s="126">
        <f t="shared" si="36"/>
        <v>1</v>
      </c>
      <c r="N167" s="126">
        <f t="shared" si="37"/>
        <v>169</v>
      </c>
      <c r="O167" s="126">
        <f t="shared" si="38"/>
        <v>169</v>
      </c>
      <c r="P167">
        <f t="shared" si="39"/>
        <v>169</v>
      </c>
      <c r="Q167" s="70">
        <f t="shared" si="40"/>
        <v>174.07</v>
      </c>
      <c r="R167" s="70">
        <f t="shared" si="56"/>
        <v>192.66</v>
      </c>
      <c r="S167" s="70">
        <f t="shared" si="57"/>
        <v>238.29</v>
      </c>
      <c r="T167" s="481">
        <f t="shared" si="68"/>
        <v>160.55000000000001</v>
      </c>
      <c r="U167" s="481">
        <f t="shared" si="69"/>
        <v>177.45000000000002</v>
      </c>
      <c r="V167" s="481">
        <f t="shared" si="70"/>
        <v>219.70000000000002</v>
      </c>
      <c r="Y167" s="229"/>
      <c r="Z167" s="229"/>
      <c r="AA167" s="229"/>
      <c r="AB167" s="229"/>
      <c r="AC167" s="229"/>
    </row>
    <row r="168" spans="1:29" ht="19.5" customHeight="1">
      <c r="A168" s="688"/>
      <c r="B168" s="816"/>
      <c r="C168" s="806"/>
      <c r="D168" s="233" t="s">
        <v>2457</v>
      </c>
      <c r="E168" s="667"/>
      <c r="F168" s="667"/>
      <c r="G168" s="667"/>
      <c r="H168" s="688"/>
      <c r="I168" s="688"/>
      <c r="J168" s="69">
        <f t="shared" si="71"/>
        <v>243.00000000000003</v>
      </c>
      <c r="K168" s="70">
        <f t="shared" si="72"/>
        <v>198.00000000000003</v>
      </c>
      <c r="L168" s="71">
        <v>180</v>
      </c>
      <c r="M168" s="126">
        <f t="shared" ref="M168:M233" si="73">IF(L168&gt;1,1,0)</f>
        <v>1</v>
      </c>
      <c r="N168" s="126">
        <f t="shared" ref="N168:N233" si="74">IF(M168=1,L168,0)</f>
        <v>180</v>
      </c>
      <c r="O168" s="126">
        <f t="shared" ref="O168:O233" si="75">IFERROR(SUM(N168*1)," ")</f>
        <v>180</v>
      </c>
      <c r="P168">
        <f t="shared" ref="P168:P233" si="76">IF(O168=0," ",O168)</f>
        <v>180</v>
      </c>
      <c r="Q168" s="70">
        <f t="shared" si="40"/>
        <v>185.4</v>
      </c>
      <c r="R168" s="70">
        <f t="shared" si="56"/>
        <v>205.2</v>
      </c>
      <c r="S168" s="70">
        <f t="shared" si="57"/>
        <v>253.79999999999998</v>
      </c>
      <c r="T168" s="481">
        <f t="shared" si="68"/>
        <v>171</v>
      </c>
      <c r="U168" s="481">
        <f t="shared" si="69"/>
        <v>189</v>
      </c>
      <c r="V168" s="481">
        <f t="shared" si="70"/>
        <v>234</v>
      </c>
      <c r="Y168" s="229"/>
      <c r="Z168" s="229"/>
      <c r="AA168" s="229"/>
      <c r="AB168" s="229"/>
      <c r="AC168" s="229"/>
    </row>
    <row r="169" spans="1:29" ht="19.5" customHeight="1">
      <c r="A169" s="688"/>
      <c r="B169" s="816"/>
      <c r="C169" s="806"/>
      <c r="D169" s="138" t="s">
        <v>107</v>
      </c>
      <c r="E169" s="667"/>
      <c r="F169" s="667"/>
      <c r="G169" s="667"/>
      <c r="H169" s="688"/>
      <c r="I169" s="688"/>
      <c r="J169" s="69">
        <f t="shared" si="71"/>
        <v>228.15</v>
      </c>
      <c r="K169" s="70">
        <f t="shared" si="72"/>
        <v>185.9</v>
      </c>
      <c r="L169" s="71">
        <v>169</v>
      </c>
      <c r="M169" s="126">
        <f t="shared" si="73"/>
        <v>1</v>
      </c>
      <c r="N169" s="126">
        <f t="shared" si="74"/>
        <v>169</v>
      </c>
      <c r="O169" s="126">
        <f t="shared" si="75"/>
        <v>169</v>
      </c>
      <c r="P169">
        <f t="shared" si="76"/>
        <v>169</v>
      </c>
      <c r="Q169" s="70">
        <f t="shared" ref="Q169:Q234" si="77">IFERROR(SUM($P169*$W$1)," ")</f>
        <v>174.07</v>
      </c>
      <c r="R169" s="70">
        <f t="shared" si="56"/>
        <v>192.66</v>
      </c>
      <c r="S169" s="70">
        <f t="shared" si="57"/>
        <v>238.29</v>
      </c>
      <c r="T169" s="481">
        <f t="shared" si="68"/>
        <v>160.55000000000001</v>
      </c>
      <c r="U169" s="481">
        <f t="shared" si="69"/>
        <v>177.45000000000002</v>
      </c>
      <c r="V169" s="481">
        <f t="shared" si="70"/>
        <v>219.70000000000002</v>
      </c>
      <c r="Y169" s="229"/>
      <c r="Z169" s="229"/>
      <c r="AA169" s="229"/>
      <c r="AB169" s="229"/>
      <c r="AC169" s="229"/>
    </row>
    <row r="170" spans="1:29" ht="29.25" customHeight="1">
      <c r="A170" s="633" t="s">
        <v>624</v>
      </c>
      <c r="B170" s="633"/>
      <c r="C170" s="633"/>
      <c r="D170" s="633"/>
      <c r="E170" s="633"/>
      <c r="F170" s="633"/>
      <c r="G170" s="633"/>
      <c r="H170" s="633"/>
      <c r="I170" s="633"/>
      <c r="J170" s="633"/>
      <c r="K170" s="633"/>
      <c r="L170" s="633"/>
      <c r="M170" s="126">
        <f t="shared" si="73"/>
        <v>0</v>
      </c>
      <c r="N170" s="126">
        <f t="shared" si="74"/>
        <v>0</v>
      </c>
      <c r="O170" s="126">
        <f t="shared" si="75"/>
        <v>0</v>
      </c>
      <c r="P170" t="str">
        <f t="shared" si="76"/>
        <v xml:space="preserve"> </v>
      </c>
      <c r="Q170" s="70" t="str">
        <f t="shared" si="77"/>
        <v xml:space="preserve"> </v>
      </c>
      <c r="R170" s="70" t="str">
        <f t="shared" si="56"/>
        <v xml:space="preserve"> </v>
      </c>
      <c r="S170" s="70" t="str">
        <f t="shared" si="57"/>
        <v xml:space="preserve"> </v>
      </c>
      <c r="T170" s="481" t="str">
        <f t="shared" si="68"/>
        <v xml:space="preserve"> </v>
      </c>
      <c r="U170" s="481" t="str">
        <f t="shared" si="69"/>
        <v xml:space="preserve"> </v>
      </c>
      <c r="V170" s="481" t="str">
        <f t="shared" si="70"/>
        <v xml:space="preserve"> </v>
      </c>
      <c r="Y170" s="227"/>
      <c r="Z170" s="227"/>
      <c r="AA170" s="227"/>
      <c r="AB170" s="227"/>
      <c r="AC170" s="227"/>
    </row>
    <row r="171" spans="1:29" ht="30.75" customHeight="1">
      <c r="A171" s="64" t="s">
        <v>3</v>
      </c>
      <c r="B171" s="64" t="s">
        <v>163</v>
      </c>
      <c r="C171" s="64" t="s">
        <v>93</v>
      </c>
      <c r="D171" s="64" t="s">
        <v>4</v>
      </c>
      <c r="E171" s="64" t="s">
        <v>99</v>
      </c>
      <c r="F171" s="64" t="s">
        <v>113</v>
      </c>
      <c r="G171" s="64" t="s">
        <v>52</v>
      </c>
      <c r="H171" s="64" t="s">
        <v>10</v>
      </c>
      <c r="I171" s="64" t="s">
        <v>2446</v>
      </c>
      <c r="J171" s="64" t="s">
        <v>261</v>
      </c>
      <c r="K171" s="64" t="s">
        <v>3623</v>
      </c>
      <c r="L171" s="64" t="s">
        <v>263</v>
      </c>
      <c r="M171" s="126">
        <f t="shared" si="73"/>
        <v>1</v>
      </c>
      <c r="N171" s="126" t="str">
        <f t="shared" si="74"/>
        <v>ОПТ 2</v>
      </c>
      <c r="O171" s="126" t="str">
        <f t="shared" si="75"/>
        <v xml:space="preserve"> </v>
      </c>
      <c r="P171" t="str">
        <f t="shared" si="76"/>
        <v xml:space="preserve"> </v>
      </c>
      <c r="Q171" s="70" t="str">
        <f t="shared" si="77"/>
        <v xml:space="preserve"> </v>
      </c>
      <c r="R171" s="70" t="str">
        <f t="shared" si="56"/>
        <v xml:space="preserve"> </v>
      </c>
      <c r="S171" s="70" t="str">
        <f t="shared" si="57"/>
        <v xml:space="preserve"> </v>
      </c>
      <c r="T171" s="481" t="str">
        <f t="shared" si="68"/>
        <v xml:space="preserve"> </v>
      </c>
      <c r="U171" s="481" t="str">
        <f t="shared" si="69"/>
        <v xml:space="preserve"> </v>
      </c>
      <c r="V171" s="481" t="str">
        <f t="shared" si="70"/>
        <v xml:space="preserve"> </v>
      </c>
      <c r="Y171" s="228"/>
      <c r="Z171" s="228"/>
      <c r="AA171" s="228"/>
      <c r="AB171" s="228"/>
      <c r="AC171" s="228"/>
    </row>
    <row r="172" spans="1:29" ht="111.75" customHeight="1">
      <c r="A172" s="74" t="s">
        <v>2466</v>
      </c>
      <c r="B172" s="234"/>
      <c r="C172" s="235" t="s">
        <v>2465</v>
      </c>
      <c r="D172" s="230" t="s">
        <v>621</v>
      </c>
      <c r="E172" s="90" t="s">
        <v>2452</v>
      </c>
      <c r="F172" s="90" t="s">
        <v>2467</v>
      </c>
      <c r="G172" s="90" t="s">
        <v>2468</v>
      </c>
      <c r="H172" s="74" t="s">
        <v>256</v>
      </c>
      <c r="I172" s="74" t="s">
        <v>169</v>
      </c>
      <c r="J172" s="69">
        <f t="shared" ref="J172:J179" si="78">L172*1.35</f>
        <v>510.3</v>
      </c>
      <c r="K172" s="70">
        <f t="shared" ref="K172:K179" si="79">L172*1.1</f>
        <v>415.8</v>
      </c>
      <c r="L172" s="71">
        <v>378</v>
      </c>
      <c r="M172" s="126">
        <f t="shared" si="73"/>
        <v>1</v>
      </c>
      <c r="N172" s="126">
        <f t="shared" si="74"/>
        <v>378</v>
      </c>
      <c r="O172" s="126">
        <f t="shared" si="75"/>
        <v>378</v>
      </c>
      <c r="P172">
        <f t="shared" si="76"/>
        <v>378</v>
      </c>
      <c r="Q172" s="70">
        <f t="shared" si="77"/>
        <v>389.34000000000003</v>
      </c>
      <c r="R172" s="70">
        <f t="shared" si="56"/>
        <v>430.91999999999996</v>
      </c>
      <c r="S172" s="70">
        <f t="shared" si="57"/>
        <v>532.98</v>
      </c>
      <c r="T172" s="481">
        <f t="shared" si="68"/>
        <v>359.1</v>
      </c>
      <c r="U172" s="481">
        <f t="shared" si="69"/>
        <v>396.90000000000003</v>
      </c>
      <c r="V172" s="481">
        <f t="shared" si="70"/>
        <v>491.40000000000003</v>
      </c>
      <c r="Y172" s="229"/>
      <c r="Z172" s="229"/>
      <c r="AA172" s="229"/>
      <c r="AB172" s="229"/>
      <c r="AC172" s="229"/>
    </row>
    <row r="173" spans="1:29" ht="21.75" customHeight="1">
      <c r="A173" s="688" t="s">
        <v>2470</v>
      </c>
      <c r="B173" s="816"/>
      <c r="C173" s="806" t="s">
        <v>2469</v>
      </c>
      <c r="D173" s="89" t="s">
        <v>623</v>
      </c>
      <c r="E173" s="667" t="s">
        <v>123</v>
      </c>
      <c r="F173" s="667" t="s">
        <v>2464</v>
      </c>
      <c r="G173" s="667" t="s">
        <v>2453</v>
      </c>
      <c r="H173" s="688" t="s">
        <v>292</v>
      </c>
      <c r="I173" s="688" t="s">
        <v>169</v>
      </c>
      <c r="J173" s="69">
        <f t="shared" si="78"/>
        <v>202.5</v>
      </c>
      <c r="K173" s="70">
        <f t="shared" si="79"/>
        <v>165</v>
      </c>
      <c r="L173" s="71">
        <v>150</v>
      </c>
      <c r="M173" s="126">
        <f t="shared" si="73"/>
        <v>1</v>
      </c>
      <c r="N173" s="126">
        <f t="shared" si="74"/>
        <v>150</v>
      </c>
      <c r="O173" s="126">
        <f t="shared" si="75"/>
        <v>150</v>
      </c>
      <c r="P173">
        <f t="shared" si="76"/>
        <v>150</v>
      </c>
      <c r="Q173" s="70">
        <f t="shared" si="77"/>
        <v>154.5</v>
      </c>
      <c r="R173" s="70">
        <f t="shared" si="56"/>
        <v>170.99999999999997</v>
      </c>
      <c r="S173" s="70">
        <f t="shared" si="57"/>
        <v>211.5</v>
      </c>
      <c r="T173" s="481">
        <f t="shared" si="68"/>
        <v>142.5</v>
      </c>
      <c r="U173" s="481">
        <f t="shared" si="69"/>
        <v>157.5</v>
      </c>
      <c r="V173" s="481">
        <f t="shared" si="70"/>
        <v>195</v>
      </c>
      <c r="Y173" s="229"/>
      <c r="Z173" s="229"/>
      <c r="AA173" s="229"/>
      <c r="AB173" s="229"/>
      <c r="AC173" s="229" t="s">
        <v>978</v>
      </c>
    </row>
    <row r="174" spans="1:29" ht="21" customHeight="1">
      <c r="A174" s="688"/>
      <c r="B174" s="816"/>
      <c r="C174" s="806"/>
      <c r="D174" s="230" t="s">
        <v>621</v>
      </c>
      <c r="E174" s="667"/>
      <c r="F174" s="667"/>
      <c r="G174" s="667"/>
      <c r="H174" s="688"/>
      <c r="I174" s="688"/>
      <c r="J174" s="69">
        <f>L174*1.35</f>
        <v>202.5</v>
      </c>
      <c r="K174" s="70">
        <f>L174*1.1</f>
        <v>165</v>
      </c>
      <c r="L174" s="71">
        <v>150</v>
      </c>
      <c r="M174" s="126">
        <f t="shared" si="73"/>
        <v>1</v>
      </c>
      <c r="N174" s="126">
        <f t="shared" si="74"/>
        <v>150</v>
      </c>
      <c r="O174" s="126">
        <f t="shared" si="75"/>
        <v>150</v>
      </c>
      <c r="P174">
        <f t="shared" si="76"/>
        <v>150</v>
      </c>
      <c r="Q174" s="70">
        <f t="shared" si="77"/>
        <v>154.5</v>
      </c>
      <c r="R174" s="70">
        <f t="shared" si="56"/>
        <v>170.99999999999997</v>
      </c>
      <c r="S174" s="70">
        <f t="shared" si="57"/>
        <v>211.5</v>
      </c>
      <c r="T174" s="481">
        <f t="shared" si="68"/>
        <v>142.5</v>
      </c>
      <c r="U174" s="481">
        <f t="shared" si="69"/>
        <v>157.5</v>
      </c>
      <c r="V174" s="481">
        <f t="shared" si="70"/>
        <v>195</v>
      </c>
      <c r="Y174" s="229"/>
      <c r="Z174" s="229"/>
      <c r="AA174" s="229"/>
      <c r="AB174" s="229"/>
      <c r="AC174" s="229"/>
    </row>
    <row r="175" spans="1:29" ht="19.5" customHeight="1">
      <c r="A175" s="688"/>
      <c r="B175" s="816"/>
      <c r="C175" s="806"/>
      <c r="D175" s="231" t="s">
        <v>108</v>
      </c>
      <c r="E175" s="667"/>
      <c r="F175" s="667"/>
      <c r="G175" s="667"/>
      <c r="H175" s="688"/>
      <c r="I175" s="688"/>
      <c r="J175" s="69">
        <f>L175*1.35</f>
        <v>202.5</v>
      </c>
      <c r="K175" s="70">
        <f>L175*1.1</f>
        <v>165</v>
      </c>
      <c r="L175" s="71">
        <v>150</v>
      </c>
      <c r="M175" s="126">
        <f t="shared" si="73"/>
        <v>1</v>
      </c>
      <c r="N175" s="126">
        <f t="shared" si="74"/>
        <v>150</v>
      </c>
      <c r="O175" s="126">
        <f t="shared" si="75"/>
        <v>150</v>
      </c>
      <c r="P175">
        <f t="shared" si="76"/>
        <v>150</v>
      </c>
      <c r="Q175" s="70">
        <f t="shared" si="77"/>
        <v>154.5</v>
      </c>
      <c r="R175" s="70">
        <f t="shared" si="56"/>
        <v>170.99999999999997</v>
      </c>
      <c r="S175" s="70">
        <f t="shared" si="57"/>
        <v>211.5</v>
      </c>
      <c r="T175" s="481">
        <f t="shared" si="68"/>
        <v>142.5</v>
      </c>
      <c r="U175" s="481">
        <f t="shared" si="69"/>
        <v>157.5</v>
      </c>
      <c r="V175" s="481">
        <f t="shared" si="70"/>
        <v>195</v>
      </c>
      <c r="Y175" s="229"/>
      <c r="Z175" s="229"/>
      <c r="AA175" s="229"/>
      <c r="AB175" s="229"/>
      <c r="AC175" s="229"/>
    </row>
    <row r="176" spans="1:29" ht="21" customHeight="1">
      <c r="A176" s="688"/>
      <c r="B176" s="816"/>
      <c r="C176" s="806"/>
      <c r="D176" s="129" t="s">
        <v>106</v>
      </c>
      <c r="E176" s="667"/>
      <c r="F176" s="667"/>
      <c r="G176" s="667"/>
      <c r="H176" s="688"/>
      <c r="I176" s="688"/>
      <c r="J176" s="69">
        <f t="shared" si="78"/>
        <v>202.5</v>
      </c>
      <c r="K176" s="70">
        <f t="shared" si="79"/>
        <v>165</v>
      </c>
      <c r="L176" s="71">
        <v>150</v>
      </c>
      <c r="M176" s="126">
        <f t="shared" si="73"/>
        <v>1</v>
      </c>
      <c r="N176" s="126">
        <f t="shared" si="74"/>
        <v>150</v>
      </c>
      <c r="O176" s="126">
        <f t="shared" si="75"/>
        <v>150</v>
      </c>
      <c r="P176">
        <f t="shared" si="76"/>
        <v>150</v>
      </c>
      <c r="Q176" s="70">
        <f t="shared" si="77"/>
        <v>154.5</v>
      </c>
      <c r="R176" s="70">
        <f t="shared" si="56"/>
        <v>170.99999999999997</v>
      </c>
      <c r="S176" s="70">
        <f t="shared" si="57"/>
        <v>211.5</v>
      </c>
      <c r="T176" s="481">
        <f t="shared" si="68"/>
        <v>142.5</v>
      </c>
      <c r="U176" s="481">
        <f t="shared" si="69"/>
        <v>157.5</v>
      </c>
      <c r="V176" s="481">
        <f t="shared" si="70"/>
        <v>195</v>
      </c>
      <c r="Y176" s="229"/>
      <c r="Z176" s="229"/>
      <c r="AA176" s="229"/>
      <c r="AB176" s="229"/>
      <c r="AC176" s="229"/>
    </row>
    <row r="177" spans="1:29" ht="18.75" customHeight="1">
      <c r="A177" s="688"/>
      <c r="B177" s="816"/>
      <c r="C177" s="806"/>
      <c r="D177" s="232" t="s">
        <v>105</v>
      </c>
      <c r="E177" s="667"/>
      <c r="F177" s="667"/>
      <c r="G177" s="667"/>
      <c r="H177" s="688"/>
      <c r="I177" s="688"/>
      <c r="J177" s="69">
        <f t="shared" si="78"/>
        <v>202.5</v>
      </c>
      <c r="K177" s="70">
        <f t="shared" si="79"/>
        <v>165</v>
      </c>
      <c r="L177" s="71">
        <v>150</v>
      </c>
      <c r="M177" s="126">
        <f t="shared" si="73"/>
        <v>1</v>
      </c>
      <c r="N177" s="126">
        <f t="shared" si="74"/>
        <v>150</v>
      </c>
      <c r="O177" s="126">
        <f t="shared" si="75"/>
        <v>150</v>
      </c>
      <c r="P177">
        <f t="shared" si="76"/>
        <v>150</v>
      </c>
      <c r="Q177" s="70">
        <f t="shared" si="77"/>
        <v>154.5</v>
      </c>
      <c r="R177" s="70">
        <f t="shared" si="56"/>
        <v>170.99999999999997</v>
      </c>
      <c r="S177" s="70">
        <f t="shared" si="57"/>
        <v>211.5</v>
      </c>
      <c r="T177" s="481">
        <f t="shared" si="68"/>
        <v>142.5</v>
      </c>
      <c r="U177" s="481">
        <f t="shared" si="69"/>
        <v>157.5</v>
      </c>
      <c r="V177" s="481">
        <f t="shared" si="70"/>
        <v>195</v>
      </c>
      <c r="Y177" s="229"/>
      <c r="Z177" s="229"/>
      <c r="AA177" s="229"/>
      <c r="AB177" s="229"/>
      <c r="AC177" s="229"/>
    </row>
    <row r="178" spans="1:29" ht="20.25" customHeight="1">
      <c r="A178" s="688"/>
      <c r="B178" s="816"/>
      <c r="C178" s="806"/>
      <c r="D178" s="236" t="s">
        <v>622</v>
      </c>
      <c r="E178" s="667"/>
      <c r="F178" s="667"/>
      <c r="G178" s="667"/>
      <c r="H178" s="688"/>
      <c r="I178" s="688"/>
      <c r="J178" s="69">
        <f t="shared" si="78"/>
        <v>202.5</v>
      </c>
      <c r="K178" s="70">
        <f t="shared" si="79"/>
        <v>165</v>
      </c>
      <c r="L178" s="71">
        <v>150</v>
      </c>
      <c r="M178" s="126">
        <f t="shared" si="73"/>
        <v>1</v>
      </c>
      <c r="N178" s="126">
        <f t="shared" si="74"/>
        <v>150</v>
      </c>
      <c r="O178" s="126">
        <f t="shared" si="75"/>
        <v>150</v>
      </c>
      <c r="P178">
        <f t="shared" si="76"/>
        <v>150</v>
      </c>
      <c r="Q178" s="70">
        <f t="shared" si="77"/>
        <v>154.5</v>
      </c>
      <c r="R178" s="70">
        <f t="shared" si="56"/>
        <v>170.99999999999997</v>
      </c>
      <c r="S178" s="70">
        <f t="shared" si="57"/>
        <v>211.5</v>
      </c>
      <c r="T178" s="481">
        <f t="shared" si="68"/>
        <v>142.5</v>
      </c>
      <c r="U178" s="481">
        <f t="shared" si="69"/>
        <v>157.5</v>
      </c>
      <c r="V178" s="481">
        <f t="shared" si="70"/>
        <v>195</v>
      </c>
      <c r="Y178" s="229"/>
      <c r="Z178" s="229"/>
      <c r="AA178" s="229"/>
      <c r="AB178" s="229"/>
      <c r="AC178" s="229" t="s">
        <v>978</v>
      </c>
    </row>
    <row r="179" spans="1:29" ht="18.75" customHeight="1">
      <c r="A179" s="688"/>
      <c r="B179" s="816"/>
      <c r="C179" s="806"/>
      <c r="D179" s="138" t="s">
        <v>107</v>
      </c>
      <c r="E179" s="667"/>
      <c r="F179" s="667"/>
      <c r="G179" s="667"/>
      <c r="H179" s="688"/>
      <c r="I179" s="688"/>
      <c r="J179" s="69">
        <f t="shared" si="78"/>
        <v>202.5</v>
      </c>
      <c r="K179" s="70">
        <f t="shared" si="79"/>
        <v>165</v>
      </c>
      <c r="L179" s="71">
        <v>150</v>
      </c>
      <c r="M179" s="126">
        <f t="shared" si="73"/>
        <v>1</v>
      </c>
      <c r="N179" s="126">
        <f t="shared" si="74"/>
        <v>150</v>
      </c>
      <c r="O179" s="126">
        <f t="shared" si="75"/>
        <v>150</v>
      </c>
      <c r="P179">
        <f t="shared" si="76"/>
        <v>150</v>
      </c>
      <c r="Q179" s="70">
        <f t="shared" si="77"/>
        <v>154.5</v>
      </c>
      <c r="R179" s="70">
        <f t="shared" si="56"/>
        <v>170.99999999999997</v>
      </c>
      <c r="S179" s="70">
        <f t="shared" si="57"/>
        <v>211.5</v>
      </c>
      <c r="T179" s="481">
        <f t="shared" si="68"/>
        <v>142.5</v>
      </c>
      <c r="U179" s="481">
        <f t="shared" si="69"/>
        <v>157.5</v>
      </c>
      <c r="V179" s="481">
        <f t="shared" si="70"/>
        <v>195</v>
      </c>
      <c r="Y179" s="229"/>
      <c r="Z179" s="229"/>
      <c r="AA179" s="229"/>
      <c r="AB179" s="229"/>
      <c r="AC179" s="229"/>
    </row>
    <row r="180" spans="1:29" ht="111.75" customHeight="1">
      <c r="A180" s="491" t="s">
        <v>4241</v>
      </c>
      <c r="B180" s="493"/>
      <c r="C180" s="492" t="s">
        <v>4242</v>
      </c>
      <c r="D180" s="141" t="s">
        <v>50</v>
      </c>
      <c r="E180" s="490" t="s">
        <v>2452</v>
      </c>
      <c r="F180" s="490" t="s">
        <v>2464</v>
      </c>
      <c r="G180" s="490" t="s">
        <v>2473</v>
      </c>
      <c r="H180" s="491" t="s">
        <v>4243</v>
      </c>
      <c r="I180" s="491" t="s">
        <v>169</v>
      </c>
      <c r="J180" s="69">
        <f>L180*1.35</f>
        <v>425.25</v>
      </c>
      <c r="K180" s="70">
        <f>L180*1.1</f>
        <v>346.5</v>
      </c>
      <c r="L180" s="71">
        <v>315</v>
      </c>
      <c r="M180" s="126">
        <f t="shared" si="73"/>
        <v>1</v>
      </c>
      <c r="N180" s="126">
        <f t="shared" si="74"/>
        <v>315</v>
      </c>
      <c r="O180" s="126">
        <f t="shared" si="75"/>
        <v>315</v>
      </c>
      <c r="P180">
        <f t="shared" si="76"/>
        <v>315</v>
      </c>
      <c r="Q180" s="70">
        <f t="shared" si="77"/>
        <v>324.45</v>
      </c>
      <c r="R180" s="70">
        <f t="shared" si="56"/>
        <v>359.09999999999997</v>
      </c>
      <c r="S180" s="70">
        <f t="shared" si="57"/>
        <v>444.15</v>
      </c>
      <c r="T180" s="481">
        <f t="shared" ref="T180" si="80">IFERROR(SUM($P180-$P180/100*$Z$1)," ")</f>
        <v>299.25</v>
      </c>
      <c r="U180" s="481">
        <f t="shared" si="69"/>
        <v>330.75</v>
      </c>
      <c r="V180" s="481">
        <f t="shared" si="70"/>
        <v>409.5</v>
      </c>
      <c r="Y180" s="229"/>
      <c r="Z180" s="229"/>
      <c r="AA180" s="229"/>
      <c r="AB180" s="229"/>
      <c r="AC180" s="229" t="s">
        <v>4235</v>
      </c>
    </row>
    <row r="181" spans="1:29" ht="111.75" customHeight="1">
      <c r="A181" s="74" t="s">
        <v>2472</v>
      </c>
      <c r="B181" s="234"/>
      <c r="C181" s="235" t="s">
        <v>2471</v>
      </c>
      <c r="D181" s="141" t="s">
        <v>50</v>
      </c>
      <c r="E181" s="90" t="s">
        <v>2452</v>
      </c>
      <c r="F181" s="90" t="s">
        <v>2464</v>
      </c>
      <c r="G181" s="90" t="s">
        <v>2473</v>
      </c>
      <c r="H181" s="74" t="s">
        <v>292</v>
      </c>
      <c r="I181" s="74" t="s">
        <v>169</v>
      </c>
      <c r="J181" s="69">
        <f>L181*1.35</f>
        <v>432</v>
      </c>
      <c r="K181" s="70">
        <f>L181*1.1</f>
        <v>352</v>
      </c>
      <c r="L181" s="71">
        <v>320</v>
      </c>
      <c r="M181" s="126">
        <f t="shared" si="73"/>
        <v>1</v>
      </c>
      <c r="N181" s="126">
        <f t="shared" si="74"/>
        <v>320</v>
      </c>
      <c r="O181" s="126">
        <f t="shared" si="75"/>
        <v>320</v>
      </c>
      <c r="P181">
        <f t="shared" si="76"/>
        <v>320</v>
      </c>
      <c r="Q181" s="70">
        <f t="shared" si="77"/>
        <v>329.6</v>
      </c>
      <c r="R181" s="70">
        <f t="shared" si="56"/>
        <v>364.79999999999995</v>
      </c>
      <c r="S181" s="70">
        <f t="shared" si="57"/>
        <v>451.2</v>
      </c>
      <c r="T181" s="481">
        <f t="shared" si="68"/>
        <v>304</v>
      </c>
      <c r="U181" s="481">
        <f t="shared" si="69"/>
        <v>336</v>
      </c>
      <c r="V181" s="481">
        <f t="shared" si="70"/>
        <v>416</v>
      </c>
      <c r="Y181" s="229"/>
      <c r="Z181" s="229"/>
      <c r="AA181" s="229"/>
      <c r="AB181" s="229"/>
      <c r="AC181" s="229"/>
    </row>
    <row r="182" spans="1:29" ht="115.5" customHeight="1">
      <c r="A182" s="491" t="s">
        <v>4238</v>
      </c>
      <c r="B182" s="493"/>
      <c r="C182" s="492" t="s">
        <v>4239</v>
      </c>
      <c r="D182" s="141" t="s">
        <v>50</v>
      </c>
      <c r="E182" s="490" t="s">
        <v>2452</v>
      </c>
      <c r="F182" s="490" t="s">
        <v>2460</v>
      </c>
      <c r="G182" s="490" t="s">
        <v>2453</v>
      </c>
      <c r="H182" s="491" t="s">
        <v>4240</v>
      </c>
      <c r="I182" s="491" t="s">
        <v>169</v>
      </c>
      <c r="J182" s="69">
        <f>L182*1.35</f>
        <v>0</v>
      </c>
      <c r="K182" s="70">
        <f>L182*1.1</f>
        <v>0</v>
      </c>
      <c r="L182" s="71"/>
      <c r="M182" s="126">
        <f t="shared" si="73"/>
        <v>0</v>
      </c>
      <c r="N182" s="126">
        <f t="shared" si="74"/>
        <v>0</v>
      </c>
      <c r="O182" s="126">
        <f t="shared" si="75"/>
        <v>0</v>
      </c>
      <c r="P182" t="str">
        <f t="shared" si="76"/>
        <v xml:space="preserve"> </v>
      </c>
      <c r="Q182" s="70" t="str">
        <f t="shared" si="77"/>
        <v xml:space="preserve"> </v>
      </c>
      <c r="R182" s="70" t="str">
        <f t="shared" si="56"/>
        <v xml:space="preserve"> </v>
      </c>
      <c r="S182" s="70" t="str">
        <f t="shared" si="57"/>
        <v xml:space="preserve"> </v>
      </c>
      <c r="T182" s="481" t="str">
        <f t="shared" ref="T182" si="81">IFERROR(SUM($P182-$P182/100*$Z$1)," ")</f>
        <v xml:space="preserve"> </v>
      </c>
      <c r="U182" s="481" t="str">
        <f t="shared" si="69"/>
        <v xml:space="preserve"> </v>
      </c>
      <c r="V182" s="481" t="str">
        <f t="shared" si="70"/>
        <v xml:space="preserve"> </v>
      </c>
      <c r="Y182" s="229"/>
      <c r="Z182" s="229"/>
      <c r="AA182" s="229"/>
      <c r="AB182" s="229"/>
      <c r="AC182" s="229" t="s">
        <v>4235</v>
      </c>
    </row>
    <row r="183" spans="1:29" ht="27.75" customHeight="1">
      <c r="A183" s="688" t="s">
        <v>2475</v>
      </c>
      <c r="B183" s="816"/>
      <c r="C183" s="806" t="s">
        <v>2474</v>
      </c>
      <c r="D183" s="141" t="s">
        <v>50</v>
      </c>
      <c r="E183" s="667" t="s">
        <v>123</v>
      </c>
      <c r="F183" s="667" t="s">
        <v>2464</v>
      </c>
      <c r="G183" s="667" t="s">
        <v>2453</v>
      </c>
      <c r="H183" s="688" t="s">
        <v>291</v>
      </c>
      <c r="I183" s="688" t="s">
        <v>169</v>
      </c>
      <c r="J183" s="69">
        <f t="shared" ref="J183:J190" si="82">L183*1.35</f>
        <v>384.75</v>
      </c>
      <c r="K183" s="70">
        <f t="shared" ref="K183:K190" si="83">L183*1.1</f>
        <v>313.5</v>
      </c>
      <c r="L183" s="71">
        <v>285</v>
      </c>
      <c r="M183" s="126">
        <f t="shared" si="73"/>
        <v>1</v>
      </c>
      <c r="N183" s="126">
        <f t="shared" si="74"/>
        <v>285</v>
      </c>
      <c r="O183" s="126">
        <f t="shared" si="75"/>
        <v>285</v>
      </c>
      <c r="P183">
        <f t="shared" si="76"/>
        <v>285</v>
      </c>
      <c r="Q183" s="70">
        <f t="shared" si="77"/>
        <v>293.55</v>
      </c>
      <c r="R183" s="70">
        <f t="shared" si="56"/>
        <v>324.89999999999998</v>
      </c>
      <c r="S183" s="70">
        <f t="shared" si="57"/>
        <v>401.84999999999997</v>
      </c>
      <c r="T183" s="481">
        <f t="shared" si="68"/>
        <v>270.75</v>
      </c>
      <c r="U183" s="481">
        <f t="shared" si="69"/>
        <v>299.25</v>
      </c>
      <c r="V183" s="481">
        <f t="shared" si="70"/>
        <v>370.5</v>
      </c>
      <c r="Y183" s="229"/>
      <c r="Z183" s="229"/>
      <c r="AA183" s="229"/>
      <c r="AB183" s="229"/>
      <c r="AC183" s="229" t="s">
        <v>978</v>
      </c>
    </row>
    <row r="184" spans="1:29" ht="21" customHeight="1">
      <c r="A184" s="688"/>
      <c r="B184" s="816"/>
      <c r="C184" s="806"/>
      <c r="D184" s="89" t="s">
        <v>623</v>
      </c>
      <c r="E184" s="667"/>
      <c r="F184" s="667"/>
      <c r="G184" s="667"/>
      <c r="H184" s="688"/>
      <c r="I184" s="688"/>
      <c r="J184" s="69">
        <f>L184*1.35</f>
        <v>384.75</v>
      </c>
      <c r="K184" s="70">
        <f>L184*1.1</f>
        <v>313.5</v>
      </c>
      <c r="L184" s="71">
        <v>285</v>
      </c>
      <c r="M184" s="126">
        <f t="shared" si="73"/>
        <v>1</v>
      </c>
      <c r="N184" s="126">
        <f t="shared" si="74"/>
        <v>285</v>
      </c>
      <c r="O184" s="126">
        <f t="shared" si="75"/>
        <v>285</v>
      </c>
      <c r="P184">
        <f t="shared" si="76"/>
        <v>285</v>
      </c>
      <c r="Q184" s="70">
        <f t="shared" si="77"/>
        <v>293.55</v>
      </c>
      <c r="R184" s="70">
        <f t="shared" si="56"/>
        <v>324.89999999999998</v>
      </c>
      <c r="S184" s="70">
        <f t="shared" si="57"/>
        <v>401.84999999999997</v>
      </c>
      <c r="T184" s="481">
        <f t="shared" si="68"/>
        <v>270.75</v>
      </c>
      <c r="U184" s="481">
        <f t="shared" si="69"/>
        <v>299.25</v>
      </c>
      <c r="V184" s="481">
        <f t="shared" si="70"/>
        <v>370.5</v>
      </c>
      <c r="Y184" s="229"/>
      <c r="Z184" s="229"/>
      <c r="AA184" s="229"/>
      <c r="AB184" s="229"/>
      <c r="AC184" s="229"/>
    </row>
    <row r="185" spans="1:29" ht="22.5" customHeight="1">
      <c r="A185" s="688"/>
      <c r="B185" s="816"/>
      <c r="C185" s="806"/>
      <c r="D185" s="230" t="s">
        <v>621</v>
      </c>
      <c r="E185" s="667"/>
      <c r="F185" s="667"/>
      <c r="G185" s="667"/>
      <c r="H185" s="688"/>
      <c r="I185" s="688"/>
      <c r="J185" s="69">
        <f>L185*1.35</f>
        <v>384.75</v>
      </c>
      <c r="K185" s="70">
        <f>L185*1.1</f>
        <v>313.5</v>
      </c>
      <c r="L185" s="71">
        <v>285</v>
      </c>
      <c r="M185" s="126">
        <f t="shared" si="73"/>
        <v>1</v>
      </c>
      <c r="N185" s="126">
        <f t="shared" si="74"/>
        <v>285</v>
      </c>
      <c r="O185" s="126">
        <f t="shared" si="75"/>
        <v>285</v>
      </c>
      <c r="P185">
        <f t="shared" si="76"/>
        <v>285</v>
      </c>
      <c r="Q185" s="70">
        <f t="shared" si="77"/>
        <v>293.55</v>
      </c>
      <c r="R185" s="70">
        <f t="shared" si="56"/>
        <v>324.89999999999998</v>
      </c>
      <c r="S185" s="70">
        <f t="shared" si="57"/>
        <v>401.84999999999997</v>
      </c>
      <c r="T185" s="481">
        <f t="shared" si="68"/>
        <v>270.75</v>
      </c>
      <c r="U185" s="481">
        <f t="shared" si="69"/>
        <v>299.25</v>
      </c>
      <c r="V185" s="481">
        <f t="shared" si="70"/>
        <v>370.5</v>
      </c>
      <c r="Y185" s="229"/>
      <c r="Z185" s="229"/>
      <c r="AA185" s="229"/>
      <c r="AB185" s="229"/>
      <c r="AC185" s="229"/>
    </row>
    <row r="186" spans="1:29" ht="21.75" customHeight="1">
      <c r="A186" s="688"/>
      <c r="B186" s="816"/>
      <c r="C186" s="806"/>
      <c r="D186" s="231" t="s">
        <v>108</v>
      </c>
      <c r="E186" s="667"/>
      <c r="F186" s="667"/>
      <c r="G186" s="667"/>
      <c r="H186" s="688"/>
      <c r="I186" s="688"/>
      <c r="J186" s="69">
        <f t="shared" si="82"/>
        <v>398.25</v>
      </c>
      <c r="K186" s="70">
        <f t="shared" si="83"/>
        <v>324.5</v>
      </c>
      <c r="L186" s="71">
        <v>295</v>
      </c>
      <c r="M186" s="126">
        <f t="shared" si="73"/>
        <v>1</v>
      </c>
      <c r="N186" s="126">
        <f t="shared" si="74"/>
        <v>295</v>
      </c>
      <c r="O186" s="126">
        <f t="shared" si="75"/>
        <v>295</v>
      </c>
      <c r="P186">
        <f t="shared" si="76"/>
        <v>295</v>
      </c>
      <c r="Q186" s="70">
        <f t="shared" si="77"/>
        <v>303.85000000000002</v>
      </c>
      <c r="R186" s="70">
        <f t="shared" si="56"/>
        <v>336.29999999999995</v>
      </c>
      <c r="S186" s="70">
        <f t="shared" si="57"/>
        <v>415.95</v>
      </c>
      <c r="T186" s="481">
        <f t="shared" si="68"/>
        <v>280.25</v>
      </c>
      <c r="U186" s="481">
        <f t="shared" si="69"/>
        <v>309.75</v>
      </c>
      <c r="V186" s="481">
        <f t="shared" si="70"/>
        <v>383.5</v>
      </c>
      <c r="Y186" s="229"/>
      <c r="Z186" s="229"/>
      <c r="AA186" s="229"/>
      <c r="AB186" s="229"/>
      <c r="AC186" s="229"/>
    </row>
    <row r="187" spans="1:29" ht="21" customHeight="1">
      <c r="A187" s="688"/>
      <c r="B187" s="816"/>
      <c r="C187" s="806"/>
      <c r="D187" s="129" t="s">
        <v>106</v>
      </c>
      <c r="E187" s="667"/>
      <c r="F187" s="667"/>
      <c r="G187" s="667"/>
      <c r="H187" s="688"/>
      <c r="I187" s="688"/>
      <c r="J187" s="69">
        <f t="shared" si="82"/>
        <v>398.25</v>
      </c>
      <c r="K187" s="70">
        <f t="shared" si="83"/>
        <v>324.5</v>
      </c>
      <c r="L187" s="71">
        <v>295</v>
      </c>
      <c r="M187" s="126">
        <f t="shared" si="73"/>
        <v>1</v>
      </c>
      <c r="N187" s="126">
        <f t="shared" si="74"/>
        <v>295</v>
      </c>
      <c r="O187" s="126">
        <f t="shared" si="75"/>
        <v>295</v>
      </c>
      <c r="P187">
        <f t="shared" si="76"/>
        <v>295</v>
      </c>
      <c r="Q187" s="70">
        <f t="shared" si="77"/>
        <v>303.85000000000002</v>
      </c>
      <c r="R187" s="70">
        <f t="shared" si="56"/>
        <v>336.29999999999995</v>
      </c>
      <c r="S187" s="70">
        <f t="shared" si="57"/>
        <v>415.95</v>
      </c>
      <c r="T187" s="481">
        <f t="shared" si="68"/>
        <v>280.25</v>
      </c>
      <c r="U187" s="481">
        <f t="shared" si="69"/>
        <v>309.75</v>
      </c>
      <c r="V187" s="481">
        <f t="shared" si="70"/>
        <v>383.5</v>
      </c>
      <c r="Y187" s="229"/>
      <c r="Z187" s="229"/>
      <c r="AA187" s="229"/>
      <c r="AB187" s="229"/>
      <c r="AC187" s="229"/>
    </row>
    <row r="188" spans="1:29" ht="20.25" customHeight="1">
      <c r="A188" s="688"/>
      <c r="B188" s="816"/>
      <c r="C188" s="806"/>
      <c r="D188" s="232" t="s">
        <v>105</v>
      </c>
      <c r="E188" s="667"/>
      <c r="F188" s="667"/>
      <c r="G188" s="667"/>
      <c r="H188" s="688"/>
      <c r="I188" s="688"/>
      <c r="J188" s="69">
        <f t="shared" si="82"/>
        <v>398.25</v>
      </c>
      <c r="K188" s="70">
        <f t="shared" si="83"/>
        <v>324.5</v>
      </c>
      <c r="L188" s="71">
        <v>295</v>
      </c>
      <c r="M188" s="126">
        <f t="shared" si="73"/>
        <v>1</v>
      </c>
      <c r="N188" s="126">
        <f t="shared" si="74"/>
        <v>295</v>
      </c>
      <c r="O188" s="126">
        <f t="shared" si="75"/>
        <v>295</v>
      </c>
      <c r="P188">
        <f t="shared" si="76"/>
        <v>295</v>
      </c>
      <c r="Q188" s="70">
        <f t="shared" si="77"/>
        <v>303.85000000000002</v>
      </c>
      <c r="R188" s="70">
        <f t="shared" si="56"/>
        <v>336.29999999999995</v>
      </c>
      <c r="S188" s="70">
        <f t="shared" si="57"/>
        <v>415.95</v>
      </c>
      <c r="T188" s="481">
        <f t="shared" si="68"/>
        <v>280.25</v>
      </c>
      <c r="U188" s="481">
        <f t="shared" si="69"/>
        <v>309.75</v>
      </c>
      <c r="V188" s="481">
        <f t="shared" si="70"/>
        <v>383.5</v>
      </c>
      <c r="Y188" s="229"/>
      <c r="Z188" s="229"/>
      <c r="AA188" s="229"/>
      <c r="AB188" s="229"/>
      <c r="AC188" s="229"/>
    </row>
    <row r="189" spans="1:29" ht="21" customHeight="1">
      <c r="A189" s="688"/>
      <c r="B189" s="816"/>
      <c r="C189" s="806"/>
      <c r="D189" s="233" t="s">
        <v>2457</v>
      </c>
      <c r="E189" s="667"/>
      <c r="F189" s="667"/>
      <c r="G189" s="667"/>
      <c r="H189" s="688"/>
      <c r="I189" s="688"/>
      <c r="J189" s="69">
        <f t="shared" si="82"/>
        <v>418.5</v>
      </c>
      <c r="K189" s="70">
        <f t="shared" si="83"/>
        <v>341</v>
      </c>
      <c r="L189" s="71">
        <v>310</v>
      </c>
      <c r="M189" s="126">
        <f t="shared" si="73"/>
        <v>1</v>
      </c>
      <c r="N189" s="126">
        <f t="shared" si="74"/>
        <v>310</v>
      </c>
      <c r="O189" s="126">
        <f t="shared" si="75"/>
        <v>310</v>
      </c>
      <c r="P189">
        <f t="shared" si="76"/>
        <v>310</v>
      </c>
      <c r="Q189" s="70">
        <f t="shared" si="77"/>
        <v>319.3</v>
      </c>
      <c r="R189" s="70">
        <f t="shared" si="56"/>
        <v>353.4</v>
      </c>
      <c r="S189" s="70">
        <f t="shared" si="57"/>
        <v>437.09999999999997</v>
      </c>
      <c r="T189" s="481">
        <f t="shared" si="68"/>
        <v>294.5</v>
      </c>
      <c r="U189" s="481">
        <f t="shared" si="69"/>
        <v>325.5</v>
      </c>
      <c r="V189" s="481">
        <f t="shared" si="70"/>
        <v>403</v>
      </c>
      <c r="Y189" s="229"/>
      <c r="Z189" s="229"/>
      <c r="AA189" s="229"/>
      <c r="AB189" s="229"/>
      <c r="AC189" s="229"/>
    </row>
    <row r="190" spans="1:29" ht="19.5" customHeight="1">
      <c r="A190" s="688"/>
      <c r="B190" s="816"/>
      <c r="C190" s="806"/>
      <c r="D190" s="138" t="s">
        <v>107</v>
      </c>
      <c r="E190" s="667"/>
      <c r="F190" s="667"/>
      <c r="G190" s="667"/>
      <c r="H190" s="688"/>
      <c r="I190" s="688"/>
      <c r="J190" s="69">
        <f t="shared" si="82"/>
        <v>398.25</v>
      </c>
      <c r="K190" s="70">
        <f t="shared" si="83"/>
        <v>324.5</v>
      </c>
      <c r="L190" s="71">
        <v>295</v>
      </c>
      <c r="M190" s="126">
        <f t="shared" si="73"/>
        <v>1</v>
      </c>
      <c r="N190" s="126">
        <f t="shared" si="74"/>
        <v>295</v>
      </c>
      <c r="O190" s="126">
        <f t="shared" si="75"/>
        <v>295</v>
      </c>
      <c r="P190">
        <f t="shared" si="76"/>
        <v>295</v>
      </c>
      <c r="Q190" s="70">
        <f t="shared" si="77"/>
        <v>303.85000000000002</v>
      </c>
      <c r="R190" s="70">
        <f t="shared" si="56"/>
        <v>336.29999999999995</v>
      </c>
      <c r="S190" s="70">
        <f t="shared" si="57"/>
        <v>415.95</v>
      </c>
      <c r="T190" s="481">
        <f t="shared" si="68"/>
        <v>280.25</v>
      </c>
      <c r="U190" s="481">
        <f t="shared" si="69"/>
        <v>309.75</v>
      </c>
      <c r="V190" s="481">
        <f t="shared" si="70"/>
        <v>383.5</v>
      </c>
      <c r="Y190" s="229"/>
      <c r="Z190" s="229"/>
      <c r="AA190" s="229"/>
      <c r="AB190" s="229"/>
      <c r="AC190" s="229"/>
    </row>
    <row r="191" spans="1:29" s="5" customFormat="1" ht="27" customHeight="1">
      <c r="A191" s="815" t="s">
        <v>3789</v>
      </c>
      <c r="B191" s="816"/>
      <c r="C191" s="806" t="s">
        <v>3790</v>
      </c>
      <c r="D191" s="230" t="s">
        <v>621</v>
      </c>
      <c r="E191" s="667" t="s">
        <v>123</v>
      </c>
      <c r="F191" s="667" t="s">
        <v>2464</v>
      </c>
      <c r="G191" s="667" t="s">
        <v>2453</v>
      </c>
      <c r="H191" s="688" t="s">
        <v>3791</v>
      </c>
      <c r="I191" s="688" t="s">
        <v>169</v>
      </c>
      <c r="J191" s="344">
        <v>256.5</v>
      </c>
      <c r="K191" s="345">
        <v>209.00000000000003</v>
      </c>
      <c r="L191" s="346">
        <v>200</v>
      </c>
      <c r="M191" s="126">
        <f t="shared" si="73"/>
        <v>1</v>
      </c>
      <c r="N191" s="126">
        <f t="shared" si="74"/>
        <v>200</v>
      </c>
      <c r="O191" s="126">
        <f t="shared" si="75"/>
        <v>200</v>
      </c>
      <c r="P191">
        <f t="shared" si="76"/>
        <v>200</v>
      </c>
      <c r="Q191" s="70">
        <f t="shared" si="77"/>
        <v>206</v>
      </c>
      <c r="R191" s="70">
        <f t="shared" si="56"/>
        <v>227.99999999999997</v>
      </c>
      <c r="S191" s="70">
        <f t="shared" si="57"/>
        <v>282</v>
      </c>
      <c r="T191" s="481">
        <f t="shared" si="68"/>
        <v>190</v>
      </c>
      <c r="U191" s="481">
        <f t="shared" si="69"/>
        <v>210</v>
      </c>
      <c r="V191" s="481">
        <f t="shared" si="70"/>
        <v>260</v>
      </c>
      <c r="Y191" s="238"/>
      <c r="Z191" s="238"/>
      <c r="AA191" s="238"/>
      <c r="AB191" s="238"/>
      <c r="AC191" s="238"/>
    </row>
    <row r="192" spans="1:29" s="5" customFormat="1" ht="29.25" customHeight="1">
      <c r="A192" s="815"/>
      <c r="B192" s="816"/>
      <c r="C192" s="806"/>
      <c r="D192" s="89" t="s">
        <v>623</v>
      </c>
      <c r="E192" s="667"/>
      <c r="F192" s="667"/>
      <c r="G192" s="667"/>
      <c r="H192" s="688"/>
      <c r="I192" s="688"/>
      <c r="J192" s="344">
        <v>256.5</v>
      </c>
      <c r="K192" s="345">
        <v>209.00000000000003</v>
      </c>
      <c r="L192" s="346">
        <v>200</v>
      </c>
      <c r="M192" s="126">
        <f t="shared" si="73"/>
        <v>1</v>
      </c>
      <c r="N192" s="126">
        <f t="shared" si="74"/>
        <v>200</v>
      </c>
      <c r="O192" s="126">
        <f t="shared" si="75"/>
        <v>200</v>
      </c>
      <c r="P192">
        <f t="shared" si="76"/>
        <v>200</v>
      </c>
      <c r="Q192" s="70">
        <f t="shared" si="77"/>
        <v>206</v>
      </c>
      <c r="R192" s="70">
        <f t="shared" si="56"/>
        <v>227.99999999999997</v>
      </c>
      <c r="S192" s="70">
        <f t="shared" si="57"/>
        <v>282</v>
      </c>
      <c r="T192" s="481">
        <f t="shared" si="68"/>
        <v>190</v>
      </c>
      <c r="U192" s="481">
        <f t="shared" si="69"/>
        <v>210</v>
      </c>
      <c r="V192" s="481">
        <f t="shared" si="70"/>
        <v>260</v>
      </c>
      <c r="Y192" s="238"/>
      <c r="Z192" s="238"/>
      <c r="AA192" s="238"/>
      <c r="AB192" s="238"/>
      <c r="AC192" s="238"/>
    </row>
    <row r="193" spans="1:29" s="5" customFormat="1" ht="22.5" customHeight="1">
      <c r="A193" s="815"/>
      <c r="B193" s="816"/>
      <c r="C193" s="806"/>
      <c r="D193" s="129" t="s">
        <v>106</v>
      </c>
      <c r="E193" s="667"/>
      <c r="F193" s="667"/>
      <c r="G193" s="667"/>
      <c r="H193" s="688"/>
      <c r="I193" s="688"/>
      <c r="J193" s="344">
        <v>256.5</v>
      </c>
      <c r="K193" s="345">
        <v>209.00000000000003</v>
      </c>
      <c r="L193" s="346">
        <v>200</v>
      </c>
      <c r="M193" s="126">
        <f t="shared" si="73"/>
        <v>1</v>
      </c>
      <c r="N193" s="126">
        <f t="shared" si="74"/>
        <v>200</v>
      </c>
      <c r="O193" s="126">
        <f t="shared" si="75"/>
        <v>200</v>
      </c>
      <c r="P193">
        <f t="shared" si="76"/>
        <v>200</v>
      </c>
      <c r="Q193" s="70">
        <f t="shared" si="77"/>
        <v>206</v>
      </c>
      <c r="R193" s="70">
        <f t="shared" si="56"/>
        <v>227.99999999999997</v>
      </c>
      <c r="S193" s="70">
        <f t="shared" si="57"/>
        <v>282</v>
      </c>
      <c r="T193" s="481">
        <f t="shared" si="68"/>
        <v>190</v>
      </c>
      <c r="U193" s="481">
        <f t="shared" si="69"/>
        <v>210</v>
      </c>
      <c r="V193" s="481">
        <f t="shared" si="70"/>
        <v>260</v>
      </c>
      <c r="Y193" s="238"/>
      <c r="Z193" s="238"/>
      <c r="AA193" s="238"/>
      <c r="AB193" s="238"/>
      <c r="AC193" s="238"/>
    </row>
    <row r="194" spans="1:29" s="5" customFormat="1" ht="19.5" customHeight="1">
      <c r="A194" s="815"/>
      <c r="B194" s="816"/>
      <c r="C194" s="806"/>
      <c r="D194" s="232" t="s">
        <v>105</v>
      </c>
      <c r="E194" s="667"/>
      <c r="F194" s="667"/>
      <c r="G194" s="667"/>
      <c r="H194" s="688"/>
      <c r="I194" s="688"/>
      <c r="J194" s="344">
        <v>256.5</v>
      </c>
      <c r="K194" s="345">
        <v>209.00000000000003</v>
      </c>
      <c r="L194" s="346">
        <v>200</v>
      </c>
      <c r="M194" s="126">
        <f t="shared" si="73"/>
        <v>1</v>
      </c>
      <c r="N194" s="126">
        <f t="shared" si="74"/>
        <v>200</v>
      </c>
      <c r="O194" s="126">
        <f t="shared" si="75"/>
        <v>200</v>
      </c>
      <c r="P194">
        <f t="shared" si="76"/>
        <v>200</v>
      </c>
      <c r="Q194" s="70">
        <f t="shared" si="77"/>
        <v>206</v>
      </c>
      <c r="R194" s="70">
        <f t="shared" si="56"/>
        <v>227.99999999999997</v>
      </c>
      <c r="S194" s="70">
        <f t="shared" si="57"/>
        <v>282</v>
      </c>
      <c r="T194" s="481">
        <f t="shared" si="68"/>
        <v>190</v>
      </c>
      <c r="U194" s="481">
        <f t="shared" si="69"/>
        <v>210</v>
      </c>
      <c r="V194" s="481">
        <f t="shared" si="70"/>
        <v>260</v>
      </c>
      <c r="Y194" s="238"/>
      <c r="Z194" s="238"/>
      <c r="AA194" s="238"/>
      <c r="AB194" s="238"/>
      <c r="AC194" s="238"/>
    </row>
    <row r="195" spans="1:29" s="5" customFormat="1" ht="20.25" customHeight="1">
      <c r="A195" s="815"/>
      <c r="B195" s="816"/>
      <c r="C195" s="806"/>
      <c r="D195" s="233" t="s">
        <v>2457</v>
      </c>
      <c r="E195" s="667"/>
      <c r="F195" s="667"/>
      <c r="G195" s="667"/>
      <c r="H195" s="688"/>
      <c r="I195" s="688"/>
      <c r="J195" s="344">
        <v>256.5</v>
      </c>
      <c r="K195" s="345">
        <v>209.00000000000003</v>
      </c>
      <c r="L195" s="346">
        <v>200</v>
      </c>
      <c r="M195" s="126">
        <f t="shared" si="73"/>
        <v>1</v>
      </c>
      <c r="N195" s="126">
        <f t="shared" si="74"/>
        <v>200</v>
      </c>
      <c r="O195" s="126">
        <f t="shared" si="75"/>
        <v>200</v>
      </c>
      <c r="P195">
        <f t="shared" si="76"/>
        <v>200</v>
      </c>
      <c r="Q195" s="70">
        <f t="shared" si="77"/>
        <v>206</v>
      </c>
      <c r="R195" s="70">
        <f t="shared" si="56"/>
        <v>227.99999999999997</v>
      </c>
      <c r="S195" s="70">
        <f t="shared" si="57"/>
        <v>282</v>
      </c>
      <c r="T195" s="481">
        <f t="shared" si="68"/>
        <v>190</v>
      </c>
      <c r="U195" s="481">
        <f t="shared" si="69"/>
        <v>210</v>
      </c>
      <c r="V195" s="481">
        <f t="shared" si="70"/>
        <v>260</v>
      </c>
      <c r="Y195" s="238"/>
      <c r="Z195" s="238"/>
      <c r="AA195" s="238"/>
      <c r="AB195" s="238"/>
      <c r="AC195" s="238"/>
    </row>
    <row r="196" spans="1:29" s="5" customFormat="1" ht="22.5" customHeight="1">
      <c r="A196" s="815"/>
      <c r="B196" s="816"/>
      <c r="C196" s="806"/>
      <c r="D196" s="349" t="s">
        <v>107</v>
      </c>
      <c r="E196" s="667"/>
      <c r="F196" s="667"/>
      <c r="G196" s="667"/>
      <c r="H196" s="688"/>
      <c r="I196" s="688"/>
      <c r="J196" s="344">
        <v>256.5</v>
      </c>
      <c r="K196" s="345">
        <v>209.00000000000003</v>
      </c>
      <c r="L196" s="346">
        <v>200</v>
      </c>
      <c r="M196" s="126">
        <f t="shared" si="73"/>
        <v>1</v>
      </c>
      <c r="N196" s="126">
        <f t="shared" si="74"/>
        <v>200</v>
      </c>
      <c r="O196" s="126">
        <f t="shared" si="75"/>
        <v>200</v>
      </c>
      <c r="P196">
        <f t="shared" si="76"/>
        <v>200</v>
      </c>
      <c r="Q196" s="70">
        <f t="shared" si="77"/>
        <v>206</v>
      </c>
      <c r="R196" s="70">
        <f t="shared" si="56"/>
        <v>227.99999999999997</v>
      </c>
      <c r="S196" s="70">
        <f t="shared" si="57"/>
        <v>282</v>
      </c>
      <c r="T196" s="481">
        <f t="shared" si="68"/>
        <v>190</v>
      </c>
      <c r="U196" s="481">
        <f t="shared" si="69"/>
        <v>210</v>
      </c>
      <c r="V196" s="481">
        <f t="shared" si="70"/>
        <v>260</v>
      </c>
      <c r="Y196" s="238"/>
      <c r="Z196" s="238"/>
      <c r="AA196" s="238"/>
      <c r="AB196" s="238"/>
      <c r="AC196" s="238"/>
    </row>
    <row r="197" spans="1:29" ht="29.25" customHeight="1">
      <c r="A197" s="633" t="s">
        <v>2447</v>
      </c>
      <c r="B197" s="633"/>
      <c r="C197" s="633"/>
      <c r="D197" s="633"/>
      <c r="E197" s="633"/>
      <c r="F197" s="633"/>
      <c r="G197" s="633"/>
      <c r="H197" s="633"/>
      <c r="I197" s="633"/>
      <c r="J197" s="633"/>
      <c r="K197" s="633"/>
      <c r="L197" s="633"/>
      <c r="M197" s="126">
        <f t="shared" si="73"/>
        <v>0</v>
      </c>
      <c r="N197" s="126">
        <f t="shared" si="74"/>
        <v>0</v>
      </c>
      <c r="O197" s="126">
        <f t="shared" si="75"/>
        <v>0</v>
      </c>
      <c r="P197" t="str">
        <f t="shared" si="76"/>
        <v xml:space="preserve"> </v>
      </c>
      <c r="Q197" s="70" t="str">
        <f t="shared" si="77"/>
        <v xml:space="preserve"> </v>
      </c>
      <c r="R197" s="70" t="str">
        <f t="shared" si="56"/>
        <v xml:space="preserve"> </v>
      </c>
      <c r="S197" s="70" t="str">
        <f t="shared" si="57"/>
        <v xml:space="preserve"> </v>
      </c>
      <c r="T197" s="481" t="str">
        <f t="shared" si="68"/>
        <v xml:space="preserve"> </v>
      </c>
      <c r="U197" s="481" t="str">
        <f t="shared" si="69"/>
        <v xml:space="preserve"> </v>
      </c>
      <c r="V197" s="481" t="str">
        <f t="shared" si="70"/>
        <v xml:space="preserve"> </v>
      </c>
      <c r="Y197" s="227"/>
      <c r="Z197" s="227"/>
      <c r="AA197" s="227"/>
      <c r="AB197" s="227"/>
      <c r="AC197" s="227"/>
    </row>
    <row r="198" spans="1:29" ht="29.25" customHeight="1">
      <c r="A198" s="634" t="s">
        <v>625</v>
      </c>
      <c r="B198" s="634"/>
      <c r="C198" s="634"/>
      <c r="D198" s="634"/>
      <c r="E198" s="634"/>
      <c r="F198" s="634"/>
      <c r="G198" s="634"/>
      <c r="H198" s="634"/>
      <c r="I198" s="634"/>
      <c r="J198" s="634"/>
      <c r="K198" s="634"/>
      <c r="L198" s="634"/>
      <c r="M198" s="126">
        <f t="shared" si="73"/>
        <v>0</v>
      </c>
      <c r="N198" s="126">
        <f t="shared" si="74"/>
        <v>0</v>
      </c>
      <c r="O198" s="126">
        <f t="shared" si="75"/>
        <v>0</v>
      </c>
      <c r="P198" t="str">
        <f t="shared" si="76"/>
        <v xml:space="preserve"> </v>
      </c>
      <c r="Q198" s="70" t="str">
        <f t="shared" si="77"/>
        <v xml:space="preserve"> </v>
      </c>
      <c r="R198" s="70" t="str">
        <f t="shared" si="56"/>
        <v xml:space="preserve"> </v>
      </c>
      <c r="S198" s="70" t="str">
        <f t="shared" si="57"/>
        <v xml:space="preserve"> </v>
      </c>
      <c r="T198" s="481" t="str">
        <f t="shared" si="68"/>
        <v xml:space="preserve"> </v>
      </c>
      <c r="U198" s="481" t="str">
        <f t="shared" si="69"/>
        <v xml:space="preserve"> </v>
      </c>
      <c r="V198" s="481" t="str">
        <f t="shared" si="70"/>
        <v xml:space="preserve"> </v>
      </c>
      <c r="Y198" s="227"/>
      <c r="Z198" s="227"/>
      <c r="AA198" s="227"/>
      <c r="AB198" s="227"/>
      <c r="AC198" s="227"/>
    </row>
    <row r="199" spans="1:29" ht="30.75" customHeight="1">
      <c r="A199" s="64" t="s">
        <v>3</v>
      </c>
      <c r="B199" s="64" t="s">
        <v>163</v>
      </c>
      <c r="C199" s="64" t="s">
        <v>93</v>
      </c>
      <c r="D199" s="64" t="s">
        <v>4</v>
      </c>
      <c r="E199" s="635" t="s">
        <v>49</v>
      </c>
      <c r="F199" s="635"/>
      <c r="G199" s="64" t="s">
        <v>127</v>
      </c>
      <c r="H199" s="64" t="s">
        <v>128</v>
      </c>
      <c r="I199" s="64" t="s">
        <v>129</v>
      </c>
      <c r="J199" s="64" t="s">
        <v>261</v>
      </c>
      <c r="K199" s="64" t="s">
        <v>3623</v>
      </c>
      <c r="L199" s="64" t="s">
        <v>263</v>
      </c>
      <c r="M199" s="126">
        <f t="shared" si="73"/>
        <v>1</v>
      </c>
      <c r="N199" s="126" t="str">
        <f t="shared" si="74"/>
        <v>ОПТ 2</v>
      </c>
      <c r="O199" s="126" t="str">
        <f t="shared" si="75"/>
        <v xml:space="preserve"> </v>
      </c>
      <c r="P199" t="str">
        <f t="shared" si="76"/>
        <v xml:space="preserve"> </v>
      </c>
      <c r="Q199" s="70" t="str">
        <f t="shared" si="77"/>
        <v xml:space="preserve"> </v>
      </c>
      <c r="R199" s="70" t="str">
        <f t="shared" si="56"/>
        <v xml:space="preserve"> </v>
      </c>
      <c r="S199" s="70" t="str">
        <f t="shared" si="57"/>
        <v xml:space="preserve"> </v>
      </c>
      <c r="T199" s="481" t="str">
        <f t="shared" si="68"/>
        <v xml:space="preserve"> </v>
      </c>
      <c r="U199" s="481" t="str">
        <f t="shared" si="69"/>
        <v xml:space="preserve"> </v>
      </c>
      <c r="V199" s="481" t="str">
        <f t="shared" si="70"/>
        <v xml:space="preserve"> </v>
      </c>
      <c r="Y199" s="228"/>
      <c r="Z199" s="228"/>
      <c r="AA199" s="228"/>
      <c r="AB199" s="228"/>
      <c r="AC199" s="228"/>
    </row>
    <row r="200" spans="1:29" ht="75.75" customHeight="1">
      <c r="A200" s="74" t="s">
        <v>1398</v>
      </c>
      <c r="B200" s="237"/>
      <c r="C200" s="211" t="s">
        <v>1396</v>
      </c>
      <c r="D200" s="81" t="s">
        <v>1399</v>
      </c>
      <c r="E200" s="703" t="s">
        <v>372</v>
      </c>
      <c r="F200" s="703"/>
      <c r="G200" s="80" t="s">
        <v>1397</v>
      </c>
      <c r="H200" s="81">
        <v>2000</v>
      </c>
      <c r="I200" s="72" t="s">
        <v>1400</v>
      </c>
      <c r="J200" s="69">
        <f>L200*1.35</f>
        <v>1741.5000000000002</v>
      </c>
      <c r="K200" s="70">
        <f>L200*1.1</f>
        <v>1419.0000000000002</v>
      </c>
      <c r="L200" s="71">
        <v>1290</v>
      </c>
      <c r="M200" s="126">
        <f t="shared" si="73"/>
        <v>1</v>
      </c>
      <c r="N200" s="126">
        <f t="shared" si="74"/>
        <v>1290</v>
      </c>
      <c r="O200" s="126">
        <f t="shared" si="75"/>
        <v>1290</v>
      </c>
      <c r="P200">
        <f t="shared" si="76"/>
        <v>1290</v>
      </c>
      <c r="Q200" s="70">
        <f t="shared" si="77"/>
        <v>1328.7</v>
      </c>
      <c r="R200" s="70">
        <f t="shared" si="56"/>
        <v>1470.6</v>
      </c>
      <c r="S200" s="70">
        <f t="shared" si="57"/>
        <v>1818.8999999999999</v>
      </c>
      <c r="T200" s="481">
        <f t="shared" si="68"/>
        <v>1225.5</v>
      </c>
      <c r="U200" s="481">
        <f t="shared" si="69"/>
        <v>1354.5</v>
      </c>
      <c r="V200" s="481">
        <f t="shared" si="70"/>
        <v>1677</v>
      </c>
      <c r="Y200" s="217"/>
      <c r="Z200" s="217"/>
      <c r="AA200" s="217"/>
      <c r="AB200" s="217"/>
      <c r="AC200" s="217"/>
    </row>
    <row r="201" spans="1:29" ht="54.75" customHeight="1">
      <c r="A201" s="74" t="s">
        <v>1402</v>
      </c>
      <c r="B201" s="237"/>
      <c r="C201" s="211" t="s">
        <v>1401</v>
      </c>
      <c r="D201" s="81" t="s">
        <v>1399</v>
      </c>
      <c r="E201" s="703" t="s">
        <v>373</v>
      </c>
      <c r="F201" s="703"/>
      <c r="G201" s="80"/>
      <c r="H201" s="81">
        <v>1500</v>
      </c>
      <c r="I201" s="72"/>
      <c r="J201" s="69">
        <f>L201*1.35</f>
        <v>297</v>
      </c>
      <c r="K201" s="70">
        <f>L201*1.1</f>
        <v>242.00000000000003</v>
      </c>
      <c r="L201" s="71">
        <v>220</v>
      </c>
      <c r="M201" s="126">
        <f t="shared" si="73"/>
        <v>1</v>
      </c>
      <c r="N201" s="126">
        <f t="shared" si="74"/>
        <v>220</v>
      </c>
      <c r="O201" s="126">
        <f t="shared" si="75"/>
        <v>220</v>
      </c>
      <c r="P201">
        <f t="shared" si="76"/>
        <v>220</v>
      </c>
      <c r="Q201" s="70">
        <f t="shared" si="77"/>
        <v>226.6</v>
      </c>
      <c r="R201" s="70">
        <f t="shared" si="56"/>
        <v>250.79999999999998</v>
      </c>
      <c r="S201" s="70">
        <f t="shared" si="57"/>
        <v>310.2</v>
      </c>
      <c r="T201" s="481">
        <f t="shared" si="68"/>
        <v>209</v>
      </c>
      <c r="U201" s="481">
        <f t="shared" si="69"/>
        <v>231</v>
      </c>
      <c r="V201" s="481">
        <f t="shared" si="70"/>
        <v>286</v>
      </c>
      <c r="Y201" s="217"/>
      <c r="Z201" s="217"/>
      <c r="AA201" s="217"/>
      <c r="AB201" s="217"/>
      <c r="AC201" s="217"/>
    </row>
    <row r="202" spans="1:29" ht="75.75" customHeight="1">
      <c r="A202" s="74" t="s">
        <v>1406</v>
      </c>
      <c r="B202" s="237"/>
      <c r="C202" s="211" t="s">
        <v>1403</v>
      </c>
      <c r="D202" s="81" t="s">
        <v>1399</v>
      </c>
      <c r="E202" s="703"/>
      <c r="F202" s="703"/>
      <c r="G202" s="80" t="s">
        <v>1405</v>
      </c>
      <c r="H202" s="81">
        <v>5000</v>
      </c>
      <c r="I202" s="72" t="s">
        <v>1404</v>
      </c>
      <c r="J202" s="69">
        <f>L202*1.35</f>
        <v>1741.5000000000002</v>
      </c>
      <c r="K202" s="70">
        <f>L202*1.1</f>
        <v>1419.0000000000002</v>
      </c>
      <c r="L202" s="71">
        <v>1290</v>
      </c>
      <c r="M202" s="126">
        <f t="shared" si="73"/>
        <v>1</v>
      </c>
      <c r="N202" s="126">
        <f t="shared" si="74"/>
        <v>1290</v>
      </c>
      <c r="O202" s="126">
        <f t="shared" si="75"/>
        <v>1290</v>
      </c>
      <c r="P202">
        <f t="shared" si="76"/>
        <v>1290</v>
      </c>
      <c r="Q202" s="70">
        <f t="shared" si="77"/>
        <v>1328.7</v>
      </c>
      <c r="R202" s="70">
        <f t="shared" si="56"/>
        <v>1470.6</v>
      </c>
      <c r="S202" s="70">
        <f t="shared" si="57"/>
        <v>1818.8999999999999</v>
      </c>
      <c r="T202" s="481">
        <f t="shared" si="68"/>
        <v>1225.5</v>
      </c>
      <c r="U202" s="481">
        <f t="shared" si="69"/>
        <v>1354.5</v>
      </c>
      <c r="V202" s="481">
        <f t="shared" si="70"/>
        <v>1677</v>
      </c>
      <c r="Y202" s="217"/>
      <c r="Z202" s="217"/>
      <c r="AA202" s="217"/>
      <c r="AB202" s="217"/>
      <c r="AC202" s="217"/>
    </row>
    <row r="203" spans="1:29" ht="29.25" customHeight="1">
      <c r="A203" s="634" t="s">
        <v>626</v>
      </c>
      <c r="B203" s="634"/>
      <c r="C203" s="634"/>
      <c r="D203" s="634"/>
      <c r="E203" s="634"/>
      <c r="F203" s="634"/>
      <c r="G203" s="634"/>
      <c r="H203" s="634"/>
      <c r="I203" s="634"/>
      <c r="J203" s="634"/>
      <c r="K203" s="634"/>
      <c r="L203" s="634"/>
      <c r="M203" s="126">
        <f t="shared" si="73"/>
        <v>0</v>
      </c>
      <c r="N203" s="126">
        <f t="shared" si="74"/>
        <v>0</v>
      </c>
      <c r="O203" s="126">
        <f t="shared" si="75"/>
        <v>0</v>
      </c>
      <c r="P203" t="str">
        <f t="shared" si="76"/>
        <v xml:space="preserve"> </v>
      </c>
      <c r="Q203" s="70" t="str">
        <f t="shared" si="77"/>
        <v xml:space="preserve"> </v>
      </c>
      <c r="R203" s="70" t="str">
        <f t="shared" si="56"/>
        <v xml:space="preserve"> </v>
      </c>
      <c r="S203" s="70" t="str">
        <f t="shared" si="57"/>
        <v xml:space="preserve"> </v>
      </c>
      <c r="T203" s="481" t="str">
        <f t="shared" si="68"/>
        <v xml:space="preserve"> </v>
      </c>
      <c r="U203" s="481" t="str">
        <f t="shared" si="69"/>
        <v xml:space="preserve"> </v>
      </c>
      <c r="V203" s="481" t="str">
        <f t="shared" si="70"/>
        <v xml:space="preserve"> </v>
      </c>
      <c r="Y203" s="227"/>
      <c r="Z203" s="227"/>
      <c r="AA203" s="227"/>
      <c r="AB203" s="227"/>
      <c r="AC203" s="227"/>
    </row>
    <row r="204" spans="1:29" ht="30.75" customHeight="1">
      <c r="A204" s="64" t="s">
        <v>3</v>
      </c>
      <c r="B204" s="64" t="s">
        <v>163</v>
      </c>
      <c r="C204" s="64" t="s">
        <v>93</v>
      </c>
      <c r="D204" s="635" t="s">
        <v>1195</v>
      </c>
      <c r="E204" s="635"/>
      <c r="F204" s="635"/>
      <c r="G204" s="635"/>
      <c r="H204" s="635"/>
      <c r="I204" s="635"/>
      <c r="J204" s="64" t="s">
        <v>261</v>
      </c>
      <c r="K204" s="64" t="s">
        <v>3623</v>
      </c>
      <c r="L204" s="64" t="s">
        <v>263</v>
      </c>
      <c r="M204" s="126">
        <f t="shared" si="73"/>
        <v>1</v>
      </c>
      <c r="N204" s="126" t="str">
        <f t="shared" si="74"/>
        <v>ОПТ 2</v>
      </c>
      <c r="O204" s="126" t="str">
        <f t="shared" si="75"/>
        <v xml:space="preserve"> </v>
      </c>
      <c r="P204" t="str">
        <f t="shared" si="76"/>
        <v xml:space="preserve"> </v>
      </c>
      <c r="Q204" s="70" t="str">
        <f t="shared" si="77"/>
        <v xml:space="preserve"> </v>
      </c>
      <c r="R204" s="70" t="str">
        <f t="shared" si="56"/>
        <v xml:space="preserve"> </v>
      </c>
      <c r="S204" s="70" t="str">
        <f t="shared" si="57"/>
        <v xml:space="preserve"> </v>
      </c>
      <c r="T204" s="481" t="str">
        <f t="shared" si="68"/>
        <v xml:space="preserve"> </v>
      </c>
      <c r="U204" s="481" t="str">
        <f t="shared" si="69"/>
        <v xml:space="preserve"> </v>
      </c>
      <c r="V204" s="481" t="str">
        <f t="shared" si="70"/>
        <v xml:space="preserve"> </v>
      </c>
      <c r="Y204" s="228"/>
      <c r="Z204" s="228"/>
      <c r="AA204" s="228"/>
      <c r="AB204" s="228"/>
      <c r="AC204" s="228"/>
    </row>
    <row r="205" spans="1:29" ht="47.25" customHeight="1">
      <c r="A205" s="74" t="s">
        <v>2478</v>
      </c>
      <c r="B205" s="814"/>
      <c r="C205" s="100" t="s">
        <v>2477</v>
      </c>
      <c r="D205" s="665" t="s">
        <v>627</v>
      </c>
      <c r="E205" s="665"/>
      <c r="F205" s="665"/>
      <c r="G205" s="665"/>
      <c r="H205" s="665"/>
      <c r="I205" s="665"/>
      <c r="J205" s="69">
        <f t="shared" ref="J205:J225" si="84">L205*1.35</f>
        <v>12.15</v>
      </c>
      <c r="K205" s="70">
        <f t="shared" ref="K205:K225" si="85">L205*1.1</f>
        <v>9.9</v>
      </c>
      <c r="L205" s="71">
        <v>9</v>
      </c>
      <c r="M205" s="126">
        <f t="shared" si="73"/>
        <v>1</v>
      </c>
      <c r="N205" s="126">
        <f t="shared" si="74"/>
        <v>9</v>
      </c>
      <c r="O205" s="126">
        <f t="shared" si="75"/>
        <v>9</v>
      </c>
      <c r="P205">
        <f t="shared" si="76"/>
        <v>9</v>
      </c>
      <c r="Q205" s="70">
        <f t="shared" si="77"/>
        <v>9.27</v>
      </c>
      <c r="R205" s="70">
        <f t="shared" si="56"/>
        <v>10.26</v>
      </c>
      <c r="S205" s="70">
        <f t="shared" si="57"/>
        <v>12.69</v>
      </c>
      <c r="T205" s="481">
        <f t="shared" si="68"/>
        <v>8.5500000000000007</v>
      </c>
      <c r="U205" s="481">
        <f t="shared" si="69"/>
        <v>9.4500000000000011</v>
      </c>
      <c r="V205" s="481">
        <f t="shared" si="70"/>
        <v>11.700000000000001</v>
      </c>
      <c r="Y205" s="228"/>
      <c r="Z205" s="228"/>
      <c r="AA205" s="228"/>
      <c r="AB205" s="228"/>
      <c r="AC205" s="228"/>
    </row>
    <row r="206" spans="1:29" ht="48.75" customHeight="1">
      <c r="A206" s="74" t="s">
        <v>2480</v>
      </c>
      <c r="B206" s="814"/>
      <c r="C206" s="100" t="s">
        <v>2479</v>
      </c>
      <c r="D206" s="665" t="s">
        <v>628</v>
      </c>
      <c r="E206" s="665"/>
      <c r="F206" s="665"/>
      <c r="G206" s="665"/>
      <c r="H206" s="665"/>
      <c r="I206" s="665"/>
      <c r="J206" s="69">
        <f t="shared" si="84"/>
        <v>12.15</v>
      </c>
      <c r="K206" s="70">
        <f t="shared" si="85"/>
        <v>9.9</v>
      </c>
      <c r="L206" s="71">
        <v>9</v>
      </c>
      <c r="M206" s="126">
        <f t="shared" si="73"/>
        <v>1</v>
      </c>
      <c r="N206" s="126">
        <f t="shared" si="74"/>
        <v>9</v>
      </c>
      <c r="O206" s="126">
        <f t="shared" si="75"/>
        <v>9</v>
      </c>
      <c r="P206">
        <f t="shared" si="76"/>
        <v>9</v>
      </c>
      <c r="Q206" s="70">
        <f t="shared" si="77"/>
        <v>9.27</v>
      </c>
      <c r="R206" s="70">
        <f t="shared" ref="R206:R238" si="86">IFERROR(SUM($P206*$X$1)," ")</f>
        <v>10.26</v>
      </c>
      <c r="S206" s="70">
        <f t="shared" ref="S206:S238" si="87">IFERROR(SUM($P206*$Y$1)," ")</f>
        <v>12.69</v>
      </c>
      <c r="T206" s="481">
        <f t="shared" si="68"/>
        <v>8.5500000000000007</v>
      </c>
      <c r="U206" s="481">
        <f t="shared" si="69"/>
        <v>9.4500000000000011</v>
      </c>
      <c r="V206" s="481">
        <f t="shared" si="70"/>
        <v>11.700000000000001</v>
      </c>
      <c r="Y206" s="228"/>
      <c r="Z206" s="228"/>
      <c r="AA206" s="228"/>
      <c r="AB206" s="228"/>
      <c r="AC206" s="228"/>
    </row>
    <row r="207" spans="1:29" ht="32.25" customHeight="1">
      <c r="A207" s="74" t="s">
        <v>2482</v>
      </c>
      <c r="B207" s="814"/>
      <c r="C207" s="100" t="s">
        <v>2481</v>
      </c>
      <c r="D207" s="665" t="s">
        <v>629</v>
      </c>
      <c r="E207" s="665"/>
      <c r="F207" s="665"/>
      <c r="G207" s="665"/>
      <c r="H207" s="665"/>
      <c r="I207" s="665"/>
      <c r="J207" s="69">
        <f t="shared" si="84"/>
        <v>120.15</v>
      </c>
      <c r="K207" s="70">
        <f t="shared" si="85"/>
        <v>97.9</v>
      </c>
      <c r="L207" s="71">
        <v>89</v>
      </c>
      <c r="M207" s="126">
        <f t="shared" si="73"/>
        <v>1</v>
      </c>
      <c r="N207" s="126">
        <f t="shared" si="74"/>
        <v>89</v>
      </c>
      <c r="O207" s="126">
        <f t="shared" si="75"/>
        <v>89</v>
      </c>
      <c r="P207">
        <f t="shared" si="76"/>
        <v>89</v>
      </c>
      <c r="Q207" s="70">
        <f t="shared" si="77"/>
        <v>91.67</v>
      </c>
      <c r="R207" s="70">
        <f t="shared" si="86"/>
        <v>101.46</v>
      </c>
      <c r="S207" s="70">
        <f t="shared" si="87"/>
        <v>125.49</v>
      </c>
      <c r="T207" s="481">
        <f t="shared" si="68"/>
        <v>84.55</v>
      </c>
      <c r="U207" s="481">
        <f t="shared" si="69"/>
        <v>93.45</v>
      </c>
      <c r="V207" s="481">
        <f t="shared" si="70"/>
        <v>115.7</v>
      </c>
      <c r="Y207" s="238"/>
      <c r="Z207" s="238"/>
      <c r="AA207" s="238"/>
      <c r="AB207" s="238"/>
      <c r="AC207" s="238"/>
    </row>
    <row r="208" spans="1:29" ht="32.25" customHeight="1">
      <c r="A208" s="74" t="s">
        <v>2488</v>
      </c>
      <c r="B208" s="814"/>
      <c r="C208" s="100" t="s">
        <v>2487</v>
      </c>
      <c r="D208" s="665"/>
      <c r="E208" s="665"/>
      <c r="F208" s="665"/>
      <c r="G208" s="665"/>
      <c r="H208" s="665"/>
      <c r="I208" s="665"/>
      <c r="J208" s="69">
        <f>L208*1.35</f>
        <v>128.25</v>
      </c>
      <c r="K208" s="70">
        <f>L208*1.1</f>
        <v>104.50000000000001</v>
      </c>
      <c r="L208" s="71">
        <v>95</v>
      </c>
      <c r="M208" s="126">
        <f t="shared" si="73"/>
        <v>1</v>
      </c>
      <c r="N208" s="126">
        <f t="shared" si="74"/>
        <v>95</v>
      </c>
      <c r="O208" s="126">
        <f t="shared" si="75"/>
        <v>95</v>
      </c>
      <c r="P208">
        <f t="shared" si="76"/>
        <v>95</v>
      </c>
      <c r="Q208" s="70">
        <f t="shared" si="77"/>
        <v>97.850000000000009</v>
      </c>
      <c r="R208" s="70">
        <f t="shared" si="86"/>
        <v>108.3</v>
      </c>
      <c r="S208" s="70">
        <f t="shared" si="87"/>
        <v>133.94999999999999</v>
      </c>
      <c r="T208" s="481">
        <f t="shared" si="68"/>
        <v>90.25</v>
      </c>
      <c r="U208" s="481">
        <f t="shared" si="69"/>
        <v>99.75</v>
      </c>
      <c r="V208" s="481">
        <f t="shared" si="70"/>
        <v>123.5</v>
      </c>
      <c r="Y208" s="238"/>
      <c r="Z208" s="238"/>
      <c r="AA208" s="238"/>
      <c r="AB208" s="238"/>
      <c r="AC208" s="238"/>
    </row>
    <row r="209" spans="1:29" ht="32.25" customHeight="1">
      <c r="A209" s="74" t="s">
        <v>2492</v>
      </c>
      <c r="B209" s="814"/>
      <c r="C209" s="100" t="s">
        <v>2491</v>
      </c>
      <c r="D209" s="665"/>
      <c r="E209" s="665"/>
      <c r="F209" s="665"/>
      <c r="G209" s="665"/>
      <c r="H209" s="665"/>
      <c r="I209" s="665"/>
      <c r="J209" s="69">
        <f>L209*1.35</f>
        <v>135</v>
      </c>
      <c r="K209" s="70">
        <f>L209*1.1</f>
        <v>110.00000000000001</v>
      </c>
      <c r="L209" s="71">
        <v>100</v>
      </c>
      <c r="M209" s="126">
        <f t="shared" si="73"/>
        <v>1</v>
      </c>
      <c r="N209" s="126">
        <f t="shared" si="74"/>
        <v>100</v>
      </c>
      <c r="O209" s="126">
        <f t="shared" si="75"/>
        <v>100</v>
      </c>
      <c r="P209">
        <f t="shared" si="76"/>
        <v>100</v>
      </c>
      <c r="Q209" s="70">
        <f t="shared" si="77"/>
        <v>103</v>
      </c>
      <c r="R209" s="70">
        <f t="shared" si="86"/>
        <v>113.99999999999999</v>
      </c>
      <c r="S209" s="70">
        <f t="shared" si="87"/>
        <v>141</v>
      </c>
      <c r="T209" s="481">
        <f t="shared" si="68"/>
        <v>95</v>
      </c>
      <c r="U209" s="481">
        <f t="shared" si="69"/>
        <v>105</v>
      </c>
      <c r="V209" s="481">
        <f t="shared" si="70"/>
        <v>130</v>
      </c>
      <c r="Y209" s="238"/>
      <c r="Z209" s="238"/>
      <c r="AA209" s="238"/>
      <c r="AB209" s="238"/>
      <c r="AC209" s="238"/>
    </row>
    <row r="210" spans="1:29" ht="46.5" customHeight="1">
      <c r="A210" s="74" t="s">
        <v>2494</v>
      </c>
      <c r="B210" s="814"/>
      <c r="C210" s="103" t="s">
        <v>2493</v>
      </c>
      <c r="D210" s="665"/>
      <c r="E210" s="665"/>
      <c r="F210" s="665"/>
      <c r="G210" s="665"/>
      <c r="H210" s="665"/>
      <c r="I210" s="665"/>
      <c r="J210" s="69">
        <f t="shared" si="84"/>
        <v>128.25</v>
      </c>
      <c r="K210" s="70">
        <f t="shared" si="85"/>
        <v>104.50000000000001</v>
      </c>
      <c r="L210" s="71">
        <v>95</v>
      </c>
      <c r="M210" s="126">
        <f t="shared" si="73"/>
        <v>1</v>
      </c>
      <c r="N210" s="126">
        <f t="shared" si="74"/>
        <v>95</v>
      </c>
      <c r="O210" s="126">
        <f t="shared" si="75"/>
        <v>95</v>
      </c>
      <c r="P210">
        <f t="shared" si="76"/>
        <v>95</v>
      </c>
      <c r="Q210" s="70">
        <f t="shared" si="77"/>
        <v>97.850000000000009</v>
      </c>
      <c r="R210" s="70">
        <f t="shared" si="86"/>
        <v>108.3</v>
      </c>
      <c r="S210" s="70">
        <f t="shared" si="87"/>
        <v>133.94999999999999</v>
      </c>
      <c r="T210" s="481">
        <f t="shared" si="68"/>
        <v>90.25</v>
      </c>
      <c r="U210" s="481">
        <f t="shared" si="69"/>
        <v>99.75</v>
      </c>
      <c r="V210" s="481">
        <f t="shared" si="70"/>
        <v>123.5</v>
      </c>
      <c r="Y210" s="238"/>
      <c r="Z210" s="238"/>
      <c r="AA210" s="238"/>
      <c r="AB210" s="238"/>
      <c r="AC210" s="238"/>
    </row>
    <row r="211" spans="1:29" ht="34.5" customHeight="1">
      <c r="A211" s="74" t="s">
        <v>2484</v>
      </c>
      <c r="B211" s="814"/>
      <c r="C211" s="100" t="s">
        <v>2483</v>
      </c>
      <c r="D211" s="665" t="s">
        <v>629</v>
      </c>
      <c r="E211" s="665"/>
      <c r="F211" s="665"/>
      <c r="G211" s="665"/>
      <c r="H211" s="665"/>
      <c r="I211" s="665"/>
      <c r="J211" s="69">
        <f t="shared" si="84"/>
        <v>120.15</v>
      </c>
      <c r="K211" s="70">
        <f t="shared" si="85"/>
        <v>97.9</v>
      </c>
      <c r="L211" s="71">
        <v>89</v>
      </c>
      <c r="M211" s="126">
        <f t="shared" si="73"/>
        <v>1</v>
      </c>
      <c r="N211" s="126">
        <f t="shared" si="74"/>
        <v>89</v>
      </c>
      <c r="O211" s="126">
        <f t="shared" si="75"/>
        <v>89</v>
      </c>
      <c r="P211">
        <f t="shared" si="76"/>
        <v>89</v>
      </c>
      <c r="Q211" s="70">
        <f t="shared" si="77"/>
        <v>91.67</v>
      </c>
      <c r="R211" s="70">
        <f t="shared" si="86"/>
        <v>101.46</v>
      </c>
      <c r="S211" s="70">
        <f t="shared" si="87"/>
        <v>125.49</v>
      </c>
      <c r="T211" s="481">
        <f t="shared" si="68"/>
        <v>84.55</v>
      </c>
      <c r="U211" s="481">
        <f t="shared" si="69"/>
        <v>93.45</v>
      </c>
      <c r="V211" s="481">
        <f t="shared" si="70"/>
        <v>115.7</v>
      </c>
      <c r="Y211" s="238"/>
      <c r="Z211" s="238"/>
      <c r="AA211" s="238"/>
      <c r="AB211" s="238"/>
      <c r="AC211" s="238"/>
    </row>
    <row r="212" spans="1:29" ht="30" customHeight="1">
      <c r="A212" s="74" t="s">
        <v>2486</v>
      </c>
      <c r="B212" s="814"/>
      <c r="C212" s="100" t="s">
        <v>2485</v>
      </c>
      <c r="D212" s="665"/>
      <c r="E212" s="665"/>
      <c r="F212" s="665"/>
      <c r="G212" s="665"/>
      <c r="H212" s="665"/>
      <c r="I212" s="665"/>
      <c r="J212" s="69">
        <f t="shared" si="84"/>
        <v>120.15</v>
      </c>
      <c r="K212" s="70">
        <f t="shared" si="85"/>
        <v>97.9</v>
      </c>
      <c r="L212" s="71">
        <v>89</v>
      </c>
      <c r="M212" s="126">
        <f t="shared" si="73"/>
        <v>1</v>
      </c>
      <c r="N212" s="126">
        <f t="shared" si="74"/>
        <v>89</v>
      </c>
      <c r="O212" s="126">
        <f t="shared" si="75"/>
        <v>89</v>
      </c>
      <c r="P212">
        <f t="shared" si="76"/>
        <v>89</v>
      </c>
      <c r="Q212" s="70">
        <f t="shared" si="77"/>
        <v>91.67</v>
      </c>
      <c r="R212" s="70">
        <f t="shared" si="86"/>
        <v>101.46</v>
      </c>
      <c r="S212" s="70">
        <f t="shared" si="87"/>
        <v>125.49</v>
      </c>
      <c r="T212" s="481">
        <f t="shared" si="68"/>
        <v>84.55</v>
      </c>
      <c r="U212" s="481">
        <f t="shared" si="69"/>
        <v>93.45</v>
      </c>
      <c r="V212" s="481">
        <f t="shared" si="70"/>
        <v>115.7</v>
      </c>
      <c r="Y212" s="238"/>
      <c r="Z212" s="238"/>
      <c r="AA212" s="238"/>
      <c r="AB212" s="238"/>
      <c r="AC212" s="238"/>
    </row>
    <row r="213" spans="1:29" ht="34.5" customHeight="1">
      <c r="A213" s="74" t="s">
        <v>2490</v>
      </c>
      <c r="B213" s="814"/>
      <c r="C213" s="100" t="s">
        <v>2489</v>
      </c>
      <c r="D213" s="665"/>
      <c r="E213" s="665"/>
      <c r="F213" s="665"/>
      <c r="G213" s="665"/>
      <c r="H213" s="665"/>
      <c r="I213" s="665"/>
      <c r="J213" s="69">
        <f t="shared" si="84"/>
        <v>128.25</v>
      </c>
      <c r="K213" s="70">
        <f t="shared" si="85"/>
        <v>104.50000000000001</v>
      </c>
      <c r="L213" s="71">
        <v>95</v>
      </c>
      <c r="M213" s="126">
        <f t="shared" si="73"/>
        <v>1</v>
      </c>
      <c r="N213" s="126">
        <f t="shared" si="74"/>
        <v>95</v>
      </c>
      <c r="O213" s="126">
        <f t="shared" si="75"/>
        <v>95</v>
      </c>
      <c r="P213">
        <f t="shared" si="76"/>
        <v>95</v>
      </c>
      <c r="Q213" s="70">
        <f t="shared" si="77"/>
        <v>97.850000000000009</v>
      </c>
      <c r="R213" s="70">
        <f t="shared" si="86"/>
        <v>108.3</v>
      </c>
      <c r="S213" s="70">
        <f t="shared" si="87"/>
        <v>133.94999999999999</v>
      </c>
      <c r="T213" s="481">
        <f t="shared" si="68"/>
        <v>90.25</v>
      </c>
      <c r="U213" s="481">
        <f t="shared" si="69"/>
        <v>99.75</v>
      </c>
      <c r="V213" s="481">
        <f t="shared" si="70"/>
        <v>123.5</v>
      </c>
      <c r="Y213" s="238"/>
      <c r="Z213" s="238"/>
      <c r="AA213" s="238"/>
      <c r="AB213" s="238"/>
      <c r="AC213" s="238"/>
    </row>
    <row r="214" spans="1:29" ht="72.75" customHeight="1">
      <c r="A214" s="464" t="s">
        <v>4087</v>
      </c>
      <c r="B214" s="465"/>
      <c r="C214" s="463" t="s">
        <v>4088</v>
      </c>
      <c r="D214" s="688"/>
      <c r="E214" s="688"/>
      <c r="F214" s="688"/>
      <c r="G214" s="688"/>
      <c r="H214" s="688"/>
      <c r="I214" s="688"/>
      <c r="J214" s="69">
        <f t="shared" ref="J214" si="88">L214*1.35</f>
        <v>109.35000000000001</v>
      </c>
      <c r="K214" s="70">
        <f t="shared" ref="K214" si="89">L214*1.1</f>
        <v>89.100000000000009</v>
      </c>
      <c r="L214" s="71">
        <v>81</v>
      </c>
      <c r="M214" s="126">
        <f t="shared" si="73"/>
        <v>1</v>
      </c>
      <c r="N214" s="126">
        <f t="shared" si="74"/>
        <v>81</v>
      </c>
      <c r="O214" s="126">
        <f t="shared" si="75"/>
        <v>81</v>
      </c>
      <c r="P214">
        <f t="shared" si="76"/>
        <v>81</v>
      </c>
      <c r="Q214" s="70">
        <f t="shared" si="77"/>
        <v>83.43</v>
      </c>
      <c r="R214" s="70">
        <f t="shared" si="86"/>
        <v>92.339999999999989</v>
      </c>
      <c r="S214" s="70">
        <f t="shared" si="87"/>
        <v>114.21</v>
      </c>
      <c r="T214" s="481">
        <f t="shared" si="68"/>
        <v>76.95</v>
      </c>
      <c r="U214" s="481">
        <f t="shared" si="69"/>
        <v>85.05</v>
      </c>
      <c r="V214" s="481">
        <f t="shared" si="70"/>
        <v>105.3</v>
      </c>
      <c r="Y214" s="86"/>
      <c r="Z214" s="86"/>
      <c r="AA214" s="86"/>
      <c r="AB214" s="86"/>
      <c r="AC214" s="86"/>
    </row>
    <row r="215" spans="1:29" ht="72.75" customHeight="1">
      <c r="A215" s="74" t="s">
        <v>2496</v>
      </c>
      <c r="B215" s="239"/>
      <c r="C215" s="97" t="s">
        <v>2495</v>
      </c>
      <c r="D215" s="688"/>
      <c r="E215" s="688"/>
      <c r="F215" s="688"/>
      <c r="G215" s="688"/>
      <c r="H215" s="688"/>
      <c r="I215" s="688"/>
      <c r="J215" s="69">
        <f t="shared" si="84"/>
        <v>114.75000000000001</v>
      </c>
      <c r="K215" s="70">
        <f t="shared" si="85"/>
        <v>93.500000000000014</v>
      </c>
      <c r="L215" s="71">
        <v>85</v>
      </c>
      <c r="M215" s="126">
        <f t="shared" si="73"/>
        <v>1</v>
      </c>
      <c r="N215" s="126">
        <f t="shared" si="74"/>
        <v>85</v>
      </c>
      <c r="O215" s="126">
        <f t="shared" si="75"/>
        <v>85</v>
      </c>
      <c r="P215">
        <f t="shared" si="76"/>
        <v>85</v>
      </c>
      <c r="Q215" s="70">
        <f t="shared" si="77"/>
        <v>87.55</v>
      </c>
      <c r="R215" s="70">
        <f t="shared" si="86"/>
        <v>96.899999999999991</v>
      </c>
      <c r="S215" s="70">
        <f t="shared" si="87"/>
        <v>119.85</v>
      </c>
      <c r="T215" s="481">
        <f t="shared" si="68"/>
        <v>80.75</v>
      </c>
      <c r="U215" s="481">
        <f t="shared" si="69"/>
        <v>89.25</v>
      </c>
      <c r="V215" s="481">
        <f t="shared" si="70"/>
        <v>110.5</v>
      </c>
      <c r="Y215" s="86"/>
      <c r="Z215" s="86"/>
      <c r="AA215" s="86"/>
      <c r="AB215" s="86"/>
      <c r="AC215" s="86"/>
    </row>
    <row r="216" spans="1:29" ht="72.75" customHeight="1">
      <c r="A216" s="74" t="s">
        <v>2498</v>
      </c>
      <c r="B216" s="239"/>
      <c r="C216" s="97" t="s">
        <v>2497</v>
      </c>
      <c r="D216" s="688"/>
      <c r="E216" s="688"/>
      <c r="F216" s="688"/>
      <c r="G216" s="688"/>
      <c r="H216" s="688"/>
      <c r="I216" s="688"/>
      <c r="J216" s="69">
        <f>L216*1.35</f>
        <v>114.75000000000001</v>
      </c>
      <c r="K216" s="70">
        <f>L216*1.1</f>
        <v>93.500000000000014</v>
      </c>
      <c r="L216" s="71">
        <v>85</v>
      </c>
      <c r="M216" s="126">
        <f t="shared" si="73"/>
        <v>1</v>
      </c>
      <c r="N216" s="126">
        <f t="shared" si="74"/>
        <v>85</v>
      </c>
      <c r="O216" s="126">
        <f t="shared" si="75"/>
        <v>85</v>
      </c>
      <c r="P216">
        <f t="shared" si="76"/>
        <v>85</v>
      </c>
      <c r="Q216" s="70">
        <f t="shared" si="77"/>
        <v>87.55</v>
      </c>
      <c r="R216" s="70">
        <f t="shared" si="86"/>
        <v>96.899999999999991</v>
      </c>
      <c r="S216" s="70">
        <f t="shared" si="87"/>
        <v>119.85</v>
      </c>
      <c r="T216" s="481">
        <f t="shared" si="68"/>
        <v>80.75</v>
      </c>
      <c r="U216" s="481">
        <f t="shared" si="69"/>
        <v>89.25</v>
      </c>
      <c r="V216" s="481">
        <f t="shared" si="70"/>
        <v>110.5</v>
      </c>
      <c r="Y216" s="86"/>
      <c r="Z216" s="86"/>
      <c r="AA216" s="86"/>
      <c r="AB216" s="86"/>
      <c r="AC216" s="86"/>
    </row>
    <row r="217" spans="1:29" ht="72.75" customHeight="1">
      <c r="A217" s="74" t="s">
        <v>2500</v>
      </c>
      <c r="B217" s="239"/>
      <c r="C217" s="97" t="s">
        <v>2499</v>
      </c>
      <c r="D217" s="688"/>
      <c r="E217" s="688"/>
      <c r="F217" s="688"/>
      <c r="G217" s="688"/>
      <c r="H217" s="688"/>
      <c r="I217" s="688"/>
      <c r="J217" s="69">
        <f t="shared" si="84"/>
        <v>12.15</v>
      </c>
      <c r="K217" s="70">
        <f t="shared" si="85"/>
        <v>9.9</v>
      </c>
      <c r="L217" s="71">
        <v>9</v>
      </c>
      <c r="M217" s="126">
        <f t="shared" si="73"/>
        <v>1</v>
      </c>
      <c r="N217" s="126">
        <f t="shared" si="74"/>
        <v>9</v>
      </c>
      <c r="O217" s="126">
        <f t="shared" si="75"/>
        <v>9</v>
      </c>
      <c r="P217">
        <f t="shared" si="76"/>
        <v>9</v>
      </c>
      <c r="Q217" s="70">
        <f t="shared" si="77"/>
        <v>9.27</v>
      </c>
      <c r="R217" s="70">
        <f t="shared" si="86"/>
        <v>10.26</v>
      </c>
      <c r="S217" s="70">
        <f t="shared" si="87"/>
        <v>12.69</v>
      </c>
      <c r="T217" s="481">
        <f t="shared" si="68"/>
        <v>8.5500000000000007</v>
      </c>
      <c r="U217" s="481">
        <f t="shared" si="69"/>
        <v>9.4500000000000011</v>
      </c>
      <c r="V217" s="481">
        <f t="shared" si="70"/>
        <v>11.700000000000001</v>
      </c>
      <c r="Y217" s="86"/>
      <c r="Z217" s="86"/>
      <c r="AA217" s="86"/>
      <c r="AB217" s="86"/>
      <c r="AC217" s="86"/>
    </row>
    <row r="218" spans="1:29" ht="70.5" customHeight="1">
      <c r="A218" s="74" t="s">
        <v>2504</v>
      </c>
      <c r="B218" s="239"/>
      <c r="C218" s="97" t="s">
        <v>2503</v>
      </c>
      <c r="D218" s="688"/>
      <c r="E218" s="688"/>
      <c r="F218" s="688"/>
      <c r="G218" s="688"/>
      <c r="H218" s="688"/>
      <c r="I218" s="688"/>
      <c r="J218" s="69">
        <f t="shared" si="84"/>
        <v>12.15</v>
      </c>
      <c r="K218" s="70">
        <f t="shared" si="85"/>
        <v>9.9</v>
      </c>
      <c r="L218" s="71">
        <v>9</v>
      </c>
      <c r="M218" s="126">
        <f t="shared" si="73"/>
        <v>1</v>
      </c>
      <c r="N218" s="126">
        <f t="shared" si="74"/>
        <v>9</v>
      </c>
      <c r="O218" s="126">
        <f t="shared" si="75"/>
        <v>9</v>
      </c>
      <c r="P218">
        <f t="shared" si="76"/>
        <v>9</v>
      </c>
      <c r="Q218" s="70">
        <f t="shared" si="77"/>
        <v>9.27</v>
      </c>
      <c r="R218" s="70">
        <f t="shared" si="86"/>
        <v>10.26</v>
      </c>
      <c r="S218" s="70">
        <f t="shared" si="87"/>
        <v>12.69</v>
      </c>
      <c r="T218" s="481">
        <f t="shared" si="68"/>
        <v>8.5500000000000007</v>
      </c>
      <c r="U218" s="481">
        <f t="shared" si="69"/>
        <v>9.4500000000000011</v>
      </c>
      <c r="V218" s="481">
        <f t="shared" si="70"/>
        <v>11.700000000000001</v>
      </c>
      <c r="Y218" s="86"/>
      <c r="Z218" s="86"/>
      <c r="AA218" s="86"/>
      <c r="AB218" s="86"/>
      <c r="AC218" s="86"/>
    </row>
    <row r="219" spans="1:29" ht="67.5" customHeight="1">
      <c r="A219" s="74" t="s">
        <v>2502</v>
      </c>
      <c r="B219" s="239"/>
      <c r="C219" s="97" t="s">
        <v>2501</v>
      </c>
      <c r="D219" s="688"/>
      <c r="E219" s="688"/>
      <c r="F219" s="688"/>
      <c r="G219" s="688"/>
      <c r="H219" s="688"/>
      <c r="I219" s="688"/>
      <c r="J219" s="69">
        <f t="shared" si="84"/>
        <v>12.15</v>
      </c>
      <c r="K219" s="70">
        <f t="shared" si="85"/>
        <v>9.9</v>
      </c>
      <c r="L219" s="71">
        <v>9</v>
      </c>
      <c r="M219" s="126">
        <f t="shared" si="73"/>
        <v>1</v>
      </c>
      <c r="N219" s="126">
        <f t="shared" si="74"/>
        <v>9</v>
      </c>
      <c r="O219" s="126">
        <f t="shared" si="75"/>
        <v>9</v>
      </c>
      <c r="P219">
        <f t="shared" si="76"/>
        <v>9</v>
      </c>
      <c r="Q219" s="70">
        <f t="shared" si="77"/>
        <v>9.27</v>
      </c>
      <c r="R219" s="70">
        <f t="shared" si="86"/>
        <v>10.26</v>
      </c>
      <c r="S219" s="70">
        <f t="shared" si="87"/>
        <v>12.69</v>
      </c>
      <c r="T219" s="481">
        <f t="shared" si="68"/>
        <v>8.5500000000000007</v>
      </c>
      <c r="U219" s="481">
        <f t="shared" si="69"/>
        <v>9.4500000000000011</v>
      </c>
      <c r="V219" s="481">
        <f t="shared" si="70"/>
        <v>11.700000000000001</v>
      </c>
      <c r="Y219" s="86"/>
      <c r="Z219" s="86"/>
      <c r="AA219" s="86"/>
      <c r="AB219" s="86"/>
      <c r="AC219" s="86"/>
    </row>
    <row r="220" spans="1:29" s="5" customFormat="1" ht="81" customHeight="1">
      <c r="A220" s="336" t="s">
        <v>3777</v>
      </c>
      <c r="B220" s="338"/>
      <c r="C220" s="327" t="s">
        <v>3778</v>
      </c>
      <c r="D220" s="688"/>
      <c r="E220" s="688"/>
      <c r="F220" s="688"/>
      <c r="G220" s="688"/>
      <c r="H220" s="688"/>
      <c r="I220" s="688"/>
      <c r="J220" s="344">
        <f>L220*1.35</f>
        <v>12.15</v>
      </c>
      <c r="K220" s="345">
        <f>L220*1.1</f>
        <v>9.9</v>
      </c>
      <c r="L220" s="346">
        <v>9</v>
      </c>
      <c r="M220" s="126">
        <f t="shared" si="73"/>
        <v>1</v>
      </c>
      <c r="N220" s="126">
        <f t="shared" si="74"/>
        <v>9</v>
      </c>
      <c r="O220" s="126">
        <f t="shared" si="75"/>
        <v>9</v>
      </c>
      <c r="P220">
        <f t="shared" si="76"/>
        <v>9</v>
      </c>
      <c r="Q220" s="70">
        <f t="shared" si="77"/>
        <v>9.27</v>
      </c>
      <c r="R220" s="70">
        <f t="shared" si="86"/>
        <v>10.26</v>
      </c>
      <c r="S220" s="70">
        <f t="shared" si="87"/>
        <v>12.69</v>
      </c>
      <c r="T220" s="481">
        <f t="shared" si="68"/>
        <v>8.5500000000000007</v>
      </c>
      <c r="U220" s="481">
        <f t="shared" si="69"/>
        <v>9.4500000000000011</v>
      </c>
      <c r="V220" s="481">
        <f t="shared" si="70"/>
        <v>11.700000000000001</v>
      </c>
      <c r="Y220" s="86"/>
      <c r="Z220" s="86"/>
      <c r="AA220" s="86"/>
      <c r="AB220" s="86"/>
      <c r="AC220" s="86"/>
    </row>
    <row r="221" spans="1:29" ht="50.25" customHeight="1">
      <c r="A221" s="74" t="s">
        <v>2507</v>
      </c>
      <c r="B221" s="814"/>
      <c r="C221" s="100" t="s">
        <v>2505</v>
      </c>
      <c r="D221" s="665" t="s">
        <v>2506</v>
      </c>
      <c r="E221" s="665"/>
      <c r="F221" s="665"/>
      <c r="G221" s="665"/>
      <c r="H221" s="665"/>
      <c r="I221" s="665"/>
      <c r="J221" s="69">
        <f t="shared" si="84"/>
        <v>174.15</v>
      </c>
      <c r="K221" s="70">
        <f t="shared" si="85"/>
        <v>141.9</v>
      </c>
      <c r="L221" s="71">
        <v>129</v>
      </c>
      <c r="M221" s="126">
        <f t="shared" si="73"/>
        <v>1</v>
      </c>
      <c r="N221" s="126">
        <f t="shared" si="74"/>
        <v>129</v>
      </c>
      <c r="O221" s="126">
        <f t="shared" si="75"/>
        <v>129</v>
      </c>
      <c r="P221">
        <f t="shared" si="76"/>
        <v>129</v>
      </c>
      <c r="Q221" s="70">
        <f t="shared" si="77"/>
        <v>132.87</v>
      </c>
      <c r="R221" s="70">
        <f t="shared" si="86"/>
        <v>147.05999999999997</v>
      </c>
      <c r="S221" s="70">
        <f t="shared" si="87"/>
        <v>181.89</v>
      </c>
      <c r="T221" s="481">
        <f t="shared" si="68"/>
        <v>122.55</v>
      </c>
      <c r="U221" s="481">
        <f t="shared" si="69"/>
        <v>135.45000000000002</v>
      </c>
      <c r="V221" s="481">
        <f t="shared" si="70"/>
        <v>167.70000000000002</v>
      </c>
      <c r="Y221" s="238"/>
      <c r="Z221" s="238"/>
      <c r="AA221" s="238"/>
      <c r="AB221" s="238"/>
      <c r="AC221" s="238"/>
    </row>
    <row r="222" spans="1:29" ht="48.75" customHeight="1">
      <c r="A222" s="74" t="s">
        <v>2509</v>
      </c>
      <c r="B222" s="814"/>
      <c r="C222" s="100" t="s">
        <v>2508</v>
      </c>
      <c r="D222" s="665"/>
      <c r="E222" s="665"/>
      <c r="F222" s="665"/>
      <c r="G222" s="665"/>
      <c r="H222" s="665"/>
      <c r="I222" s="665"/>
      <c r="J222" s="69">
        <f t="shared" si="84"/>
        <v>87.75</v>
      </c>
      <c r="K222" s="70">
        <f t="shared" si="85"/>
        <v>71.5</v>
      </c>
      <c r="L222" s="71">
        <v>65</v>
      </c>
      <c r="M222" s="126">
        <f t="shared" si="73"/>
        <v>1</v>
      </c>
      <c r="N222" s="126">
        <f t="shared" si="74"/>
        <v>65</v>
      </c>
      <c r="O222" s="126">
        <f t="shared" si="75"/>
        <v>65</v>
      </c>
      <c r="P222">
        <f t="shared" si="76"/>
        <v>65</v>
      </c>
      <c r="Q222" s="70">
        <f t="shared" si="77"/>
        <v>66.95</v>
      </c>
      <c r="R222" s="70">
        <f t="shared" si="86"/>
        <v>74.099999999999994</v>
      </c>
      <c r="S222" s="70">
        <f t="shared" si="87"/>
        <v>91.649999999999991</v>
      </c>
      <c r="T222" s="481">
        <f t="shared" si="68"/>
        <v>61.75</v>
      </c>
      <c r="U222" s="481">
        <f t="shared" si="69"/>
        <v>68.25</v>
      </c>
      <c r="V222" s="481">
        <f t="shared" si="70"/>
        <v>84.5</v>
      </c>
      <c r="Y222" s="238"/>
      <c r="Z222" s="238"/>
      <c r="AA222" s="238"/>
      <c r="AB222" s="238"/>
      <c r="AC222" s="238"/>
    </row>
    <row r="223" spans="1:29" ht="48" customHeight="1">
      <c r="A223" s="74" t="s">
        <v>2511</v>
      </c>
      <c r="B223" s="814"/>
      <c r="C223" s="100" t="s">
        <v>2510</v>
      </c>
      <c r="D223" s="665"/>
      <c r="E223" s="665"/>
      <c r="F223" s="665"/>
      <c r="G223" s="665"/>
      <c r="H223" s="665"/>
      <c r="I223" s="665"/>
      <c r="J223" s="69">
        <f t="shared" si="84"/>
        <v>174.15</v>
      </c>
      <c r="K223" s="70">
        <f t="shared" si="85"/>
        <v>141.9</v>
      </c>
      <c r="L223" s="71">
        <v>129</v>
      </c>
      <c r="M223" s="126">
        <f t="shared" si="73"/>
        <v>1</v>
      </c>
      <c r="N223" s="126">
        <f t="shared" si="74"/>
        <v>129</v>
      </c>
      <c r="O223" s="126">
        <f t="shared" si="75"/>
        <v>129</v>
      </c>
      <c r="P223">
        <f t="shared" si="76"/>
        <v>129</v>
      </c>
      <c r="Q223" s="70">
        <f t="shared" si="77"/>
        <v>132.87</v>
      </c>
      <c r="R223" s="70">
        <f t="shared" si="86"/>
        <v>147.05999999999997</v>
      </c>
      <c r="S223" s="70">
        <f t="shared" si="87"/>
        <v>181.89</v>
      </c>
      <c r="T223" s="481">
        <f t="shared" si="68"/>
        <v>122.55</v>
      </c>
      <c r="U223" s="481">
        <f t="shared" si="69"/>
        <v>135.45000000000002</v>
      </c>
      <c r="V223" s="481">
        <f t="shared" si="70"/>
        <v>167.70000000000002</v>
      </c>
      <c r="Y223" s="238"/>
      <c r="Z223" s="238"/>
      <c r="AA223" s="238"/>
      <c r="AB223" s="238"/>
      <c r="AC223" s="238"/>
    </row>
    <row r="224" spans="1:29" ht="33" customHeight="1">
      <c r="A224" s="74" t="s">
        <v>2513</v>
      </c>
      <c r="B224" s="814"/>
      <c r="C224" s="100" t="s">
        <v>2512</v>
      </c>
      <c r="D224" s="665"/>
      <c r="E224" s="665"/>
      <c r="F224" s="665"/>
      <c r="G224" s="665"/>
      <c r="H224" s="665"/>
      <c r="I224" s="665"/>
      <c r="J224" s="69">
        <f t="shared" si="84"/>
        <v>174.15</v>
      </c>
      <c r="K224" s="70">
        <f t="shared" si="85"/>
        <v>141.9</v>
      </c>
      <c r="L224" s="71">
        <v>129</v>
      </c>
      <c r="M224" s="126">
        <f t="shared" si="73"/>
        <v>1</v>
      </c>
      <c r="N224" s="126">
        <f t="shared" si="74"/>
        <v>129</v>
      </c>
      <c r="O224" s="126">
        <f t="shared" si="75"/>
        <v>129</v>
      </c>
      <c r="P224">
        <f t="shared" si="76"/>
        <v>129</v>
      </c>
      <c r="Q224" s="70">
        <f t="shared" si="77"/>
        <v>132.87</v>
      </c>
      <c r="R224" s="70">
        <f t="shared" si="86"/>
        <v>147.05999999999997</v>
      </c>
      <c r="S224" s="70">
        <f t="shared" si="87"/>
        <v>181.89</v>
      </c>
      <c r="T224" s="481">
        <f t="shared" si="68"/>
        <v>122.55</v>
      </c>
      <c r="U224" s="481">
        <f t="shared" si="69"/>
        <v>135.45000000000002</v>
      </c>
      <c r="V224" s="481">
        <f t="shared" si="70"/>
        <v>167.70000000000002</v>
      </c>
      <c r="Y224" s="238"/>
      <c r="Z224" s="238"/>
      <c r="AA224" s="238"/>
      <c r="AB224" s="238"/>
      <c r="AC224" s="238"/>
    </row>
    <row r="225" spans="1:29" ht="45.75" customHeight="1">
      <c r="A225" s="74" t="s">
        <v>2515</v>
      </c>
      <c r="B225" s="814"/>
      <c r="C225" s="100" t="s">
        <v>2514</v>
      </c>
      <c r="D225" s="665"/>
      <c r="E225" s="665"/>
      <c r="F225" s="665"/>
      <c r="G225" s="665"/>
      <c r="H225" s="665"/>
      <c r="I225" s="665"/>
      <c r="J225" s="69">
        <f t="shared" si="84"/>
        <v>174.15</v>
      </c>
      <c r="K225" s="70">
        <f t="shared" si="85"/>
        <v>141.9</v>
      </c>
      <c r="L225" s="71">
        <v>129</v>
      </c>
      <c r="M225" s="126">
        <f t="shared" si="73"/>
        <v>1</v>
      </c>
      <c r="N225" s="126">
        <f t="shared" si="74"/>
        <v>129</v>
      </c>
      <c r="O225" s="126">
        <f t="shared" si="75"/>
        <v>129</v>
      </c>
      <c r="P225">
        <f t="shared" si="76"/>
        <v>129</v>
      </c>
      <c r="Q225" s="70">
        <f t="shared" si="77"/>
        <v>132.87</v>
      </c>
      <c r="R225" s="70">
        <f t="shared" si="86"/>
        <v>147.05999999999997</v>
      </c>
      <c r="S225" s="70">
        <f t="shared" si="87"/>
        <v>181.89</v>
      </c>
      <c r="T225" s="481">
        <f t="shared" si="68"/>
        <v>122.55</v>
      </c>
      <c r="U225" s="481">
        <f t="shared" si="69"/>
        <v>135.45000000000002</v>
      </c>
      <c r="V225" s="481">
        <f t="shared" si="70"/>
        <v>167.70000000000002</v>
      </c>
      <c r="Y225" s="238"/>
      <c r="Z225" s="238"/>
      <c r="AA225" s="238"/>
      <c r="AB225" s="238"/>
      <c r="AC225" s="238"/>
    </row>
    <row r="226" spans="1:29" ht="29.25" customHeight="1">
      <c r="A226" s="634" t="s">
        <v>630</v>
      </c>
      <c r="B226" s="634"/>
      <c r="C226" s="634"/>
      <c r="D226" s="634"/>
      <c r="E226" s="634"/>
      <c r="F226" s="634"/>
      <c r="G226" s="634"/>
      <c r="H226" s="634"/>
      <c r="I226" s="634"/>
      <c r="J226" s="634"/>
      <c r="K226" s="634"/>
      <c r="L226" s="634"/>
      <c r="M226" s="126">
        <f t="shared" si="73"/>
        <v>0</v>
      </c>
      <c r="N226" s="126">
        <f t="shared" si="74"/>
        <v>0</v>
      </c>
      <c r="O226" s="126">
        <f t="shared" si="75"/>
        <v>0</v>
      </c>
      <c r="P226" t="str">
        <f t="shared" si="76"/>
        <v xml:space="preserve"> </v>
      </c>
      <c r="Q226" s="70" t="str">
        <f t="shared" si="77"/>
        <v xml:space="preserve"> </v>
      </c>
      <c r="R226" s="70" t="str">
        <f t="shared" si="86"/>
        <v xml:space="preserve"> </v>
      </c>
      <c r="S226" s="70" t="str">
        <f t="shared" si="87"/>
        <v xml:space="preserve"> </v>
      </c>
      <c r="T226" s="481" t="str">
        <f t="shared" si="68"/>
        <v xml:space="preserve"> </v>
      </c>
      <c r="U226" s="481" t="str">
        <f t="shared" si="69"/>
        <v xml:space="preserve"> </v>
      </c>
      <c r="V226" s="481" t="str">
        <f t="shared" si="70"/>
        <v xml:space="preserve"> </v>
      </c>
      <c r="Y226" s="227"/>
      <c r="Z226" s="227"/>
      <c r="AA226" s="227"/>
      <c r="AB226" s="227"/>
      <c r="AC226" s="227"/>
    </row>
    <row r="227" spans="1:29" ht="30.75" customHeight="1">
      <c r="A227" s="64" t="s">
        <v>3</v>
      </c>
      <c r="B227" s="64" t="s">
        <v>163</v>
      </c>
      <c r="C227" s="64" t="s">
        <v>93</v>
      </c>
      <c r="D227" s="64" t="s">
        <v>164</v>
      </c>
      <c r="E227" s="635" t="s">
        <v>112</v>
      </c>
      <c r="F227" s="635"/>
      <c r="G227" s="635"/>
      <c r="H227" s="635"/>
      <c r="I227" s="635"/>
      <c r="J227" s="64" t="s">
        <v>261</v>
      </c>
      <c r="K227" s="64" t="s">
        <v>3623</v>
      </c>
      <c r="L227" s="64" t="s">
        <v>263</v>
      </c>
      <c r="M227" s="126">
        <f t="shared" si="73"/>
        <v>1</v>
      </c>
      <c r="N227" s="126" t="str">
        <f t="shared" si="74"/>
        <v>ОПТ 2</v>
      </c>
      <c r="O227" s="126" t="str">
        <f t="shared" si="75"/>
        <v xml:space="preserve"> </v>
      </c>
      <c r="P227" t="str">
        <f t="shared" si="76"/>
        <v xml:space="preserve"> </v>
      </c>
      <c r="Q227" s="70" t="str">
        <f t="shared" si="77"/>
        <v xml:space="preserve"> </v>
      </c>
      <c r="R227" s="70" t="str">
        <f t="shared" si="86"/>
        <v xml:space="preserve"> </v>
      </c>
      <c r="S227" s="70" t="str">
        <f t="shared" si="87"/>
        <v xml:space="preserve"> </v>
      </c>
      <c r="T227" s="481" t="str">
        <f t="shared" ref="T227:T238" si="90">IFERROR(SUM($P227-$P227/100*$Z$1)," ")</f>
        <v xml:space="preserve"> </v>
      </c>
      <c r="U227" s="481" t="str">
        <f t="shared" ref="U227:U238" si="91">IFERROR(SUM($P227*$AA$1)," ")</f>
        <v xml:space="preserve"> </v>
      </c>
      <c r="V227" s="481" t="str">
        <f t="shared" ref="V227:V238" si="92">IFERROR(SUM($P227*$AB$1)," ")</f>
        <v xml:space="preserve"> </v>
      </c>
      <c r="Y227" s="228"/>
      <c r="Z227" s="228"/>
      <c r="AA227" s="228"/>
      <c r="AB227" s="228"/>
      <c r="AC227" s="228"/>
    </row>
    <row r="228" spans="1:29" ht="94.5" customHeight="1">
      <c r="A228" s="74" t="s">
        <v>1863</v>
      </c>
      <c r="B228" s="237"/>
      <c r="C228" s="100" t="s">
        <v>1868</v>
      </c>
      <c r="D228" s="164" t="s">
        <v>165</v>
      </c>
      <c r="E228" s="745" t="s">
        <v>521</v>
      </c>
      <c r="F228" s="745"/>
      <c r="G228" s="745"/>
      <c r="H228" s="745"/>
      <c r="I228" s="745"/>
      <c r="J228" s="69">
        <f>L228*1.35</f>
        <v>141.75</v>
      </c>
      <c r="K228" s="70">
        <f>L228*1.1</f>
        <v>115.50000000000001</v>
      </c>
      <c r="L228" s="71">
        <v>105</v>
      </c>
      <c r="M228" s="126">
        <f t="shared" si="73"/>
        <v>1</v>
      </c>
      <c r="N228" s="126">
        <f t="shared" si="74"/>
        <v>105</v>
      </c>
      <c r="O228" s="126">
        <f t="shared" si="75"/>
        <v>105</v>
      </c>
      <c r="P228">
        <f t="shared" si="76"/>
        <v>105</v>
      </c>
      <c r="Q228" s="70">
        <f t="shared" si="77"/>
        <v>108.15</v>
      </c>
      <c r="R228" s="70">
        <f t="shared" si="86"/>
        <v>119.69999999999999</v>
      </c>
      <c r="S228" s="70">
        <f t="shared" si="87"/>
        <v>148.04999999999998</v>
      </c>
      <c r="T228" s="481">
        <f t="shared" si="90"/>
        <v>99.75</v>
      </c>
      <c r="U228" s="481">
        <f t="shared" si="91"/>
        <v>110.25</v>
      </c>
      <c r="V228" s="481">
        <f t="shared" si="92"/>
        <v>136.5</v>
      </c>
      <c r="Y228" s="217"/>
      <c r="Z228" s="217"/>
      <c r="AA228" s="217"/>
      <c r="AB228" s="217"/>
      <c r="AC228" s="217"/>
    </row>
    <row r="229" spans="1:29" ht="90" customHeight="1">
      <c r="A229" s="74" t="s">
        <v>1864</v>
      </c>
      <c r="B229" s="237"/>
      <c r="C229" s="100" t="s">
        <v>1865</v>
      </c>
      <c r="D229" s="164" t="s">
        <v>225</v>
      </c>
      <c r="E229" s="745" t="s">
        <v>521</v>
      </c>
      <c r="F229" s="745"/>
      <c r="G229" s="745"/>
      <c r="H229" s="745"/>
      <c r="I229" s="745"/>
      <c r="J229" s="69">
        <f>L229*1.35</f>
        <v>74.25</v>
      </c>
      <c r="K229" s="70">
        <f>L229*1.1</f>
        <v>60.500000000000007</v>
      </c>
      <c r="L229" s="71">
        <v>55</v>
      </c>
      <c r="M229" s="126">
        <f t="shared" si="73"/>
        <v>1</v>
      </c>
      <c r="N229" s="126">
        <f t="shared" si="74"/>
        <v>55</v>
      </c>
      <c r="O229" s="126">
        <f t="shared" si="75"/>
        <v>55</v>
      </c>
      <c r="P229">
        <f t="shared" si="76"/>
        <v>55</v>
      </c>
      <c r="Q229" s="70">
        <f t="shared" si="77"/>
        <v>56.65</v>
      </c>
      <c r="R229" s="70">
        <f t="shared" si="86"/>
        <v>62.699999999999996</v>
      </c>
      <c r="S229" s="70">
        <f t="shared" si="87"/>
        <v>77.55</v>
      </c>
      <c r="T229" s="481">
        <f t="shared" si="90"/>
        <v>52.25</v>
      </c>
      <c r="U229" s="481">
        <f t="shared" si="91"/>
        <v>57.75</v>
      </c>
      <c r="V229" s="481">
        <f t="shared" si="92"/>
        <v>71.5</v>
      </c>
      <c r="Y229" s="217"/>
      <c r="Z229" s="217"/>
      <c r="AA229" s="217"/>
      <c r="AB229" s="217"/>
      <c r="AC229" s="217"/>
    </row>
    <row r="230" spans="1:29" ht="83.25" customHeight="1">
      <c r="A230" s="74" t="s">
        <v>1867</v>
      </c>
      <c r="B230" s="239"/>
      <c r="C230" s="100" t="s">
        <v>1866</v>
      </c>
      <c r="D230" s="164" t="s">
        <v>165</v>
      </c>
      <c r="E230" s="665"/>
      <c r="F230" s="665"/>
      <c r="G230" s="665"/>
      <c r="H230" s="665"/>
      <c r="I230" s="665"/>
      <c r="J230" s="69">
        <f>L230*1.35</f>
        <v>130.95000000000002</v>
      </c>
      <c r="K230" s="70">
        <f>L230*1.1</f>
        <v>106.7</v>
      </c>
      <c r="L230" s="71">
        <v>97</v>
      </c>
      <c r="M230" s="126">
        <f t="shared" si="73"/>
        <v>1</v>
      </c>
      <c r="N230" s="126">
        <f t="shared" si="74"/>
        <v>97</v>
      </c>
      <c r="O230" s="126">
        <f t="shared" si="75"/>
        <v>97</v>
      </c>
      <c r="P230">
        <f t="shared" si="76"/>
        <v>97</v>
      </c>
      <c r="Q230" s="70">
        <f t="shared" si="77"/>
        <v>99.91</v>
      </c>
      <c r="R230" s="70">
        <f t="shared" si="86"/>
        <v>110.57999999999998</v>
      </c>
      <c r="S230" s="70">
        <f t="shared" si="87"/>
        <v>136.76999999999998</v>
      </c>
      <c r="T230" s="481">
        <f t="shared" si="90"/>
        <v>92.15</v>
      </c>
      <c r="U230" s="481">
        <f t="shared" si="91"/>
        <v>101.85000000000001</v>
      </c>
      <c r="V230" s="481">
        <f t="shared" si="92"/>
        <v>126.10000000000001</v>
      </c>
      <c r="Y230" s="86"/>
      <c r="Z230" s="86"/>
      <c r="AA230" s="86"/>
      <c r="AB230" s="86"/>
      <c r="AC230" s="86"/>
    </row>
    <row r="231" spans="1:29" ht="81" customHeight="1">
      <c r="A231" s="74" t="s">
        <v>1870</v>
      </c>
      <c r="B231" s="239"/>
      <c r="C231" s="100" t="s">
        <v>1869</v>
      </c>
      <c r="D231" s="164" t="s">
        <v>165</v>
      </c>
      <c r="E231" s="745" t="s">
        <v>523</v>
      </c>
      <c r="F231" s="745"/>
      <c r="G231" s="745"/>
      <c r="H231" s="745"/>
      <c r="I231" s="745"/>
      <c r="J231" s="69">
        <f>L231*1.35</f>
        <v>148.5</v>
      </c>
      <c r="K231" s="70">
        <f>L231*1.1</f>
        <v>121.00000000000001</v>
      </c>
      <c r="L231" s="71">
        <v>110</v>
      </c>
      <c r="M231" s="126">
        <f t="shared" si="73"/>
        <v>1</v>
      </c>
      <c r="N231" s="126">
        <f t="shared" si="74"/>
        <v>110</v>
      </c>
      <c r="O231" s="126">
        <f t="shared" si="75"/>
        <v>110</v>
      </c>
      <c r="P231">
        <f t="shared" si="76"/>
        <v>110</v>
      </c>
      <c r="Q231" s="70">
        <f t="shared" si="77"/>
        <v>113.3</v>
      </c>
      <c r="R231" s="70">
        <f t="shared" si="86"/>
        <v>125.39999999999999</v>
      </c>
      <c r="S231" s="70">
        <f t="shared" si="87"/>
        <v>155.1</v>
      </c>
      <c r="T231" s="481">
        <f t="shared" si="90"/>
        <v>104.5</v>
      </c>
      <c r="U231" s="481">
        <f t="shared" si="91"/>
        <v>115.5</v>
      </c>
      <c r="V231" s="481">
        <f t="shared" si="92"/>
        <v>143</v>
      </c>
      <c r="Y231" s="86"/>
      <c r="Z231" s="86"/>
      <c r="AA231" s="86"/>
      <c r="AB231" s="86"/>
      <c r="AC231" s="86"/>
    </row>
    <row r="232" spans="1:29" ht="72" customHeight="1">
      <c r="A232" s="74" t="s">
        <v>1872</v>
      </c>
      <c r="B232" s="240"/>
      <c r="C232" s="100" t="s">
        <v>1871</v>
      </c>
      <c r="D232" s="164" t="s">
        <v>225</v>
      </c>
      <c r="E232" s="745"/>
      <c r="F232" s="745"/>
      <c r="G232" s="745"/>
      <c r="H232" s="745"/>
      <c r="I232" s="745"/>
      <c r="J232" s="69">
        <f>L232*1.35</f>
        <v>74.25</v>
      </c>
      <c r="K232" s="70">
        <f>L232*1.1</f>
        <v>60.500000000000007</v>
      </c>
      <c r="L232" s="71">
        <v>55</v>
      </c>
      <c r="M232" s="126">
        <f t="shared" si="73"/>
        <v>1</v>
      </c>
      <c r="N232" s="126">
        <f t="shared" si="74"/>
        <v>55</v>
      </c>
      <c r="O232" s="126">
        <f t="shared" si="75"/>
        <v>55</v>
      </c>
      <c r="P232">
        <f t="shared" si="76"/>
        <v>55</v>
      </c>
      <c r="Q232" s="70">
        <f t="shared" si="77"/>
        <v>56.65</v>
      </c>
      <c r="R232" s="70">
        <f t="shared" si="86"/>
        <v>62.699999999999996</v>
      </c>
      <c r="S232" s="70">
        <f t="shared" si="87"/>
        <v>77.55</v>
      </c>
      <c r="T232" s="481">
        <f t="shared" si="90"/>
        <v>52.25</v>
      </c>
      <c r="U232" s="481">
        <f t="shared" si="91"/>
        <v>57.75</v>
      </c>
      <c r="V232" s="481">
        <f t="shared" si="92"/>
        <v>71.5</v>
      </c>
      <c r="Y232" s="228"/>
      <c r="Z232" s="228"/>
      <c r="AA232" s="228"/>
      <c r="AB232" s="228"/>
      <c r="AC232" s="228"/>
    </row>
    <row r="233" spans="1:29" ht="66" customHeight="1">
      <c r="A233" s="817" t="s">
        <v>121</v>
      </c>
      <c r="B233" s="817"/>
      <c r="C233" s="817"/>
      <c r="D233" s="817"/>
      <c r="E233" s="817"/>
      <c r="F233" s="817"/>
      <c r="G233" s="817"/>
      <c r="H233" s="817"/>
      <c r="I233" s="817"/>
      <c r="J233" s="817"/>
      <c r="K233" s="817"/>
      <c r="L233" s="817"/>
      <c r="M233" s="126">
        <f t="shared" si="73"/>
        <v>0</v>
      </c>
      <c r="N233" s="126">
        <f t="shared" si="74"/>
        <v>0</v>
      </c>
      <c r="O233" s="126">
        <f t="shared" si="75"/>
        <v>0</v>
      </c>
      <c r="P233" t="str">
        <f t="shared" si="76"/>
        <v xml:space="preserve"> </v>
      </c>
      <c r="Q233" s="70" t="str">
        <f t="shared" si="77"/>
        <v xml:space="preserve"> </v>
      </c>
      <c r="R233" s="70" t="str">
        <f t="shared" si="86"/>
        <v xml:space="preserve"> </v>
      </c>
      <c r="S233" s="70" t="str">
        <f t="shared" si="87"/>
        <v xml:space="preserve"> </v>
      </c>
      <c r="T233" s="481" t="str">
        <f t="shared" si="90"/>
        <v xml:space="preserve"> </v>
      </c>
      <c r="U233" s="481" t="str">
        <f t="shared" si="91"/>
        <v xml:space="preserve"> </v>
      </c>
      <c r="V233" s="481" t="str">
        <f t="shared" si="92"/>
        <v xml:space="preserve"> </v>
      </c>
      <c r="Y233" s="227"/>
      <c r="Z233" s="227"/>
      <c r="AA233" s="227"/>
      <c r="AB233" s="227"/>
      <c r="AC233" s="227"/>
    </row>
    <row r="234" spans="1:29" ht="26.25" customHeight="1">
      <c r="A234" s="817" t="s">
        <v>174</v>
      </c>
      <c r="B234" s="817"/>
      <c r="C234" s="817"/>
      <c r="D234" s="817"/>
      <c r="E234" s="817"/>
      <c r="F234" s="817"/>
      <c r="G234" s="817"/>
      <c r="H234" s="817"/>
      <c r="I234" s="817"/>
      <c r="J234" s="817"/>
      <c r="K234" s="817"/>
      <c r="L234" s="817"/>
      <c r="M234" s="126">
        <f t="shared" ref="M234:M238" si="93">IF(L234&gt;1,1,0)</f>
        <v>0</v>
      </c>
      <c r="N234" s="126">
        <f t="shared" ref="N234:N238" si="94">IF(M234=1,L234,0)</f>
        <v>0</v>
      </c>
      <c r="O234" s="126">
        <f t="shared" ref="O234:O238" si="95">IFERROR(SUM(N234*1)," ")</f>
        <v>0</v>
      </c>
      <c r="P234" t="str">
        <f t="shared" ref="P234:P238" si="96">IF(O234=0," ",O234)</f>
        <v xml:space="preserve"> </v>
      </c>
      <c r="Q234" s="70" t="str">
        <f t="shared" si="77"/>
        <v xml:space="preserve"> </v>
      </c>
      <c r="R234" s="70" t="str">
        <f t="shared" si="86"/>
        <v xml:space="preserve"> </v>
      </c>
      <c r="S234" s="70" t="str">
        <f t="shared" si="87"/>
        <v xml:space="preserve"> </v>
      </c>
      <c r="T234" s="481" t="str">
        <f t="shared" si="90"/>
        <v xml:space="preserve"> </v>
      </c>
      <c r="U234" s="481" t="str">
        <f t="shared" si="91"/>
        <v xml:space="preserve"> </v>
      </c>
      <c r="V234" s="481" t="str">
        <f t="shared" si="92"/>
        <v xml:space="preserve"> </v>
      </c>
      <c r="Y234" s="228"/>
      <c r="Z234" s="228"/>
      <c r="AA234" s="228"/>
      <c r="AB234" s="228"/>
      <c r="AC234" s="228"/>
    </row>
    <row r="235" spans="1:29" ht="17.25" customHeight="1">
      <c r="A235" s="817"/>
      <c r="B235" s="817"/>
      <c r="C235" s="817"/>
      <c r="D235" s="817"/>
      <c r="E235" s="817"/>
      <c r="F235" s="817"/>
      <c r="G235" s="817"/>
      <c r="H235" s="817"/>
      <c r="I235" s="817"/>
      <c r="J235" s="817"/>
      <c r="K235" s="817"/>
      <c r="L235" s="817"/>
      <c r="M235" s="126">
        <f t="shared" si="93"/>
        <v>0</v>
      </c>
      <c r="N235" s="126">
        <f t="shared" si="94"/>
        <v>0</v>
      </c>
      <c r="O235" s="126">
        <f t="shared" si="95"/>
        <v>0</v>
      </c>
      <c r="P235" t="str">
        <f t="shared" si="96"/>
        <v xml:space="preserve"> </v>
      </c>
      <c r="Q235" s="70" t="str">
        <f t="shared" ref="Q235:Q238" si="97">IFERROR(SUM($P235*$W$1)," ")</f>
        <v xml:space="preserve"> </v>
      </c>
      <c r="R235" s="70" t="str">
        <f t="shared" si="86"/>
        <v xml:space="preserve"> </v>
      </c>
      <c r="S235" s="70" t="str">
        <f t="shared" si="87"/>
        <v xml:space="preserve"> </v>
      </c>
      <c r="T235" s="481" t="str">
        <f t="shared" si="90"/>
        <v xml:space="preserve"> </v>
      </c>
      <c r="U235" s="481" t="str">
        <f t="shared" si="91"/>
        <v xml:space="preserve"> </v>
      </c>
      <c r="V235" s="481" t="str">
        <f t="shared" si="92"/>
        <v xml:space="preserve"> </v>
      </c>
      <c r="Y235" s="228"/>
      <c r="Z235" s="228"/>
      <c r="AA235" s="228"/>
      <c r="AB235" s="228"/>
      <c r="AC235" s="228"/>
    </row>
    <row r="236" spans="1:29" ht="14.25" customHeight="1">
      <c r="A236" s="817"/>
      <c r="B236" s="817"/>
      <c r="C236" s="817"/>
      <c r="D236" s="817"/>
      <c r="E236" s="817"/>
      <c r="F236" s="817"/>
      <c r="G236" s="817"/>
      <c r="H236" s="817"/>
      <c r="I236" s="817"/>
      <c r="J236" s="817"/>
      <c r="K236" s="817"/>
      <c r="L236" s="817"/>
      <c r="M236" s="126">
        <f t="shared" si="93"/>
        <v>0</v>
      </c>
      <c r="N236" s="126">
        <f t="shared" si="94"/>
        <v>0</v>
      </c>
      <c r="O236" s="126">
        <f t="shared" si="95"/>
        <v>0</v>
      </c>
      <c r="P236" t="str">
        <f t="shared" si="96"/>
        <v xml:space="preserve"> </v>
      </c>
      <c r="Q236" s="70" t="str">
        <f t="shared" si="97"/>
        <v xml:space="preserve"> </v>
      </c>
      <c r="R236" s="70" t="str">
        <f t="shared" si="86"/>
        <v xml:space="preserve"> </v>
      </c>
      <c r="S236" s="70" t="str">
        <f t="shared" si="87"/>
        <v xml:space="preserve"> </v>
      </c>
      <c r="T236" s="481" t="str">
        <f t="shared" si="90"/>
        <v xml:space="preserve"> </v>
      </c>
      <c r="U236" s="481" t="str">
        <f t="shared" si="91"/>
        <v xml:space="preserve"> </v>
      </c>
      <c r="V236" s="481" t="str">
        <f t="shared" si="92"/>
        <v xml:space="preserve"> </v>
      </c>
      <c r="Y236" s="227"/>
      <c r="Z236" s="227"/>
      <c r="AA236" s="227"/>
      <c r="AB236" s="227"/>
      <c r="AC236" s="227"/>
    </row>
    <row r="237" spans="1:29" ht="14.25" customHeight="1">
      <c r="A237" s="817" t="s">
        <v>293</v>
      </c>
      <c r="B237" s="817"/>
      <c r="C237" s="817"/>
      <c r="D237" s="817"/>
      <c r="E237" s="817"/>
      <c r="F237" s="817"/>
      <c r="G237" s="817"/>
      <c r="H237" s="817"/>
      <c r="I237" s="817"/>
      <c r="J237" s="817"/>
      <c r="K237" s="817"/>
      <c r="L237" s="817"/>
      <c r="M237" s="126">
        <f t="shared" si="93"/>
        <v>0</v>
      </c>
      <c r="N237" s="126">
        <f t="shared" si="94"/>
        <v>0</v>
      </c>
      <c r="O237" s="126">
        <f t="shared" si="95"/>
        <v>0</v>
      </c>
      <c r="P237" t="str">
        <f t="shared" si="96"/>
        <v xml:space="preserve"> </v>
      </c>
      <c r="Q237" s="70" t="str">
        <f t="shared" si="97"/>
        <v xml:space="preserve"> </v>
      </c>
      <c r="R237" s="70" t="str">
        <f t="shared" si="86"/>
        <v xml:space="preserve"> </v>
      </c>
      <c r="S237" s="70" t="str">
        <f t="shared" si="87"/>
        <v xml:space="preserve"> </v>
      </c>
      <c r="T237" s="481" t="str">
        <f t="shared" si="90"/>
        <v xml:space="preserve"> </v>
      </c>
      <c r="U237" s="481" t="str">
        <f t="shared" si="91"/>
        <v xml:space="preserve"> </v>
      </c>
      <c r="V237" s="481" t="str">
        <f t="shared" si="92"/>
        <v xml:space="preserve"> </v>
      </c>
      <c r="Y237" s="227"/>
      <c r="Z237" s="227"/>
      <c r="AA237" s="227"/>
      <c r="AB237" s="227"/>
      <c r="AC237" s="227"/>
    </row>
    <row r="238" spans="1:29" ht="21.75" customHeight="1">
      <c r="A238" s="817"/>
      <c r="B238" s="817"/>
      <c r="C238" s="817"/>
      <c r="D238" s="817"/>
      <c r="E238" s="817"/>
      <c r="F238" s="817"/>
      <c r="G238" s="817"/>
      <c r="H238" s="817"/>
      <c r="I238" s="817"/>
      <c r="J238" s="817"/>
      <c r="K238" s="817"/>
      <c r="L238" s="817"/>
      <c r="M238" s="126">
        <f t="shared" si="93"/>
        <v>0</v>
      </c>
      <c r="N238" s="126">
        <f t="shared" si="94"/>
        <v>0</v>
      </c>
      <c r="O238" s="126">
        <f t="shared" si="95"/>
        <v>0</v>
      </c>
      <c r="P238" t="str">
        <f t="shared" si="96"/>
        <v xml:space="preserve"> </v>
      </c>
      <c r="Q238" s="70" t="str">
        <f t="shared" si="97"/>
        <v xml:space="preserve"> </v>
      </c>
      <c r="R238" s="70" t="str">
        <f t="shared" si="86"/>
        <v xml:space="preserve"> </v>
      </c>
      <c r="S238" s="70" t="str">
        <f t="shared" si="87"/>
        <v xml:space="preserve"> </v>
      </c>
      <c r="T238" s="481" t="str">
        <f t="shared" si="90"/>
        <v xml:space="preserve"> </v>
      </c>
      <c r="U238" s="481" t="str">
        <f t="shared" si="91"/>
        <v xml:space="preserve"> </v>
      </c>
      <c r="V238" s="481" t="str">
        <f t="shared" si="92"/>
        <v xml:space="preserve"> </v>
      </c>
      <c r="Y238" s="227"/>
      <c r="Z238" s="227"/>
      <c r="AA238" s="227"/>
      <c r="AB238" s="227"/>
      <c r="AC238" s="227"/>
    </row>
    <row r="239" spans="1:29">
      <c r="B239" s="26"/>
      <c r="C239" s="59"/>
      <c r="D239" s="26"/>
    </row>
    <row r="240" spans="1:29">
      <c r="B240" s="26"/>
      <c r="C240" s="59"/>
      <c r="D240" s="26"/>
    </row>
    <row r="244" spans="2:4" ht="14.25" customHeight="1"/>
    <row r="245" spans="2:4" ht="15.75">
      <c r="B245" s="26"/>
      <c r="C245" s="60"/>
      <c r="D245" s="27"/>
    </row>
    <row r="246" spans="2:4" ht="15.75">
      <c r="B246" s="36"/>
    </row>
    <row r="247" spans="2:4" ht="15">
      <c r="B247" s="35"/>
    </row>
    <row r="248" spans="2:4" ht="15.75">
      <c r="C248" s="60"/>
      <c r="D248" s="27"/>
    </row>
    <row r="249" spans="2:4" ht="15.75">
      <c r="C249" s="60"/>
      <c r="D249" s="27"/>
    </row>
    <row r="250" spans="2:4" ht="15.75">
      <c r="B250" s="36"/>
    </row>
    <row r="251" spans="2:4" ht="15">
      <c r="B251" s="35"/>
    </row>
  </sheetData>
  <sheetProtection algorithmName="SHA-512" hashValue="ZuCueI8GTKmaayhv2BKgN/tepF5Yua7S4h8s3n7ihhf0YLZDMPHxTA0/OWZPwgXhR0ELn4onbodkkKCPb7UgWw==" saltValue="t4pCI7eoVKR2FYM8+pgUBw==" spinCount="100000" sheet="1" objects="1" scenarios="1"/>
  <mergeCells count="201">
    <mergeCell ref="A136:A137"/>
    <mergeCell ref="C136:C137"/>
    <mergeCell ref="E136:E137"/>
    <mergeCell ref="F136:F137"/>
    <mergeCell ref="G136:G137"/>
    <mergeCell ref="H136:H137"/>
    <mergeCell ref="I136:I137"/>
    <mergeCell ref="A148:A151"/>
    <mergeCell ref="C148:C151"/>
    <mergeCell ref="E148:E151"/>
    <mergeCell ref="F148:F151"/>
    <mergeCell ref="G148:G151"/>
    <mergeCell ref="H148:H151"/>
    <mergeCell ref="I148:I151"/>
    <mergeCell ref="A138:A147"/>
    <mergeCell ref="C138:C147"/>
    <mergeCell ref="E138:E147"/>
    <mergeCell ref="F138:F147"/>
    <mergeCell ref="G138:G147"/>
    <mergeCell ref="H138:H147"/>
    <mergeCell ref="I138:I147"/>
    <mergeCell ref="A94:A105"/>
    <mergeCell ref="A122:A135"/>
    <mergeCell ref="C122:C135"/>
    <mergeCell ref="E122:E135"/>
    <mergeCell ref="F122:F135"/>
    <mergeCell ref="G122:G135"/>
    <mergeCell ref="H122:H135"/>
    <mergeCell ref="I122:I135"/>
    <mergeCell ref="H114:H121"/>
    <mergeCell ref="I114:I121"/>
    <mergeCell ref="A114:A121"/>
    <mergeCell ref="A64:A69"/>
    <mergeCell ref="F64:F69"/>
    <mergeCell ref="G64:G69"/>
    <mergeCell ref="A87:A93"/>
    <mergeCell ref="C87:C93"/>
    <mergeCell ref="E87:E93"/>
    <mergeCell ref="E64:E69"/>
    <mergeCell ref="A70:A77"/>
    <mergeCell ref="A237:L238"/>
    <mergeCell ref="A226:L226"/>
    <mergeCell ref="A233:L233"/>
    <mergeCell ref="A234:L236"/>
    <mergeCell ref="A163:A169"/>
    <mergeCell ref="F163:F169"/>
    <mergeCell ref="G163:G169"/>
    <mergeCell ref="D204:I204"/>
    <mergeCell ref="D205:I205"/>
    <mergeCell ref="C183:C190"/>
    <mergeCell ref="A173:A179"/>
    <mergeCell ref="A183:A190"/>
    <mergeCell ref="I173:I179"/>
    <mergeCell ref="E183:E190"/>
    <mergeCell ref="H183:H190"/>
    <mergeCell ref="E199:F199"/>
    <mergeCell ref="B183:B190"/>
    <mergeCell ref="G106:G113"/>
    <mergeCell ref="H106:H113"/>
    <mergeCell ref="I106:I113"/>
    <mergeCell ref="I70:I77"/>
    <mergeCell ref="B173:B179"/>
    <mergeCell ref="C70:C77"/>
    <mergeCell ref="E70:E77"/>
    <mergeCell ref="F70:F77"/>
    <mergeCell ref="G70:G77"/>
    <mergeCell ref="C114:C121"/>
    <mergeCell ref="E114:E121"/>
    <mergeCell ref="F114:F121"/>
    <mergeCell ref="G114:G121"/>
    <mergeCell ref="C94:C105"/>
    <mergeCell ref="E94:E105"/>
    <mergeCell ref="F94:F105"/>
    <mergeCell ref="G94:G105"/>
    <mergeCell ref="H94:H105"/>
    <mergeCell ref="I94:I105"/>
    <mergeCell ref="I183:I190"/>
    <mergeCell ref="F183:F190"/>
    <mergeCell ref="G183:G190"/>
    <mergeCell ref="I152:I158"/>
    <mergeCell ref="A1:B1"/>
    <mergeCell ref="A50:L50"/>
    <mergeCell ref="A170:L170"/>
    <mergeCell ref="F87:F93"/>
    <mergeCell ref="G87:G93"/>
    <mergeCell ref="H87:H93"/>
    <mergeCell ref="I87:I93"/>
    <mergeCell ref="C163:C169"/>
    <mergeCell ref="E163:E169"/>
    <mergeCell ref="I64:I69"/>
    <mergeCell ref="B64:B169"/>
    <mergeCell ref="I163:I169"/>
    <mergeCell ref="I159:I162"/>
    <mergeCell ref="I78:I86"/>
    <mergeCell ref="A78:A86"/>
    <mergeCell ref="C78:C86"/>
    <mergeCell ref="E78:E86"/>
    <mergeCell ref="F78:F86"/>
    <mergeCell ref="G78:G86"/>
    <mergeCell ref="A106:A113"/>
    <mergeCell ref="A152:A158"/>
    <mergeCell ref="A159:A162"/>
    <mergeCell ref="F159:F162"/>
    <mergeCell ref="G159:G162"/>
    <mergeCell ref="H64:H69"/>
    <mergeCell ref="H163:H169"/>
    <mergeCell ref="C173:C179"/>
    <mergeCell ref="E173:E179"/>
    <mergeCell ref="H173:H179"/>
    <mergeCell ref="H159:H162"/>
    <mergeCell ref="H78:H86"/>
    <mergeCell ref="F173:F179"/>
    <mergeCell ref="G173:G179"/>
    <mergeCell ref="C159:C162"/>
    <mergeCell ref="E159:E162"/>
    <mergeCell ref="C106:C113"/>
    <mergeCell ref="E106:E113"/>
    <mergeCell ref="F106:F113"/>
    <mergeCell ref="C152:C158"/>
    <mergeCell ref="E152:E158"/>
    <mergeCell ref="F152:F158"/>
    <mergeCell ref="G152:G158"/>
    <mergeCell ref="H152:H158"/>
    <mergeCell ref="H70:H77"/>
    <mergeCell ref="C64:C69"/>
    <mergeCell ref="E202:F202"/>
    <mergeCell ref="A197:L197"/>
    <mergeCell ref="D211:I213"/>
    <mergeCell ref="D221:I225"/>
    <mergeCell ref="D218:I218"/>
    <mergeCell ref="D215:I215"/>
    <mergeCell ref="D216:I216"/>
    <mergeCell ref="D217:I217"/>
    <mergeCell ref="E231:I231"/>
    <mergeCell ref="D220:I220"/>
    <mergeCell ref="D214:I214"/>
    <mergeCell ref="E200:F200"/>
    <mergeCell ref="B207:B210"/>
    <mergeCell ref="B211:B213"/>
    <mergeCell ref="E227:I227"/>
    <mergeCell ref="E228:I228"/>
    <mergeCell ref="E229:I229"/>
    <mergeCell ref="E230:I230"/>
    <mergeCell ref="D219:I219"/>
    <mergeCell ref="A52:A54"/>
    <mergeCell ref="B52:B54"/>
    <mergeCell ref="C52:C54"/>
    <mergeCell ref="E52:E54"/>
    <mergeCell ref="F52:F54"/>
    <mergeCell ref="G52:G54"/>
    <mergeCell ref="H52:H54"/>
    <mergeCell ref="I52:I54"/>
    <mergeCell ref="E232:I232"/>
    <mergeCell ref="B221:B225"/>
    <mergeCell ref="A198:L198"/>
    <mergeCell ref="A203:L203"/>
    <mergeCell ref="B205:B206"/>
    <mergeCell ref="G191:G196"/>
    <mergeCell ref="H191:H196"/>
    <mergeCell ref="I191:I196"/>
    <mergeCell ref="A191:A196"/>
    <mergeCell ref="B191:B196"/>
    <mergeCell ref="C191:C196"/>
    <mergeCell ref="E191:E196"/>
    <mergeCell ref="F191:F196"/>
    <mergeCell ref="D206:I206"/>
    <mergeCell ref="D207:I210"/>
    <mergeCell ref="E201:F201"/>
    <mergeCell ref="A2:L2"/>
    <mergeCell ref="A4:A17"/>
    <mergeCell ref="B4:B17"/>
    <mergeCell ref="C4:C17"/>
    <mergeCell ref="E4:E17"/>
    <mergeCell ref="F4:F17"/>
    <mergeCell ref="G4:G17"/>
    <mergeCell ref="H4:H17"/>
    <mergeCell ref="I4:I17"/>
    <mergeCell ref="A55:A61"/>
    <mergeCell ref="B55:B61"/>
    <mergeCell ref="C55:C61"/>
    <mergeCell ref="E55:E61"/>
    <mergeCell ref="F55:F61"/>
    <mergeCell ref="G55:G61"/>
    <mergeCell ref="H55:H61"/>
    <mergeCell ref="I55:I61"/>
    <mergeCell ref="A18:A31"/>
    <mergeCell ref="B18:B31"/>
    <mergeCell ref="C18:C31"/>
    <mergeCell ref="E18:E31"/>
    <mergeCell ref="F18:F31"/>
    <mergeCell ref="G18:G31"/>
    <mergeCell ref="H18:H31"/>
    <mergeCell ref="I18:I31"/>
    <mergeCell ref="A32:A47"/>
    <mergeCell ref="B32:B47"/>
    <mergeCell ref="C32:C47"/>
    <mergeCell ref="E32:E47"/>
    <mergeCell ref="F32:F47"/>
    <mergeCell ref="G32:G47"/>
    <mergeCell ref="H32:H47"/>
    <mergeCell ref="I32:I47"/>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99FF"/>
  </sheetPr>
  <dimension ref="A1:Y104"/>
  <sheetViews>
    <sheetView zoomScale="80" zoomScaleNormal="80" workbookViewId="0">
      <selection activeCell="H1" sqref="H1:M1048576"/>
    </sheetView>
  </sheetViews>
  <sheetFormatPr defaultRowHeight="15.75"/>
  <cols>
    <col min="1" max="1" width="13.75" style="25" customWidth="1"/>
    <col min="2" max="2" width="26" customWidth="1"/>
    <col min="3" max="3" width="25.125" customWidth="1"/>
    <col min="4" max="4" width="48.125" customWidth="1"/>
    <col min="5" max="5" width="19" customWidth="1"/>
    <col min="6" max="6" width="11.5" hidden="1" customWidth="1"/>
    <col min="7" max="7" width="10.625" hidden="1" customWidth="1"/>
    <col min="8" max="8" width="10.125" hidden="1" customWidth="1"/>
    <col min="9" max="9" width="2.25" hidden="1" customWidth="1"/>
    <col min="10" max="11" width="7.25" hidden="1" customWidth="1"/>
    <col min="12" max="12" width="7.625" hidden="1" customWidth="1"/>
    <col min="13" max="13" width="8.875" hidden="1" customWidth="1"/>
    <col min="14" max="14" width="8.875" bestFit="1" customWidth="1"/>
    <col min="15" max="15" width="12.375" bestFit="1" customWidth="1"/>
    <col min="16" max="16" width="8.875" style="478" hidden="1" customWidth="1"/>
    <col min="17" max="17" width="0" style="478" hidden="1" customWidth="1"/>
    <col min="18" max="18" width="12.75" style="478" hidden="1" customWidth="1"/>
    <col min="19" max="21" width="5.5" hidden="1" customWidth="1"/>
    <col min="22" max="24" width="6.5" hidden="1" customWidth="1"/>
    <col min="25" max="25" width="11.5" style="55" customWidth="1"/>
  </cols>
  <sheetData>
    <row r="1" spans="1:25" ht="30" customHeight="1">
      <c r="A1" s="632" t="s">
        <v>1259</v>
      </c>
      <c r="B1" s="632"/>
      <c r="C1" s="61"/>
      <c r="D1" s="62"/>
      <c r="E1" s="62"/>
      <c r="F1" s="62"/>
      <c r="G1" s="62"/>
      <c r="H1" s="62"/>
      <c r="Y1" s="196"/>
    </row>
    <row r="2" spans="1:25" ht="28.5" customHeight="1">
      <c r="A2" s="633" t="s">
        <v>2517</v>
      </c>
      <c r="B2" s="633"/>
      <c r="C2" s="633"/>
      <c r="D2" s="633"/>
      <c r="E2" s="633"/>
      <c r="F2" s="633"/>
      <c r="G2" s="633"/>
      <c r="H2" s="633"/>
      <c r="S2" s="478">
        <f>Содержание!R3</f>
        <v>1.03</v>
      </c>
      <c r="T2" s="478">
        <f>Содержание!S3</f>
        <v>1.1399999999999999</v>
      </c>
      <c r="U2" s="478">
        <f>Содержание!T3</f>
        <v>1.41</v>
      </c>
      <c r="V2" s="478">
        <f>Содержание!U3</f>
        <v>5</v>
      </c>
      <c r="W2" s="478">
        <f>Содержание!V3</f>
        <v>1.05</v>
      </c>
      <c r="X2" s="478">
        <f>Содержание!W3</f>
        <v>1.3</v>
      </c>
      <c r="Y2" s="196"/>
    </row>
    <row r="3" spans="1:25" ht="29.25" customHeight="1">
      <c r="A3" s="634" t="s">
        <v>631</v>
      </c>
      <c r="B3" s="634"/>
      <c r="C3" s="634"/>
      <c r="D3" s="634"/>
      <c r="E3" s="634"/>
      <c r="F3" s="634"/>
      <c r="G3" s="634"/>
      <c r="H3" s="634"/>
      <c r="Y3" s="196"/>
    </row>
    <row r="4" spans="1:25" ht="30.75" customHeight="1">
      <c r="A4" s="64" t="s">
        <v>3</v>
      </c>
      <c r="B4" s="64" t="s">
        <v>93</v>
      </c>
      <c r="C4" s="64" t="s">
        <v>163</v>
      </c>
      <c r="D4" s="64" t="s">
        <v>2518</v>
      </c>
      <c r="E4" s="64" t="s">
        <v>4</v>
      </c>
      <c r="F4" s="64" t="s">
        <v>261</v>
      </c>
      <c r="G4" s="64" t="s">
        <v>3646</v>
      </c>
      <c r="H4" s="64" t="s">
        <v>263</v>
      </c>
      <c r="I4" s="126">
        <f>IF(H4&gt;1,1,0)</f>
        <v>1</v>
      </c>
      <c r="J4" s="126" t="str">
        <f>IF(I4=1,H4,0)</f>
        <v>ОПТ 2</v>
      </c>
      <c r="K4" s="126" t="str">
        <f>IFERROR(SUM(J4*1)," ")</f>
        <v xml:space="preserve"> </v>
      </c>
      <c r="L4" t="str">
        <f>IF(K4=0," ",K4)</f>
        <v xml:space="preserve"> </v>
      </c>
      <c r="M4" s="479" t="s">
        <v>4110</v>
      </c>
      <c r="N4" s="479" t="s">
        <v>4111</v>
      </c>
      <c r="O4" s="479" t="s">
        <v>4112</v>
      </c>
      <c r="P4" s="480" t="s">
        <v>4110</v>
      </c>
      <c r="Q4" s="480" t="s">
        <v>4111</v>
      </c>
      <c r="R4" s="480" t="s">
        <v>4112</v>
      </c>
      <c r="Y4" s="196"/>
    </row>
    <row r="5" spans="1:25" ht="20.25" customHeight="1">
      <c r="A5" s="729" t="s">
        <v>2524</v>
      </c>
      <c r="B5" s="821" t="s">
        <v>2523</v>
      </c>
      <c r="C5" s="671"/>
      <c r="D5" s="824" t="s">
        <v>2522</v>
      </c>
      <c r="E5" s="241" t="s">
        <v>50</v>
      </c>
      <c r="F5" s="69">
        <f t="shared" ref="F5:F14" si="0">H5*1.35</f>
        <v>209.25</v>
      </c>
      <c r="G5" s="70">
        <f t="shared" ref="G5:G14" si="1">H5*1.1</f>
        <v>170.5</v>
      </c>
      <c r="H5" s="71">
        <v>155</v>
      </c>
      <c r="I5" s="126">
        <f t="shared" ref="I5:I68" si="2">IF(H5&gt;1,1,0)</f>
        <v>1</v>
      </c>
      <c r="J5" s="126">
        <f t="shared" ref="J5:J68" si="3">IF(I5=1,H5,0)</f>
        <v>155</v>
      </c>
      <c r="K5" s="126">
        <f t="shared" ref="K5:K68" si="4">IFERROR(SUM(J5*1)," ")</f>
        <v>155</v>
      </c>
      <c r="L5">
        <f t="shared" ref="L5:L68" si="5">IF(K5=0," ",K5)</f>
        <v>155</v>
      </c>
      <c r="M5" s="70">
        <f>IFERROR(SUM($L5*$S$2)," ")</f>
        <v>159.65</v>
      </c>
      <c r="N5" s="70">
        <f>IFERROR(SUM($L5*$T$2)," ")</f>
        <v>176.7</v>
      </c>
      <c r="O5" s="70">
        <f>IFERROR(SUM($L5*$U$2)," ")</f>
        <v>218.54999999999998</v>
      </c>
      <c r="P5" s="481">
        <f>IFERROR(SUM($L5-$L5/100*$V$2)," ")</f>
        <v>147.25</v>
      </c>
      <c r="Q5" s="481">
        <f>IFERROR(SUM($L5*$W$2)," ")</f>
        <v>162.75</v>
      </c>
      <c r="R5" s="481">
        <f>IFERROR(SUM($L5*$X$2)," ")</f>
        <v>201.5</v>
      </c>
      <c r="Y5" s="196" t="s">
        <v>978</v>
      </c>
    </row>
    <row r="6" spans="1:25" ht="21" customHeight="1">
      <c r="A6" s="730"/>
      <c r="B6" s="821"/>
      <c r="C6" s="671"/>
      <c r="D6" s="822"/>
      <c r="E6" s="242" t="s">
        <v>2516</v>
      </c>
      <c r="F6" s="69">
        <f>H6*1.35</f>
        <v>209.25</v>
      </c>
      <c r="G6" s="70">
        <f>H6*1.1</f>
        <v>170.5</v>
      </c>
      <c r="H6" s="71">
        <v>155</v>
      </c>
      <c r="I6" s="126">
        <f t="shared" si="2"/>
        <v>1</v>
      </c>
      <c r="J6" s="126">
        <f t="shared" si="3"/>
        <v>155</v>
      </c>
      <c r="K6" s="126">
        <f t="shared" si="4"/>
        <v>155</v>
      </c>
      <c r="L6">
        <f t="shared" si="5"/>
        <v>155</v>
      </c>
      <c r="M6" s="70">
        <f t="shared" ref="M6:M69" si="6">IFERROR(SUM($L6*$S$2)," ")</f>
        <v>159.65</v>
      </c>
      <c r="N6" s="70">
        <f t="shared" ref="N6:N69" si="7">IFERROR(SUM($L6*$T$2)," ")</f>
        <v>176.7</v>
      </c>
      <c r="O6" s="70">
        <f t="shared" ref="O6:O69" si="8">IFERROR(SUM($L6*$U$2)," ")</f>
        <v>218.54999999999998</v>
      </c>
      <c r="P6" s="481">
        <f t="shared" ref="P6:P69" si="9">IFERROR(SUM($L6-$L6/100*$V$2)," ")</f>
        <v>147.25</v>
      </c>
      <c r="Q6" s="481">
        <f t="shared" ref="Q6:Q69" si="10">IFERROR(SUM($L6*$W$2)," ")</f>
        <v>162.75</v>
      </c>
      <c r="R6" s="481">
        <f t="shared" ref="R6:R69" si="11">IFERROR(SUM($L6*$X$2)," ")</f>
        <v>201.5</v>
      </c>
      <c r="Y6" s="196"/>
    </row>
    <row r="7" spans="1:25" ht="21" customHeight="1">
      <c r="A7" s="730"/>
      <c r="B7" s="821"/>
      <c r="C7" s="671"/>
      <c r="D7" s="822"/>
      <c r="E7" s="89" t="s">
        <v>623</v>
      </c>
      <c r="F7" s="69">
        <f>H7*1.35</f>
        <v>209.25</v>
      </c>
      <c r="G7" s="70">
        <f>H7*1.1</f>
        <v>170.5</v>
      </c>
      <c r="H7" s="71">
        <v>155</v>
      </c>
      <c r="I7" s="126">
        <f t="shared" si="2"/>
        <v>1</v>
      </c>
      <c r="J7" s="126">
        <f t="shared" si="3"/>
        <v>155</v>
      </c>
      <c r="K7" s="126">
        <f t="shared" si="4"/>
        <v>155</v>
      </c>
      <c r="L7">
        <f t="shared" si="5"/>
        <v>155</v>
      </c>
      <c r="M7" s="70">
        <f t="shared" si="6"/>
        <v>159.65</v>
      </c>
      <c r="N7" s="70">
        <f t="shared" si="7"/>
        <v>176.7</v>
      </c>
      <c r="O7" s="70">
        <f t="shared" si="8"/>
        <v>218.54999999999998</v>
      </c>
      <c r="P7" s="481">
        <f t="shared" si="9"/>
        <v>147.25</v>
      </c>
      <c r="Q7" s="481">
        <f t="shared" si="10"/>
        <v>162.75</v>
      </c>
      <c r="R7" s="481">
        <f t="shared" si="11"/>
        <v>201.5</v>
      </c>
      <c r="Y7" s="196" t="s">
        <v>978</v>
      </c>
    </row>
    <row r="8" spans="1:25" ht="23.25" customHeight="1">
      <c r="A8" s="730"/>
      <c r="B8" s="821"/>
      <c r="C8" s="671"/>
      <c r="D8" s="822"/>
      <c r="E8" s="243" t="s">
        <v>621</v>
      </c>
      <c r="F8" s="69">
        <f t="shared" si="0"/>
        <v>201.15</v>
      </c>
      <c r="G8" s="70">
        <f t="shared" si="1"/>
        <v>163.9</v>
      </c>
      <c r="H8" s="71">
        <v>149</v>
      </c>
      <c r="I8" s="126">
        <f t="shared" si="2"/>
        <v>1</v>
      </c>
      <c r="J8" s="126">
        <f t="shared" si="3"/>
        <v>149</v>
      </c>
      <c r="K8" s="126">
        <f t="shared" si="4"/>
        <v>149</v>
      </c>
      <c r="L8">
        <f t="shared" si="5"/>
        <v>149</v>
      </c>
      <c r="M8" s="70">
        <f t="shared" si="6"/>
        <v>153.47</v>
      </c>
      <c r="N8" s="70">
        <f t="shared" si="7"/>
        <v>169.85999999999999</v>
      </c>
      <c r="O8" s="70">
        <f t="shared" si="8"/>
        <v>210.08999999999997</v>
      </c>
      <c r="P8" s="481">
        <f t="shared" si="9"/>
        <v>141.55000000000001</v>
      </c>
      <c r="Q8" s="481">
        <f t="shared" si="10"/>
        <v>156.45000000000002</v>
      </c>
      <c r="R8" s="481">
        <f t="shared" si="11"/>
        <v>193.70000000000002</v>
      </c>
      <c r="Y8" s="196"/>
    </row>
    <row r="9" spans="1:25" ht="21" customHeight="1">
      <c r="A9" s="730"/>
      <c r="B9" s="821"/>
      <c r="C9" s="671"/>
      <c r="D9" s="822"/>
      <c r="E9" s="244" t="s">
        <v>108</v>
      </c>
      <c r="F9" s="69">
        <f t="shared" si="0"/>
        <v>201.15</v>
      </c>
      <c r="G9" s="70">
        <f t="shared" si="1"/>
        <v>163.9</v>
      </c>
      <c r="H9" s="71">
        <v>149</v>
      </c>
      <c r="I9" s="126">
        <f t="shared" si="2"/>
        <v>1</v>
      </c>
      <c r="J9" s="126">
        <f t="shared" si="3"/>
        <v>149</v>
      </c>
      <c r="K9" s="126">
        <f t="shared" si="4"/>
        <v>149</v>
      </c>
      <c r="L9">
        <f t="shared" si="5"/>
        <v>149</v>
      </c>
      <c r="M9" s="70">
        <f t="shared" si="6"/>
        <v>153.47</v>
      </c>
      <c r="N9" s="70">
        <f t="shared" si="7"/>
        <v>169.85999999999999</v>
      </c>
      <c r="O9" s="70">
        <f t="shared" si="8"/>
        <v>210.08999999999997</v>
      </c>
      <c r="P9" s="481">
        <f t="shared" si="9"/>
        <v>141.55000000000001</v>
      </c>
      <c r="Q9" s="481">
        <f t="shared" si="10"/>
        <v>156.45000000000002</v>
      </c>
      <c r="R9" s="481">
        <f t="shared" si="11"/>
        <v>193.70000000000002</v>
      </c>
      <c r="Y9" s="196"/>
    </row>
    <row r="10" spans="1:25" ht="21" customHeight="1">
      <c r="A10" s="730"/>
      <c r="B10" s="821"/>
      <c r="C10" s="671"/>
      <c r="D10" s="822"/>
      <c r="E10" s="129" t="s">
        <v>106</v>
      </c>
      <c r="F10" s="69">
        <f t="shared" si="0"/>
        <v>201.15</v>
      </c>
      <c r="G10" s="70">
        <f t="shared" si="1"/>
        <v>163.9</v>
      </c>
      <c r="H10" s="71">
        <v>149</v>
      </c>
      <c r="I10" s="126">
        <f t="shared" si="2"/>
        <v>1</v>
      </c>
      <c r="J10" s="126">
        <f t="shared" si="3"/>
        <v>149</v>
      </c>
      <c r="K10" s="126">
        <f t="shared" si="4"/>
        <v>149</v>
      </c>
      <c r="L10">
        <f t="shared" si="5"/>
        <v>149</v>
      </c>
      <c r="M10" s="70">
        <f t="shared" si="6"/>
        <v>153.47</v>
      </c>
      <c r="N10" s="70">
        <f t="shared" si="7"/>
        <v>169.85999999999999</v>
      </c>
      <c r="O10" s="70">
        <f t="shared" si="8"/>
        <v>210.08999999999997</v>
      </c>
      <c r="P10" s="481">
        <f t="shared" si="9"/>
        <v>141.55000000000001</v>
      </c>
      <c r="Q10" s="481">
        <f t="shared" si="10"/>
        <v>156.45000000000002</v>
      </c>
      <c r="R10" s="481">
        <f t="shared" si="11"/>
        <v>193.70000000000002</v>
      </c>
      <c r="Y10" s="196"/>
    </row>
    <row r="11" spans="1:25" ht="20.25" customHeight="1">
      <c r="A11" s="730"/>
      <c r="B11" s="821"/>
      <c r="C11" s="671"/>
      <c r="D11" s="822"/>
      <c r="E11" s="245" t="s">
        <v>105</v>
      </c>
      <c r="F11" s="69">
        <f t="shared" si="0"/>
        <v>201.15</v>
      </c>
      <c r="G11" s="70">
        <f t="shared" si="1"/>
        <v>163.9</v>
      </c>
      <c r="H11" s="71">
        <v>149</v>
      </c>
      <c r="I11" s="126">
        <f t="shared" si="2"/>
        <v>1</v>
      </c>
      <c r="J11" s="126">
        <f t="shared" si="3"/>
        <v>149</v>
      </c>
      <c r="K11" s="126">
        <f t="shared" si="4"/>
        <v>149</v>
      </c>
      <c r="L11">
        <f t="shared" si="5"/>
        <v>149</v>
      </c>
      <c r="M11" s="70">
        <f t="shared" si="6"/>
        <v>153.47</v>
      </c>
      <c r="N11" s="70">
        <f t="shared" si="7"/>
        <v>169.85999999999999</v>
      </c>
      <c r="O11" s="70">
        <f t="shared" si="8"/>
        <v>210.08999999999997</v>
      </c>
      <c r="P11" s="481">
        <f t="shared" si="9"/>
        <v>141.55000000000001</v>
      </c>
      <c r="Q11" s="481">
        <f t="shared" si="10"/>
        <v>156.45000000000002</v>
      </c>
      <c r="R11" s="481">
        <f t="shared" si="11"/>
        <v>193.70000000000002</v>
      </c>
      <c r="Y11" s="196"/>
    </row>
    <row r="12" spans="1:25" ht="20.25" customHeight="1">
      <c r="A12" s="730"/>
      <c r="B12" s="821"/>
      <c r="C12" s="671"/>
      <c r="D12" s="822"/>
      <c r="E12" s="246" t="s">
        <v>2525</v>
      </c>
      <c r="F12" s="69">
        <f t="shared" si="0"/>
        <v>337.5</v>
      </c>
      <c r="G12" s="70">
        <f t="shared" si="1"/>
        <v>275</v>
      </c>
      <c r="H12" s="71">
        <v>250</v>
      </c>
      <c r="I12" s="126">
        <f t="shared" si="2"/>
        <v>1</v>
      </c>
      <c r="J12" s="126">
        <f t="shared" si="3"/>
        <v>250</v>
      </c>
      <c r="K12" s="126">
        <f t="shared" si="4"/>
        <v>250</v>
      </c>
      <c r="L12">
        <f t="shared" si="5"/>
        <v>250</v>
      </c>
      <c r="M12" s="70">
        <f t="shared" si="6"/>
        <v>257.5</v>
      </c>
      <c r="N12" s="70">
        <f t="shared" si="7"/>
        <v>285</v>
      </c>
      <c r="O12" s="70">
        <f t="shared" si="8"/>
        <v>352.5</v>
      </c>
      <c r="P12" s="481">
        <f t="shared" si="9"/>
        <v>237.5</v>
      </c>
      <c r="Q12" s="481">
        <f t="shared" si="10"/>
        <v>262.5</v>
      </c>
      <c r="R12" s="481">
        <f t="shared" si="11"/>
        <v>325</v>
      </c>
      <c r="Y12" s="196" t="s">
        <v>978</v>
      </c>
    </row>
    <row r="13" spans="1:25" ht="20.25" customHeight="1">
      <c r="A13" s="730"/>
      <c r="B13" s="821"/>
      <c r="C13" s="671"/>
      <c r="D13" s="822"/>
      <c r="E13" s="247" t="s">
        <v>2457</v>
      </c>
      <c r="F13" s="69">
        <f t="shared" si="0"/>
        <v>337.5</v>
      </c>
      <c r="G13" s="70">
        <f t="shared" si="1"/>
        <v>275</v>
      </c>
      <c r="H13" s="71">
        <v>250</v>
      </c>
      <c r="I13" s="126">
        <f t="shared" si="2"/>
        <v>1</v>
      </c>
      <c r="J13" s="126">
        <f t="shared" si="3"/>
        <v>250</v>
      </c>
      <c r="K13" s="126">
        <f t="shared" si="4"/>
        <v>250</v>
      </c>
      <c r="L13">
        <f t="shared" si="5"/>
        <v>250</v>
      </c>
      <c r="M13" s="70">
        <f t="shared" si="6"/>
        <v>257.5</v>
      </c>
      <c r="N13" s="70">
        <f t="shared" si="7"/>
        <v>285</v>
      </c>
      <c r="O13" s="70">
        <f t="shared" si="8"/>
        <v>352.5</v>
      </c>
      <c r="P13" s="481">
        <f t="shared" si="9"/>
        <v>237.5</v>
      </c>
      <c r="Q13" s="481">
        <f t="shared" si="10"/>
        <v>262.5</v>
      </c>
      <c r="R13" s="481">
        <f t="shared" si="11"/>
        <v>325</v>
      </c>
      <c r="Y13" s="196" t="s">
        <v>978</v>
      </c>
    </row>
    <row r="14" spans="1:25" ht="19.5" customHeight="1">
      <c r="A14" s="731"/>
      <c r="B14" s="821"/>
      <c r="C14" s="671"/>
      <c r="D14" s="823"/>
      <c r="E14" s="138" t="s">
        <v>107</v>
      </c>
      <c r="F14" s="69">
        <f t="shared" si="0"/>
        <v>201.15</v>
      </c>
      <c r="G14" s="70">
        <f t="shared" si="1"/>
        <v>163.9</v>
      </c>
      <c r="H14" s="71">
        <v>149</v>
      </c>
      <c r="I14" s="126">
        <f t="shared" si="2"/>
        <v>1</v>
      </c>
      <c r="J14" s="126">
        <f t="shared" si="3"/>
        <v>149</v>
      </c>
      <c r="K14" s="126">
        <f t="shared" si="4"/>
        <v>149</v>
      </c>
      <c r="L14">
        <f t="shared" si="5"/>
        <v>149</v>
      </c>
      <c r="M14" s="70">
        <f t="shared" si="6"/>
        <v>153.47</v>
      </c>
      <c r="N14" s="70">
        <f t="shared" si="7"/>
        <v>169.85999999999999</v>
      </c>
      <c r="O14" s="70">
        <f t="shared" si="8"/>
        <v>210.08999999999997</v>
      </c>
      <c r="P14" s="481">
        <f t="shared" si="9"/>
        <v>141.55000000000001</v>
      </c>
      <c r="Q14" s="481">
        <f t="shared" si="10"/>
        <v>156.45000000000002</v>
      </c>
      <c r="R14" s="481">
        <f t="shared" si="11"/>
        <v>193.70000000000002</v>
      </c>
      <c r="Y14" s="196"/>
    </row>
    <row r="15" spans="1:25" s="348" customFormat="1" ht="21" customHeight="1">
      <c r="A15" s="729" t="s">
        <v>2530</v>
      </c>
      <c r="B15" s="821" t="s">
        <v>2529</v>
      </c>
      <c r="C15" s="671"/>
      <c r="D15" s="824" t="s">
        <v>2526</v>
      </c>
      <c r="E15" s="241" t="s">
        <v>50</v>
      </c>
      <c r="F15" s="344">
        <f t="shared" ref="F15:F24" si="12">H15*1.35</f>
        <v>193.05</v>
      </c>
      <c r="G15" s="345">
        <f t="shared" ref="G15:G24" si="13">H15*1.1</f>
        <v>157.30000000000001</v>
      </c>
      <c r="H15" s="346">
        <v>143</v>
      </c>
      <c r="I15" s="126">
        <f t="shared" si="2"/>
        <v>1</v>
      </c>
      <c r="J15" s="126">
        <f t="shared" si="3"/>
        <v>143</v>
      </c>
      <c r="K15" s="126">
        <f t="shared" si="4"/>
        <v>143</v>
      </c>
      <c r="L15">
        <f t="shared" si="5"/>
        <v>143</v>
      </c>
      <c r="M15" s="70">
        <f t="shared" si="6"/>
        <v>147.29</v>
      </c>
      <c r="N15" s="70">
        <f t="shared" si="7"/>
        <v>163.01999999999998</v>
      </c>
      <c r="O15" s="70">
        <f t="shared" si="8"/>
        <v>201.63</v>
      </c>
      <c r="P15" s="481">
        <f t="shared" si="9"/>
        <v>135.85</v>
      </c>
      <c r="Q15" s="481">
        <f t="shared" si="10"/>
        <v>150.15</v>
      </c>
      <c r="R15" s="481">
        <f t="shared" si="11"/>
        <v>185.9</v>
      </c>
      <c r="Y15" s="87"/>
    </row>
    <row r="16" spans="1:25" s="348" customFormat="1" ht="21" customHeight="1">
      <c r="A16" s="730"/>
      <c r="B16" s="821"/>
      <c r="C16" s="671"/>
      <c r="D16" s="822"/>
      <c r="E16" s="242" t="s">
        <v>2516</v>
      </c>
      <c r="F16" s="344">
        <f t="shared" si="12"/>
        <v>193.05</v>
      </c>
      <c r="G16" s="345">
        <f t="shared" si="13"/>
        <v>157.30000000000001</v>
      </c>
      <c r="H16" s="346">
        <v>143</v>
      </c>
      <c r="I16" s="126">
        <f t="shared" si="2"/>
        <v>1</v>
      </c>
      <c r="J16" s="126">
        <f t="shared" si="3"/>
        <v>143</v>
      </c>
      <c r="K16" s="126">
        <f t="shared" si="4"/>
        <v>143</v>
      </c>
      <c r="L16">
        <f t="shared" si="5"/>
        <v>143</v>
      </c>
      <c r="M16" s="70">
        <f t="shared" si="6"/>
        <v>147.29</v>
      </c>
      <c r="N16" s="70">
        <f t="shared" si="7"/>
        <v>163.01999999999998</v>
      </c>
      <c r="O16" s="70">
        <f t="shared" si="8"/>
        <v>201.63</v>
      </c>
      <c r="P16" s="481">
        <f t="shared" si="9"/>
        <v>135.85</v>
      </c>
      <c r="Q16" s="481">
        <f t="shared" si="10"/>
        <v>150.15</v>
      </c>
      <c r="R16" s="481">
        <f t="shared" si="11"/>
        <v>185.9</v>
      </c>
      <c r="Y16" s="87"/>
    </row>
    <row r="17" spans="1:25" s="348" customFormat="1" ht="21" customHeight="1">
      <c r="A17" s="730"/>
      <c r="B17" s="821"/>
      <c r="C17" s="671"/>
      <c r="D17" s="822"/>
      <c r="E17" s="89" t="s">
        <v>623</v>
      </c>
      <c r="F17" s="344">
        <f t="shared" si="12"/>
        <v>193.05</v>
      </c>
      <c r="G17" s="345">
        <f t="shared" si="13"/>
        <v>157.30000000000001</v>
      </c>
      <c r="H17" s="346">
        <v>143</v>
      </c>
      <c r="I17" s="126">
        <f t="shared" si="2"/>
        <v>1</v>
      </c>
      <c r="J17" s="126">
        <f t="shared" si="3"/>
        <v>143</v>
      </c>
      <c r="K17" s="126">
        <f t="shared" si="4"/>
        <v>143</v>
      </c>
      <c r="L17">
        <f t="shared" si="5"/>
        <v>143</v>
      </c>
      <c r="M17" s="70">
        <f t="shared" si="6"/>
        <v>147.29</v>
      </c>
      <c r="N17" s="70">
        <f t="shared" si="7"/>
        <v>163.01999999999998</v>
      </c>
      <c r="O17" s="70">
        <f t="shared" si="8"/>
        <v>201.63</v>
      </c>
      <c r="P17" s="481">
        <f t="shared" si="9"/>
        <v>135.85</v>
      </c>
      <c r="Q17" s="481">
        <f t="shared" si="10"/>
        <v>150.15</v>
      </c>
      <c r="R17" s="481">
        <f t="shared" si="11"/>
        <v>185.9</v>
      </c>
      <c r="Y17" s="87" t="s">
        <v>978</v>
      </c>
    </row>
    <row r="18" spans="1:25" s="348" customFormat="1" ht="22.5" customHeight="1">
      <c r="A18" s="730"/>
      <c r="B18" s="821"/>
      <c r="C18" s="671"/>
      <c r="D18" s="822"/>
      <c r="E18" s="444" t="s">
        <v>621</v>
      </c>
      <c r="F18" s="344">
        <f t="shared" si="12"/>
        <v>182.25</v>
      </c>
      <c r="G18" s="345">
        <f t="shared" si="13"/>
        <v>148.5</v>
      </c>
      <c r="H18" s="346">
        <v>135</v>
      </c>
      <c r="I18" s="126">
        <f t="shared" si="2"/>
        <v>1</v>
      </c>
      <c r="J18" s="126">
        <f t="shared" si="3"/>
        <v>135</v>
      </c>
      <c r="K18" s="126">
        <f t="shared" si="4"/>
        <v>135</v>
      </c>
      <c r="L18">
        <f t="shared" si="5"/>
        <v>135</v>
      </c>
      <c r="M18" s="70">
        <f t="shared" si="6"/>
        <v>139.05000000000001</v>
      </c>
      <c r="N18" s="70">
        <f t="shared" si="7"/>
        <v>153.89999999999998</v>
      </c>
      <c r="O18" s="70">
        <f t="shared" si="8"/>
        <v>190.35</v>
      </c>
      <c r="P18" s="481">
        <f t="shared" si="9"/>
        <v>128.25</v>
      </c>
      <c r="Q18" s="481">
        <f t="shared" si="10"/>
        <v>141.75</v>
      </c>
      <c r="R18" s="481">
        <f t="shared" si="11"/>
        <v>175.5</v>
      </c>
      <c r="Y18" s="87"/>
    </row>
    <row r="19" spans="1:25" s="348" customFormat="1" ht="21" customHeight="1">
      <c r="A19" s="730"/>
      <c r="B19" s="821"/>
      <c r="C19" s="671"/>
      <c r="D19" s="822"/>
      <c r="E19" s="244" t="s">
        <v>108</v>
      </c>
      <c r="F19" s="344">
        <f t="shared" si="12"/>
        <v>175.5</v>
      </c>
      <c r="G19" s="345">
        <f t="shared" si="13"/>
        <v>143</v>
      </c>
      <c r="H19" s="346">
        <v>130</v>
      </c>
      <c r="I19" s="126">
        <f t="shared" si="2"/>
        <v>1</v>
      </c>
      <c r="J19" s="126">
        <f t="shared" si="3"/>
        <v>130</v>
      </c>
      <c r="K19" s="126">
        <f t="shared" si="4"/>
        <v>130</v>
      </c>
      <c r="L19">
        <f t="shared" si="5"/>
        <v>130</v>
      </c>
      <c r="M19" s="70">
        <f t="shared" si="6"/>
        <v>133.9</v>
      </c>
      <c r="N19" s="70">
        <f t="shared" si="7"/>
        <v>148.19999999999999</v>
      </c>
      <c r="O19" s="70">
        <f t="shared" si="8"/>
        <v>183.29999999999998</v>
      </c>
      <c r="P19" s="481">
        <f t="shared" si="9"/>
        <v>123.5</v>
      </c>
      <c r="Q19" s="481">
        <f t="shared" si="10"/>
        <v>136.5</v>
      </c>
      <c r="R19" s="481">
        <f t="shared" si="11"/>
        <v>169</v>
      </c>
      <c r="Y19" s="87"/>
    </row>
    <row r="20" spans="1:25" s="348" customFormat="1" ht="20.25" customHeight="1">
      <c r="A20" s="730"/>
      <c r="B20" s="821"/>
      <c r="C20" s="671"/>
      <c r="D20" s="822"/>
      <c r="E20" s="445" t="s">
        <v>106</v>
      </c>
      <c r="F20" s="344">
        <f t="shared" si="12"/>
        <v>175.5</v>
      </c>
      <c r="G20" s="345">
        <f t="shared" si="13"/>
        <v>143</v>
      </c>
      <c r="H20" s="346">
        <v>130</v>
      </c>
      <c r="I20" s="126">
        <f t="shared" si="2"/>
        <v>1</v>
      </c>
      <c r="J20" s="126">
        <f t="shared" si="3"/>
        <v>130</v>
      </c>
      <c r="K20" s="126">
        <f t="shared" si="4"/>
        <v>130</v>
      </c>
      <c r="L20">
        <f t="shared" si="5"/>
        <v>130</v>
      </c>
      <c r="M20" s="70">
        <f t="shared" si="6"/>
        <v>133.9</v>
      </c>
      <c r="N20" s="70">
        <f t="shared" si="7"/>
        <v>148.19999999999999</v>
      </c>
      <c r="O20" s="70">
        <f t="shared" si="8"/>
        <v>183.29999999999998</v>
      </c>
      <c r="P20" s="481">
        <f t="shared" si="9"/>
        <v>123.5</v>
      </c>
      <c r="Q20" s="481">
        <f t="shared" si="10"/>
        <v>136.5</v>
      </c>
      <c r="R20" s="481">
        <f t="shared" si="11"/>
        <v>169</v>
      </c>
      <c r="Y20" s="87"/>
    </row>
    <row r="21" spans="1:25" s="348" customFormat="1" ht="20.25" customHeight="1">
      <c r="A21" s="730"/>
      <c r="B21" s="821"/>
      <c r="C21" s="671"/>
      <c r="D21" s="822"/>
      <c r="E21" s="245" t="s">
        <v>105</v>
      </c>
      <c r="F21" s="344">
        <f t="shared" si="12"/>
        <v>175.5</v>
      </c>
      <c r="G21" s="345">
        <f t="shared" si="13"/>
        <v>143</v>
      </c>
      <c r="H21" s="346">
        <v>130</v>
      </c>
      <c r="I21" s="126">
        <f t="shared" si="2"/>
        <v>1</v>
      </c>
      <c r="J21" s="126">
        <f t="shared" si="3"/>
        <v>130</v>
      </c>
      <c r="K21" s="126">
        <f t="shared" si="4"/>
        <v>130</v>
      </c>
      <c r="L21">
        <f t="shared" si="5"/>
        <v>130</v>
      </c>
      <c r="M21" s="70">
        <f t="shared" si="6"/>
        <v>133.9</v>
      </c>
      <c r="N21" s="70">
        <f t="shared" si="7"/>
        <v>148.19999999999999</v>
      </c>
      <c r="O21" s="70">
        <f t="shared" si="8"/>
        <v>183.29999999999998</v>
      </c>
      <c r="P21" s="481">
        <f t="shared" si="9"/>
        <v>123.5</v>
      </c>
      <c r="Q21" s="481">
        <f t="shared" si="10"/>
        <v>136.5</v>
      </c>
      <c r="R21" s="481">
        <f t="shared" si="11"/>
        <v>169</v>
      </c>
      <c r="Y21" s="87"/>
    </row>
    <row r="22" spans="1:25" s="348" customFormat="1" ht="20.25" customHeight="1">
      <c r="A22" s="730"/>
      <c r="B22" s="821"/>
      <c r="C22" s="671"/>
      <c r="D22" s="822"/>
      <c r="E22" s="246" t="s">
        <v>2525</v>
      </c>
      <c r="F22" s="344">
        <f t="shared" si="12"/>
        <v>364.5</v>
      </c>
      <c r="G22" s="345">
        <f t="shared" si="13"/>
        <v>297</v>
      </c>
      <c r="H22" s="346">
        <v>270</v>
      </c>
      <c r="I22" s="126">
        <f t="shared" si="2"/>
        <v>1</v>
      </c>
      <c r="J22" s="126">
        <f t="shared" si="3"/>
        <v>270</v>
      </c>
      <c r="K22" s="126">
        <f t="shared" si="4"/>
        <v>270</v>
      </c>
      <c r="L22">
        <f t="shared" si="5"/>
        <v>270</v>
      </c>
      <c r="M22" s="70">
        <f t="shared" si="6"/>
        <v>278.10000000000002</v>
      </c>
      <c r="N22" s="70">
        <f t="shared" si="7"/>
        <v>307.79999999999995</v>
      </c>
      <c r="O22" s="70">
        <f t="shared" si="8"/>
        <v>380.7</v>
      </c>
      <c r="P22" s="481">
        <f t="shared" si="9"/>
        <v>256.5</v>
      </c>
      <c r="Q22" s="481">
        <f t="shared" si="10"/>
        <v>283.5</v>
      </c>
      <c r="R22" s="481">
        <f t="shared" si="11"/>
        <v>351</v>
      </c>
      <c r="Y22" s="87" t="s">
        <v>978</v>
      </c>
    </row>
    <row r="23" spans="1:25" s="348" customFormat="1" ht="20.25" customHeight="1">
      <c r="A23" s="730"/>
      <c r="B23" s="821"/>
      <c r="C23" s="671"/>
      <c r="D23" s="822"/>
      <c r="E23" s="247" t="s">
        <v>2457</v>
      </c>
      <c r="F23" s="344">
        <f>H23*1.35</f>
        <v>364.5</v>
      </c>
      <c r="G23" s="345">
        <f>H23*1.1</f>
        <v>297</v>
      </c>
      <c r="H23" s="346">
        <v>270</v>
      </c>
      <c r="I23" s="126">
        <f t="shared" si="2"/>
        <v>1</v>
      </c>
      <c r="J23" s="126">
        <f t="shared" si="3"/>
        <v>270</v>
      </c>
      <c r="K23" s="126">
        <f t="shared" si="4"/>
        <v>270</v>
      </c>
      <c r="L23">
        <f t="shared" si="5"/>
        <v>270</v>
      </c>
      <c r="M23" s="70">
        <f t="shared" si="6"/>
        <v>278.10000000000002</v>
      </c>
      <c r="N23" s="70">
        <f t="shared" si="7"/>
        <v>307.79999999999995</v>
      </c>
      <c r="O23" s="70">
        <f t="shared" si="8"/>
        <v>380.7</v>
      </c>
      <c r="P23" s="481">
        <f t="shared" si="9"/>
        <v>256.5</v>
      </c>
      <c r="Q23" s="481">
        <f t="shared" si="10"/>
        <v>283.5</v>
      </c>
      <c r="R23" s="481">
        <f t="shared" si="11"/>
        <v>351</v>
      </c>
      <c r="Y23" s="87" t="s">
        <v>978</v>
      </c>
    </row>
    <row r="24" spans="1:25" s="348" customFormat="1" ht="21" customHeight="1">
      <c r="A24" s="731"/>
      <c r="B24" s="821"/>
      <c r="C24" s="671"/>
      <c r="D24" s="823"/>
      <c r="E24" s="349" t="s">
        <v>107</v>
      </c>
      <c r="F24" s="344">
        <f t="shared" si="12"/>
        <v>175.5</v>
      </c>
      <c r="G24" s="345">
        <f t="shared" si="13"/>
        <v>143</v>
      </c>
      <c r="H24" s="346">
        <v>130</v>
      </c>
      <c r="I24" s="126">
        <f t="shared" si="2"/>
        <v>1</v>
      </c>
      <c r="J24" s="126">
        <f t="shared" si="3"/>
        <v>130</v>
      </c>
      <c r="K24" s="126">
        <f t="shared" si="4"/>
        <v>130</v>
      </c>
      <c r="L24">
        <f t="shared" si="5"/>
        <v>130</v>
      </c>
      <c r="M24" s="70">
        <f t="shared" si="6"/>
        <v>133.9</v>
      </c>
      <c r="N24" s="70">
        <f t="shared" si="7"/>
        <v>148.19999999999999</v>
      </c>
      <c r="O24" s="70">
        <f t="shared" si="8"/>
        <v>183.29999999999998</v>
      </c>
      <c r="P24" s="481">
        <f t="shared" si="9"/>
        <v>123.5</v>
      </c>
      <c r="Q24" s="481">
        <f t="shared" si="10"/>
        <v>136.5</v>
      </c>
      <c r="R24" s="481">
        <f t="shared" si="11"/>
        <v>169</v>
      </c>
      <c r="Y24" s="87"/>
    </row>
    <row r="25" spans="1:25" s="348" customFormat="1" ht="21.75" customHeight="1">
      <c r="A25" s="730" t="s">
        <v>3992</v>
      </c>
      <c r="B25" s="821" t="s">
        <v>3993</v>
      </c>
      <c r="C25" s="671"/>
      <c r="D25" s="822" t="s">
        <v>3988</v>
      </c>
      <c r="E25" s="443" t="s">
        <v>3994</v>
      </c>
      <c r="F25" s="344">
        <f>H25*1.35</f>
        <v>351</v>
      </c>
      <c r="G25" s="345">
        <f>H25*1.1</f>
        <v>286</v>
      </c>
      <c r="H25" s="346">
        <v>260</v>
      </c>
      <c r="I25" s="126">
        <f t="shared" si="2"/>
        <v>1</v>
      </c>
      <c r="J25" s="126">
        <f t="shared" si="3"/>
        <v>260</v>
      </c>
      <c r="K25" s="126">
        <f t="shared" si="4"/>
        <v>260</v>
      </c>
      <c r="L25">
        <f t="shared" si="5"/>
        <v>260</v>
      </c>
      <c r="M25" s="70">
        <f t="shared" si="6"/>
        <v>267.8</v>
      </c>
      <c r="N25" s="70">
        <f t="shared" si="7"/>
        <v>296.39999999999998</v>
      </c>
      <c r="O25" s="70">
        <f t="shared" si="8"/>
        <v>366.59999999999997</v>
      </c>
      <c r="P25" s="481">
        <f t="shared" si="9"/>
        <v>247</v>
      </c>
      <c r="Q25" s="481">
        <f t="shared" si="10"/>
        <v>273</v>
      </c>
      <c r="R25" s="481">
        <f t="shared" si="11"/>
        <v>338</v>
      </c>
      <c r="Y25" s="87"/>
    </row>
    <row r="26" spans="1:25" s="348" customFormat="1" ht="34.5" customHeight="1">
      <c r="A26" s="730"/>
      <c r="B26" s="821"/>
      <c r="C26" s="671"/>
      <c r="D26" s="822"/>
      <c r="E26" s="445" t="s">
        <v>106</v>
      </c>
      <c r="F26" s="344">
        <f>H26*1.35</f>
        <v>337.5</v>
      </c>
      <c r="G26" s="345">
        <f>H26*1.1</f>
        <v>275</v>
      </c>
      <c r="H26" s="346">
        <v>250</v>
      </c>
      <c r="I26" s="126">
        <f t="shared" si="2"/>
        <v>1</v>
      </c>
      <c r="J26" s="126">
        <f t="shared" si="3"/>
        <v>250</v>
      </c>
      <c r="K26" s="126">
        <f t="shared" si="4"/>
        <v>250</v>
      </c>
      <c r="L26">
        <f t="shared" si="5"/>
        <v>250</v>
      </c>
      <c r="M26" s="70">
        <f t="shared" si="6"/>
        <v>257.5</v>
      </c>
      <c r="N26" s="70">
        <f t="shared" si="7"/>
        <v>285</v>
      </c>
      <c r="O26" s="70">
        <f t="shared" si="8"/>
        <v>352.5</v>
      </c>
      <c r="P26" s="481">
        <f t="shared" si="9"/>
        <v>237.5</v>
      </c>
      <c r="Q26" s="481">
        <f t="shared" si="10"/>
        <v>262.5</v>
      </c>
      <c r="R26" s="481">
        <f t="shared" si="11"/>
        <v>325</v>
      </c>
      <c r="Y26" s="87"/>
    </row>
    <row r="27" spans="1:25" s="348" customFormat="1" ht="32.25" customHeight="1">
      <c r="A27" s="730"/>
      <c r="B27" s="821"/>
      <c r="C27" s="671"/>
      <c r="D27" s="822"/>
      <c r="E27" s="446" t="s">
        <v>3995</v>
      </c>
      <c r="F27" s="344">
        <f>H27*1.35</f>
        <v>351</v>
      </c>
      <c r="G27" s="345">
        <f>H27*1.1</f>
        <v>286</v>
      </c>
      <c r="H27" s="346">
        <v>260</v>
      </c>
      <c r="I27" s="126">
        <f t="shared" si="2"/>
        <v>1</v>
      </c>
      <c r="J27" s="126">
        <f t="shared" si="3"/>
        <v>260</v>
      </c>
      <c r="K27" s="126">
        <f t="shared" si="4"/>
        <v>260</v>
      </c>
      <c r="L27">
        <f t="shared" si="5"/>
        <v>260</v>
      </c>
      <c r="M27" s="70">
        <f t="shared" si="6"/>
        <v>267.8</v>
      </c>
      <c r="N27" s="70">
        <f t="shared" si="7"/>
        <v>296.39999999999998</v>
      </c>
      <c r="O27" s="70">
        <f t="shared" si="8"/>
        <v>366.59999999999997</v>
      </c>
      <c r="P27" s="481">
        <f t="shared" si="9"/>
        <v>247</v>
      </c>
      <c r="Q27" s="481">
        <f t="shared" si="10"/>
        <v>273</v>
      </c>
      <c r="R27" s="481">
        <f t="shared" si="11"/>
        <v>338</v>
      </c>
      <c r="Y27" s="87"/>
    </row>
    <row r="28" spans="1:25" s="348" customFormat="1" ht="33" customHeight="1">
      <c r="A28" s="730"/>
      <c r="B28" s="821"/>
      <c r="C28" s="671"/>
      <c r="D28" s="822"/>
      <c r="E28" s="247" t="s">
        <v>2457</v>
      </c>
      <c r="F28" s="344">
        <f>H28*1.35</f>
        <v>378</v>
      </c>
      <c r="G28" s="345">
        <f>H28*1.1</f>
        <v>308</v>
      </c>
      <c r="H28" s="346">
        <v>280</v>
      </c>
      <c r="I28" s="126">
        <f t="shared" si="2"/>
        <v>1</v>
      </c>
      <c r="J28" s="126">
        <f t="shared" si="3"/>
        <v>280</v>
      </c>
      <c r="K28" s="126">
        <f t="shared" si="4"/>
        <v>280</v>
      </c>
      <c r="L28">
        <f t="shared" si="5"/>
        <v>280</v>
      </c>
      <c r="M28" s="70">
        <f t="shared" si="6"/>
        <v>288.40000000000003</v>
      </c>
      <c r="N28" s="70">
        <f t="shared" si="7"/>
        <v>319.2</v>
      </c>
      <c r="O28" s="70">
        <f t="shared" si="8"/>
        <v>394.79999999999995</v>
      </c>
      <c r="P28" s="481">
        <f t="shared" si="9"/>
        <v>266</v>
      </c>
      <c r="Q28" s="481">
        <f t="shared" si="10"/>
        <v>294</v>
      </c>
      <c r="R28" s="481">
        <f t="shared" si="11"/>
        <v>364</v>
      </c>
      <c r="Y28" s="87"/>
    </row>
    <row r="29" spans="1:25" s="348" customFormat="1" ht="36.75" customHeight="1">
      <c r="A29" s="730"/>
      <c r="B29" s="821"/>
      <c r="C29" s="671"/>
      <c r="D29" s="822"/>
      <c r="E29" s="447" t="s">
        <v>3996</v>
      </c>
      <c r="F29" s="344">
        <f>H29*1.35</f>
        <v>351</v>
      </c>
      <c r="G29" s="345">
        <f>H29*1.1</f>
        <v>286</v>
      </c>
      <c r="H29" s="346">
        <v>260</v>
      </c>
      <c r="I29" s="126">
        <f t="shared" si="2"/>
        <v>1</v>
      </c>
      <c r="J29" s="126">
        <f t="shared" si="3"/>
        <v>260</v>
      </c>
      <c r="K29" s="126">
        <f t="shared" si="4"/>
        <v>260</v>
      </c>
      <c r="L29">
        <f t="shared" si="5"/>
        <v>260</v>
      </c>
      <c r="M29" s="70">
        <f t="shared" si="6"/>
        <v>267.8</v>
      </c>
      <c r="N29" s="70">
        <f t="shared" si="7"/>
        <v>296.39999999999998</v>
      </c>
      <c r="O29" s="70">
        <f t="shared" si="8"/>
        <v>366.59999999999997</v>
      </c>
      <c r="P29" s="481">
        <f t="shared" si="9"/>
        <v>247</v>
      </c>
      <c r="Q29" s="481">
        <f t="shared" si="10"/>
        <v>273</v>
      </c>
      <c r="R29" s="481">
        <f t="shared" si="11"/>
        <v>338</v>
      </c>
      <c r="Y29" s="87"/>
    </row>
    <row r="30" spans="1:25" ht="29.25" customHeight="1">
      <c r="A30" s="634" t="s">
        <v>632</v>
      </c>
      <c r="B30" s="634"/>
      <c r="C30" s="634"/>
      <c r="D30" s="634"/>
      <c r="E30" s="634"/>
      <c r="F30" s="634"/>
      <c r="G30" s="634"/>
      <c r="H30" s="634"/>
      <c r="I30" s="126">
        <f t="shared" si="2"/>
        <v>0</v>
      </c>
      <c r="J30" s="126">
        <f t="shared" si="3"/>
        <v>0</v>
      </c>
      <c r="K30" s="126">
        <f t="shared" si="4"/>
        <v>0</v>
      </c>
      <c r="L30" t="str">
        <f t="shared" si="5"/>
        <v xml:space="preserve"> </v>
      </c>
      <c r="M30" s="70" t="str">
        <f t="shared" si="6"/>
        <v xml:space="preserve"> </v>
      </c>
      <c r="N30" s="70" t="str">
        <f t="shared" si="7"/>
        <v xml:space="preserve"> </v>
      </c>
      <c r="O30" s="70" t="str">
        <f t="shared" si="8"/>
        <v xml:space="preserve"> </v>
      </c>
      <c r="P30" s="481" t="str">
        <f t="shared" si="9"/>
        <v xml:space="preserve"> </v>
      </c>
      <c r="Q30" s="481" t="str">
        <f t="shared" si="10"/>
        <v xml:space="preserve"> </v>
      </c>
      <c r="R30" s="481" t="str">
        <f t="shared" si="11"/>
        <v xml:space="preserve"> </v>
      </c>
      <c r="Y30" s="196"/>
    </row>
    <row r="31" spans="1:25" ht="30.75" customHeight="1">
      <c r="A31" s="64" t="s">
        <v>3</v>
      </c>
      <c r="B31" s="64" t="s">
        <v>93</v>
      </c>
      <c r="C31" s="64" t="s">
        <v>163</v>
      </c>
      <c r="D31" s="64" t="s">
        <v>2518</v>
      </c>
      <c r="E31" s="64" t="s">
        <v>4</v>
      </c>
      <c r="F31" s="64" t="s">
        <v>261</v>
      </c>
      <c r="G31" s="64" t="s">
        <v>3628</v>
      </c>
      <c r="H31" s="64" t="s">
        <v>263</v>
      </c>
      <c r="I31" s="126">
        <f t="shared" si="2"/>
        <v>1</v>
      </c>
      <c r="J31" s="126" t="str">
        <f t="shared" si="3"/>
        <v>ОПТ 2</v>
      </c>
      <c r="K31" s="126" t="str">
        <f t="shared" si="4"/>
        <v xml:space="preserve"> </v>
      </c>
      <c r="L31" t="str">
        <f t="shared" si="5"/>
        <v xml:space="preserve"> </v>
      </c>
      <c r="M31" s="70" t="str">
        <f t="shared" si="6"/>
        <v xml:space="preserve"> </v>
      </c>
      <c r="N31" s="70" t="str">
        <f t="shared" si="7"/>
        <v xml:space="preserve"> </v>
      </c>
      <c r="O31" s="70" t="str">
        <f t="shared" si="8"/>
        <v xml:space="preserve"> </v>
      </c>
      <c r="P31" s="481" t="str">
        <f t="shared" si="9"/>
        <v xml:space="preserve"> </v>
      </c>
      <c r="Q31" s="481" t="str">
        <f t="shared" si="10"/>
        <v xml:space="preserve"> </v>
      </c>
      <c r="R31" s="481" t="str">
        <f t="shared" si="11"/>
        <v xml:space="preserve"> </v>
      </c>
      <c r="Y31" s="196"/>
    </row>
    <row r="32" spans="1:25" ht="19.5" customHeight="1">
      <c r="A32" s="729" t="s">
        <v>2528</v>
      </c>
      <c r="B32" s="821" t="s">
        <v>2527</v>
      </c>
      <c r="C32" s="671"/>
      <c r="D32" s="824" t="s">
        <v>2526</v>
      </c>
      <c r="E32" s="241" t="s">
        <v>50</v>
      </c>
      <c r="F32" s="69">
        <f t="shared" ref="F32:F54" si="14">H32*1.35</f>
        <v>182.25</v>
      </c>
      <c r="G32" s="70">
        <f t="shared" ref="G32:G54" si="15">H32*1.1</f>
        <v>148.5</v>
      </c>
      <c r="H32" s="71">
        <v>135</v>
      </c>
      <c r="I32" s="126">
        <f t="shared" si="2"/>
        <v>1</v>
      </c>
      <c r="J32" s="126">
        <f t="shared" si="3"/>
        <v>135</v>
      </c>
      <c r="K32" s="126">
        <f t="shared" si="4"/>
        <v>135</v>
      </c>
      <c r="L32">
        <f t="shared" si="5"/>
        <v>135</v>
      </c>
      <c r="M32" s="70">
        <f t="shared" si="6"/>
        <v>139.05000000000001</v>
      </c>
      <c r="N32" s="70">
        <f t="shared" si="7"/>
        <v>153.89999999999998</v>
      </c>
      <c r="O32" s="70">
        <f t="shared" si="8"/>
        <v>190.35</v>
      </c>
      <c r="P32" s="481">
        <f t="shared" si="9"/>
        <v>128.25</v>
      </c>
      <c r="Q32" s="481">
        <f t="shared" si="10"/>
        <v>141.75</v>
      </c>
      <c r="R32" s="481">
        <f t="shared" si="11"/>
        <v>175.5</v>
      </c>
      <c r="Y32" s="196" t="s">
        <v>978</v>
      </c>
    </row>
    <row r="33" spans="1:25" ht="21" customHeight="1">
      <c r="A33" s="730"/>
      <c r="B33" s="821"/>
      <c r="C33" s="671"/>
      <c r="D33" s="822"/>
      <c r="E33" s="242" t="s">
        <v>2516</v>
      </c>
      <c r="F33" s="69">
        <f>H33*1.35</f>
        <v>182.25</v>
      </c>
      <c r="G33" s="70">
        <f>H33*1.1</f>
        <v>148.5</v>
      </c>
      <c r="H33" s="71">
        <v>135</v>
      </c>
      <c r="I33" s="126">
        <f t="shared" si="2"/>
        <v>1</v>
      </c>
      <c r="J33" s="126">
        <f t="shared" si="3"/>
        <v>135</v>
      </c>
      <c r="K33" s="126">
        <f t="shared" si="4"/>
        <v>135</v>
      </c>
      <c r="L33">
        <f t="shared" si="5"/>
        <v>135</v>
      </c>
      <c r="M33" s="70">
        <f t="shared" si="6"/>
        <v>139.05000000000001</v>
      </c>
      <c r="N33" s="70">
        <f t="shared" si="7"/>
        <v>153.89999999999998</v>
      </c>
      <c r="O33" s="70">
        <f t="shared" si="8"/>
        <v>190.35</v>
      </c>
      <c r="P33" s="481">
        <f t="shared" si="9"/>
        <v>128.25</v>
      </c>
      <c r="Q33" s="481">
        <f t="shared" si="10"/>
        <v>141.75</v>
      </c>
      <c r="R33" s="481">
        <f t="shared" si="11"/>
        <v>175.5</v>
      </c>
      <c r="Y33" s="196"/>
    </row>
    <row r="34" spans="1:25" ht="21.75" customHeight="1">
      <c r="A34" s="730"/>
      <c r="B34" s="821"/>
      <c r="C34" s="671"/>
      <c r="D34" s="822"/>
      <c r="E34" s="89" t="s">
        <v>623</v>
      </c>
      <c r="F34" s="69">
        <f>H34*1.35</f>
        <v>182.25</v>
      </c>
      <c r="G34" s="70">
        <f>H34*1.1</f>
        <v>148.5</v>
      </c>
      <c r="H34" s="71">
        <v>135</v>
      </c>
      <c r="I34" s="126">
        <f t="shared" si="2"/>
        <v>1</v>
      </c>
      <c r="J34" s="126">
        <f t="shared" si="3"/>
        <v>135</v>
      </c>
      <c r="K34" s="126">
        <f t="shared" si="4"/>
        <v>135</v>
      </c>
      <c r="L34">
        <f t="shared" si="5"/>
        <v>135</v>
      </c>
      <c r="M34" s="70">
        <f t="shared" si="6"/>
        <v>139.05000000000001</v>
      </c>
      <c r="N34" s="70">
        <f t="shared" si="7"/>
        <v>153.89999999999998</v>
      </c>
      <c r="O34" s="70">
        <f t="shared" si="8"/>
        <v>190.35</v>
      </c>
      <c r="P34" s="481">
        <f t="shared" si="9"/>
        <v>128.25</v>
      </c>
      <c r="Q34" s="481">
        <f t="shared" si="10"/>
        <v>141.75</v>
      </c>
      <c r="R34" s="481">
        <f t="shared" si="11"/>
        <v>175.5</v>
      </c>
      <c r="Y34" s="196" t="s">
        <v>978</v>
      </c>
    </row>
    <row r="35" spans="1:25" ht="23.25" customHeight="1">
      <c r="A35" s="730"/>
      <c r="B35" s="821"/>
      <c r="C35" s="671"/>
      <c r="D35" s="822"/>
      <c r="E35" s="243" t="s">
        <v>621</v>
      </c>
      <c r="F35" s="69">
        <f t="shared" si="14"/>
        <v>174.15</v>
      </c>
      <c r="G35" s="70">
        <f t="shared" si="15"/>
        <v>141.9</v>
      </c>
      <c r="H35" s="71">
        <v>129</v>
      </c>
      <c r="I35" s="126">
        <f t="shared" si="2"/>
        <v>1</v>
      </c>
      <c r="J35" s="126">
        <f t="shared" si="3"/>
        <v>129</v>
      </c>
      <c r="K35" s="126">
        <f t="shared" si="4"/>
        <v>129</v>
      </c>
      <c r="L35">
        <f t="shared" si="5"/>
        <v>129</v>
      </c>
      <c r="M35" s="70">
        <f t="shared" si="6"/>
        <v>132.87</v>
      </c>
      <c r="N35" s="70">
        <f t="shared" si="7"/>
        <v>147.05999999999997</v>
      </c>
      <c r="O35" s="70">
        <f t="shared" si="8"/>
        <v>181.89</v>
      </c>
      <c r="P35" s="481">
        <f t="shared" si="9"/>
        <v>122.55</v>
      </c>
      <c r="Q35" s="481">
        <f t="shared" si="10"/>
        <v>135.45000000000002</v>
      </c>
      <c r="R35" s="481">
        <f t="shared" si="11"/>
        <v>167.70000000000002</v>
      </c>
      <c r="Y35" s="196"/>
    </row>
    <row r="36" spans="1:25" ht="21.75" customHeight="1">
      <c r="A36" s="730"/>
      <c r="B36" s="821"/>
      <c r="C36" s="671"/>
      <c r="D36" s="822"/>
      <c r="E36" s="244" t="s">
        <v>108</v>
      </c>
      <c r="F36" s="69">
        <f t="shared" si="14"/>
        <v>162</v>
      </c>
      <c r="G36" s="70">
        <f t="shared" si="15"/>
        <v>132</v>
      </c>
      <c r="H36" s="71">
        <v>120</v>
      </c>
      <c r="I36" s="126">
        <f t="shared" si="2"/>
        <v>1</v>
      </c>
      <c r="J36" s="126">
        <f t="shared" si="3"/>
        <v>120</v>
      </c>
      <c r="K36" s="126">
        <f t="shared" si="4"/>
        <v>120</v>
      </c>
      <c r="L36">
        <f t="shared" si="5"/>
        <v>120</v>
      </c>
      <c r="M36" s="70">
        <f t="shared" si="6"/>
        <v>123.60000000000001</v>
      </c>
      <c r="N36" s="70">
        <f t="shared" si="7"/>
        <v>136.79999999999998</v>
      </c>
      <c r="O36" s="70">
        <f t="shared" si="8"/>
        <v>169.2</v>
      </c>
      <c r="P36" s="481">
        <f t="shared" si="9"/>
        <v>114</v>
      </c>
      <c r="Q36" s="481">
        <f t="shared" si="10"/>
        <v>126</v>
      </c>
      <c r="R36" s="481">
        <f t="shared" si="11"/>
        <v>156</v>
      </c>
      <c r="Y36" s="196"/>
    </row>
    <row r="37" spans="1:25" ht="21" customHeight="1">
      <c r="A37" s="730"/>
      <c r="B37" s="821"/>
      <c r="C37" s="671"/>
      <c r="D37" s="822"/>
      <c r="E37" s="129" t="s">
        <v>106</v>
      </c>
      <c r="F37" s="69">
        <f t="shared" si="14"/>
        <v>162</v>
      </c>
      <c r="G37" s="70">
        <f t="shared" si="15"/>
        <v>132</v>
      </c>
      <c r="H37" s="71">
        <v>120</v>
      </c>
      <c r="I37" s="126">
        <f t="shared" si="2"/>
        <v>1</v>
      </c>
      <c r="J37" s="126">
        <f t="shared" si="3"/>
        <v>120</v>
      </c>
      <c r="K37" s="126">
        <f t="shared" si="4"/>
        <v>120</v>
      </c>
      <c r="L37">
        <f t="shared" si="5"/>
        <v>120</v>
      </c>
      <c r="M37" s="70">
        <f t="shared" si="6"/>
        <v>123.60000000000001</v>
      </c>
      <c r="N37" s="70">
        <f t="shared" si="7"/>
        <v>136.79999999999998</v>
      </c>
      <c r="O37" s="70">
        <f t="shared" si="8"/>
        <v>169.2</v>
      </c>
      <c r="P37" s="481">
        <f t="shared" si="9"/>
        <v>114</v>
      </c>
      <c r="Q37" s="481">
        <f t="shared" si="10"/>
        <v>126</v>
      </c>
      <c r="R37" s="481">
        <f t="shared" si="11"/>
        <v>156</v>
      </c>
      <c r="Y37" s="196"/>
    </row>
    <row r="38" spans="1:25" ht="23.25" customHeight="1">
      <c r="A38" s="730"/>
      <c r="B38" s="821"/>
      <c r="C38" s="671"/>
      <c r="D38" s="822"/>
      <c r="E38" s="245" t="s">
        <v>105</v>
      </c>
      <c r="F38" s="69">
        <f t="shared" si="14"/>
        <v>162</v>
      </c>
      <c r="G38" s="70">
        <f t="shared" si="15"/>
        <v>132</v>
      </c>
      <c r="H38" s="71">
        <v>120</v>
      </c>
      <c r="I38" s="126">
        <f t="shared" si="2"/>
        <v>1</v>
      </c>
      <c r="J38" s="126">
        <f t="shared" si="3"/>
        <v>120</v>
      </c>
      <c r="K38" s="126">
        <f t="shared" si="4"/>
        <v>120</v>
      </c>
      <c r="L38">
        <f t="shared" si="5"/>
        <v>120</v>
      </c>
      <c r="M38" s="70">
        <f t="shared" si="6"/>
        <v>123.60000000000001</v>
      </c>
      <c r="N38" s="70">
        <f t="shared" si="7"/>
        <v>136.79999999999998</v>
      </c>
      <c r="O38" s="70">
        <f t="shared" si="8"/>
        <v>169.2</v>
      </c>
      <c r="P38" s="481">
        <f t="shared" si="9"/>
        <v>114</v>
      </c>
      <c r="Q38" s="481">
        <f t="shared" si="10"/>
        <v>126</v>
      </c>
      <c r="R38" s="481">
        <f t="shared" si="11"/>
        <v>156</v>
      </c>
      <c r="Y38" s="196"/>
    </row>
    <row r="39" spans="1:25" ht="23.25" customHeight="1">
      <c r="A39" s="730"/>
      <c r="B39" s="821"/>
      <c r="C39" s="671"/>
      <c r="D39" s="822"/>
      <c r="E39" s="246" t="s">
        <v>2525</v>
      </c>
      <c r="F39" s="69">
        <f t="shared" si="14"/>
        <v>283.5</v>
      </c>
      <c r="G39" s="70">
        <f t="shared" si="15"/>
        <v>231.00000000000003</v>
      </c>
      <c r="H39" s="71">
        <v>210</v>
      </c>
      <c r="I39" s="126">
        <f t="shared" si="2"/>
        <v>1</v>
      </c>
      <c r="J39" s="126">
        <f t="shared" si="3"/>
        <v>210</v>
      </c>
      <c r="K39" s="126">
        <f t="shared" si="4"/>
        <v>210</v>
      </c>
      <c r="L39">
        <f t="shared" si="5"/>
        <v>210</v>
      </c>
      <c r="M39" s="70">
        <f t="shared" si="6"/>
        <v>216.3</v>
      </c>
      <c r="N39" s="70">
        <f t="shared" si="7"/>
        <v>239.39999999999998</v>
      </c>
      <c r="O39" s="70">
        <f t="shared" si="8"/>
        <v>296.09999999999997</v>
      </c>
      <c r="P39" s="481">
        <f t="shared" si="9"/>
        <v>199.5</v>
      </c>
      <c r="Q39" s="481">
        <f t="shared" si="10"/>
        <v>220.5</v>
      </c>
      <c r="R39" s="481">
        <f t="shared" si="11"/>
        <v>273</v>
      </c>
      <c r="Y39" s="196" t="s">
        <v>978</v>
      </c>
    </row>
    <row r="40" spans="1:25" ht="23.25" customHeight="1">
      <c r="A40" s="730"/>
      <c r="B40" s="821"/>
      <c r="C40" s="671"/>
      <c r="D40" s="822"/>
      <c r="E40" s="247" t="s">
        <v>2457</v>
      </c>
      <c r="F40" s="69">
        <f t="shared" si="14"/>
        <v>283.5</v>
      </c>
      <c r="G40" s="70">
        <f t="shared" si="15"/>
        <v>231.00000000000003</v>
      </c>
      <c r="H40" s="71">
        <v>210</v>
      </c>
      <c r="I40" s="126">
        <f t="shared" si="2"/>
        <v>1</v>
      </c>
      <c r="J40" s="126">
        <f t="shared" si="3"/>
        <v>210</v>
      </c>
      <c r="K40" s="126">
        <f t="shared" si="4"/>
        <v>210</v>
      </c>
      <c r="L40">
        <f t="shared" si="5"/>
        <v>210</v>
      </c>
      <c r="M40" s="70">
        <f t="shared" si="6"/>
        <v>216.3</v>
      </c>
      <c r="N40" s="70">
        <f t="shared" si="7"/>
        <v>239.39999999999998</v>
      </c>
      <c r="O40" s="70">
        <f t="shared" si="8"/>
        <v>296.09999999999997</v>
      </c>
      <c r="P40" s="481">
        <f t="shared" si="9"/>
        <v>199.5</v>
      </c>
      <c r="Q40" s="481">
        <f t="shared" si="10"/>
        <v>220.5</v>
      </c>
      <c r="R40" s="481">
        <f t="shared" si="11"/>
        <v>273</v>
      </c>
      <c r="Y40" s="196" t="s">
        <v>978</v>
      </c>
    </row>
    <row r="41" spans="1:25" ht="22.5" customHeight="1">
      <c r="A41" s="731"/>
      <c r="B41" s="821"/>
      <c r="C41" s="671"/>
      <c r="D41" s="823"/>
      <c r="E41" s="138" t="s">
        <v>107</v>
      </c>
      <c r="F41" s="69">
        <f t="shared" si="14"/>
        <v>162</v>
      </c>
      <c r="G41" s="70">
        <f t="shared" si="15"/>
        <v>132</v>
      </c>
      <c r="H41" s="71">
        <v>120</v>
      </c>
      <c r="I41" s="126">
        <f t="shared" si="2"/>
        <v>1</v>
      </c>
      <c r="J41" s="126">
        <f t="shared" si="3"/>
        <v>120</v>
      </c>
      <c r="K41" s="126">
        <f t="shared" si="4"/>
        <v>120</v>
      </c>
      <c r="L41">
        <f t="shared" si="5"/>
        <v>120</v>
      </c>
      <c r="M41" s="70">
        <f t="shared" si="6"/>
        <v>123.60000000000001</v>
      </c>
      <c r="N41" s="70">
        <f t="shared" si="7"/>
        <v>136.79999999999998</v>
      </c>
      <c r="O41" s="70">
        <f t="shared" si="8"/>
        <v>169.2</v>
      </c>
      <c r="P41" s="481">
        <f t="shared" si="9"/>
        <v>114</v>
      </c>
      <c r="Q41" s="481">
        <f t="shared" si="10"/>
        <v>126</v>
      </c>
      <c r="R41" s="481">
        <f t="shared" si="11"/>
        <v>156</v>
      </c>
      <c r="Y41" s="196"/>
    </row>
    <row r="42" spans="1:25" s="348" customFormat="1" ht="21.75" customHeight="1">
      <c r="A42" s="730" t="s">
        <v>4405</v>
      </c>
      <c r="B42" s="821" t="s">
        <v>4406</v>
      </c>
      <c r="C42" s="671"/>
      <c r="D42" s="822" t="s">
        <v>3988</v>
      </c>
      <c r="E42" s="89" t="s">
        <v>623</v>
      </c>
      <c r="F42" s="344">
        <f t="shared" si="14"/>
        <v>364.5</v>
      </c>
      <c r="G42" s="345">
        <f t="shared" si="15"/>
        <v>297</v>
      </c>
      <c r="H42" s="346">
        <v>270</v>
      </c>
      <c r="I42" s="126">
        <f t="shared" si="2"/>
        <v>1</v>
      </c>
      <c r="J42" s="126">
        <f t="shared" si="3"/>
        <v>270</v>
      </c>
      <c r="K42" s="126">
        <f t="shared" si="4"/>
        <v>270</v>
      </c>
      <c r="L42">
        <f t="shared" si="5"/>
        <v>270</v>
      </c>
      <c r="M42" s="70">
        <f t="shared" si="6"/>
        <v>278.10000000000002</v>
      </c>
      <c r="N42" s="70">
        <f t="shared" si="7"/>
        <v>307.79999999999995</v>
      </c>
      <c r="O42" s="70">
        <f t="shared" si="8"/>
        <v>380.7</v>
      </c>
      <c r="P42" s="481">
        <f t="shared" si="9"/>
        <v>256.5</v>
      </c>
      <c r="Q42" s="481">
        <f t="shared" si="10"/>
        <v>283.5</v>
      </c>
      <c r="R42" s="481">
        <f t="shared" si="11"/>
        <v>351</v>
      </c>
      <c r="Y42" s="87"/>
    </row>
    <row r="43" spans="1:25" s="348" customFormat="1" ht="23.25" customHeight="1">
      <c r="A43" s="730"/>
      <c r="B43" s="821"/>
      <c r="C43" s="671"/>
      <c r="D43" s="822"/>
      <c r="E43" s="444" t="s">
        <v>621</v>
      </c>
      <c r="F43" s="344">
        <f t="shared" si="14"/>
        <v>364.5</v>
      </c>
      <c r="G43" s="345">
        <f t="shared" si="15"/>
        <v>297</v>
      </c>
      <c r="H43" s="346">
        <v>270</v>
      </c>
      <c r="I43" s="126">
        <f t="shared" si="2"/>
        <v>1</v>
      </c>
      <c r="J43" s="126">
        <f t="shared" si="3"/>
        <v>270</v>
      </c>
      <c r="K43" s="126">
        <f t="shared" si="4"/>
        <v>270</v>
      </c>
      <c r="L43">
        <f t="shared" si="5"/>
        <v>270</v>
      </c>
      <c r="M43" s="70">
        <f t="shared" si="6"/>
        <v>278.10000000000002</v>
      </c>
      <c r="N43" s="70">
        <f t="shared" si="7"/>
        <v>307.79999999999995</v>
      </c>
      <c r="O43" s="70">
        <f t="shared" si="8"/>
        <v>380.7</v>
      </c>
      <c r="P43" s="481">
        <f t="shared" si="9"/>
        <v>256.5</v>
      </c>
      <c r="Q43" s="481">
        <f t="shared" si="10"/>
        <v>283.5</v>
      </c>
      <c r="R43" s="481">
        <f t="shared" si="11"/>
        <v>351</v>
      </c>
      <c r="Y43" s="87"/>
    </row>
    <row r="44" spans="1:25" s="348" customFormat="1" ht="21.75" customHeight="1">
      <c r="A44" s="730"/>
      <c r="B44" s="821"/>
      <c r="C44" s="671"/>
      <c r="D44" s="822"/>
      <c r="E44" s="244" t="s">
        <v>108</v>
      </c>
      <c r="F44" s="344">
        <f t="shared" si="14"/>
        <v>364.5</v>
      </c>
      <c r="G44" s="345">
        <f t="shared" si="15"/>
        <v>297</v>
      </c>
      <c r="H44" s="346">
        <v>270</v>
      </c>
      <c r="I44" s="126">
        <f t="shared" si="2"/>
        <v>1</v>
      </c>
      <c r="J44" s="126">
        <f t="shared" si="3"/>
        <v>270</v>
      </c>
      <c r="K44" s="126">
        <f t="shared" si="4"/>
        <v>270</v>
      </c>
      <c r="L44">
        <f t="shared" si="5"/>
        <v>270</v>
      </c>
      <c r="M44" s="70">
        <f t="shared" si="6"/>
        <v>278.10000000000002</v>
      </c>
      <c r="N44" s="70">
        <f t="shared" si="7"/>
        <v>307.79999999999995</v>
      </c>
      <c r="O44" s="70">
        <f t="shared" si="8"/>
        <v>380.7</v>
      </c>
      <c r="P44" s="481">
        <f t="shared" si="9"/>
        <v>256.5</v>
      </c>
      <c r="Q44" s="481">
        <f t="shared" si="10"/>
        <v>283.5</v>
      </c>
      <c r="R44" s="481">
        <f t="shared" si="11"/>
        <v>351</v>
      </c>
      <c r="Y44" s="87"/>
    </row>
    <row r="45" spans="1:25" s="348" customFormat="1" ht="21" customHeight="1">
      <c r="A45" s="730"/>
      <c r="B45" s="821"/>
      <c r="C45" s="671"/>
      <c r="D45" s="822"/>
      <c r="E45" s="445" t="s">
        <v>106</v>
      </c>
      <c r="F45" s="344">
        <f t="shared" si="14"/>
        <v>364.5</v>
      </c>
      <c r="G45" s="345">
        <f t="shared" si="15"/>
        <v>297</v>
      </c>
      <c r="H45" s="346">
        <v>270</v>
      </c>
      <c r="I45" s="126">
        <f t="shared" si="2"/>
        <v>1</v>
      </c>
      <c r="J45" s="126">
        <f t="shared" si="3"/>
        <v>270</v>
      </c>
      <c r="K45" s="126">
        <f t="shared" si="4"/>
        <v>270</v>
      </c>
      <c r="L45">
        <f t="shared" si="5"/>
        <v>270</v>
      </c>
      <c r="M45" s="70">
        <f t="shared" si="6"/>
        <v>278.10000000000002</v>
      </c>
      <c r="N45" s="70">
        <f t="shared" si="7"/>
        <v>307.79999999999995</v>
      </c>
      <c r="O45" s="70">
        <f t="shared" si="8"/>
        <v>380.7</v>
      </c>
      <c r="P45" s="481">
        <f t="shared" si="9"/>
        <v>256.5</v>
      </c>
      <c r="Q45" s="481">
        <f t="shared" si="10"/>
        <v>283.5</v>
      </c>
      <c r="R45" s="481">
        <f t="shared" si="11"/>
        <v>351</v>
      </c>
      <c r="Y45" s="87"/>
    </row>
    <row r="46" spans="1:25" s="348" customFormat="1" ht="30.75" customHeight="1">
      <c r="A46" s="730"/>
      <c r="B46" s="821"/>
      <c r="C46" s="671"/>
      <c r="D46" s="822"/>
      <c r="E46" s="245" t="s">
        <v>105</v>
      </c>
      <c r="F46" s="344">
        <f t="shared" si="14"/>
        <v>364.5</v>
      </c>
      <c r="G46" s="345">
        <f t="shared" si="15"/>
        <v>297</v>
      </c>
      <c r="H46" s="346">
        <v>270</v>
      </c>
      <c r="I46" s="126">
        <f t="shared" si="2"/>
        <v>1</v>
      </c>
      <c r="J46" s="126">
        <f t="shared" si="3"/>
        <v>270</v>
      </c>
      <c r="K46" s="126">
        <f t="shared" si="4"/>
        <v>270</v>
      </c>
      <c r="L46">
        <f t="shared" si="5"/>
        <v>270</v>
      </c>
      <c r="M46" s="70">
        <f t="shared" si="6"/>
        <v>278.10000000000002</v>
      </c>
      <c r="N46" s="70">
        <f t="shared" si="7"/>
        <v>307.79999999999995</v>
      </c>
      <c r="O46" s="70">
        <f t="shared" si="8"/>
        <v>380.7</v>
      </c>
      <c r="P46" s="481">
        <f t="shared" si="9"/>
        <v>256.5</v>
      </c>
      <c r="Q46" s="481">
        <f t="shared" si="10"/>
        <v>283.5</v>
      </c>
      <c r="R46" s="481">
        <f t="shared" si="11"/>
        <v>351</v>
      </c>
      <c r="Y46" s="87"/>
    </row>
    <row r="47" spans="1:25" s="348" customFormat="1" ht="34.5" customHeight="1">
      <c r="A47" s="731"/>
      <c r="B47" s="821"/>
      <c r="C47" s="671"/>
      <c r="D47" s="823"/>
      <c r="E47" s="349" t="s">
        <v>107</v>
      </c>
      <c r="F47" s="344">
        <f t="shared" si="14"/>
        <v>364.5</v>
      </c>
      <c r="G47" s="345">
        <f t="shared" si="15"/>
        <v>297</v>
      </c>
      <c r="H47" s="346">
        <v>270</v>
      </c>
      <c r="I47" s="126">
        <f t="shared" si="2"/>
        <v>1</v>
      </c>
      <c r="J47" s="126">
        <f t="shared" si="3"/>
        <v>270</v>
      </c>
      <c r="K47" s="126">
        <f t="shared" si="4"/>
        <v>270</v>
      </c>
      <c r="L47">
        <f t="shared" si="5"/>
        <v>270</v>
      </c>
      <c r="M47" s="70">
        <f t="shared" si="6"/>
        <v>278.10000000000002</v>
      </c>
      <c r="N47" s="70">
        <f t="shared" si="7"/>
        <v>307.79999999999995</v>
      </c>
      <c r="O47" s="70">
        <f t="shared" si="8"/>
        <v>380.7</v>
      </c>
      <c r="P47" s="481">
        <f t="shared" si="9"/>
        <v>256.5</v>
      </c>
      <c r="Q47" s="481">
        <f t="shared" si="10"/>
        <v>283.5</v>
      </c>
      <c r="R47" s="481">
        <f t="shared" si="11"/>
        <v>351</v>
      </c>
      <c r="Y47" s="87"/>
    </row>
    <row r="48" spans="1:25" s="348" customFormat="1" ht="19.5" customHeight="1">
      <c r="A48" s="729" t="s">
        <v>3989</v>
      </c>
      <c r="B48" s="821" t="s">
        <v>3990</v>
      </c>
      <c r="C48" s="671"/>
      <c r="D48" s="824" t="s">
        <v>3991</v>
      </c>
      <c r="E48" s="242" t="s">
        <v>2516</v>
      </c>
      <c r="F48" s="344">
        <f t="shared" si="14"/>
        <v>216</v>
      </c>
      <c r="G48" s="345">
        <f t="shared" si="15"/>
        <v>176</v>
      </c>
      <c r="H48" s="346">
        <v>160</v>
      </c>
      <c r="I48" s="126">
        <f t="shared" si="2"/>
        <v>1</v>
      </c>
      <c r="J48" s="126">
        <f t="shared" si="3"/>
        <v>160</v>
      </c>
      <c r="K48" s="126">
        <f t="shared" si="4"/>
        <v>160</v>
      </c>
      <c r="L48">
        <f t="shared" si="5"/>
        <v>160</v>
      </c>
      <c r="M48" s="70">
        <f t="shared" si="6"/>
        <v>164.8</v>
      </c>
      <c r="N48" s="70">
        <f t="shared" si="7"/>
        <v>182.39999999999998</v>
      </c>
      <c r="O48" s="70">
        <f t="shared" si="8"/>
        <v>225.6</v>
      </c>
      <c r="P48" s="481">
        <f t="shared" si="9"/>
        <v>152</v>
      </c>
      <c r="Q48" s="481">
        <f t="shared" si="10"/>
        <v>168</v>
      </c>
      <c r="R48" s="481">
        <f t="shared" si="11"/>
        <v>208</v>
      </c>
      <c r="Y48" s="87" t="s">
        <v>978</v>
      </c>
    </row>
    <row r="49" spans="1:25" s="348" customFormat="1" ht="21.75" customHeight="1">
      <c r="A49" s="730"/>
      <c r="B49" s="821"/>
      <c r="C49" s="671"/>
      <c r="D49" s="822"/>
      <c r="E49" s="89" t="s">
        <v>623</v>
      </c>
      <c r="F49" s="344">
        <f t="shared" si="14"/>
        <v>216</v>
      </c>
      <c r="G49" s="345">
        <f t="shared" si="15"/>
        <v>176</v>
      </c>
      <c r="H49" s="346">
        <v>160</v>
      </c>
      <c r="I49" s="126">
        <f t="shared" si="2"/>
        <v>1</v>
      </c>
      <c r="J49" s="126">
        <f t="shared" si="3"/>
        <v>160</v>
      </c>
      <c r="K49" s="126">
        <f t="shared" si="4"/>
        <v>160</v>
      </c>
      <c r="L49">
        <f t="shared" si="5"/>
        <v>160</v>
      </c>
      <c r="M49" s="70">
        <f t="shared" si="6"/>
        <v>164.8</v>
      </c>
      <c r="N49" s="70">
        <f t="shared" si="7"/>
        <v>182.39999999999998</v>
      </c>
      <c r="O49" s="70">
        <f t="shared" si="8"/>
        <v>225.6</v>
      </c>
      <c r="P49" s="481">
        <f t="shared" si="9"/>
        <v>152</v>
      </c>
      <c r="Q49" s="481">
        <f t="shared" si="10"/>
        <v>168</v>
      </c>
      <c r="R49" s="481">
        <f t="shared" si="11"/>
        <v>208</v>
      </c>
      <c r="Y49" s="87" t="s">
        <v>978</v>
      </c>
    </row>
    <row r="50" spans="1:25" s="348" customFormat="1" ht="23.25" customHeight="1">
      <c r="A50" s="730"/>
      <c r="B50" s="821"/>
      <c r="C50" s="671"/>
      <c r="D50" s="822"/>
      <c r="E50" s="444" t="s">
        <v>621</v>
      </c>
      <c r="F50" s="344">
        <f t="shared" si="14"/>
        <v>216</v>
      </c>
      <c r="G50" s="345">
        <f t="shared" si="15"/>
        <v>176</v>
      </c>
      <c r="H50" s="346">
        <v>160</v>
      </c>
      <c r="I50" s="126">
        <f t="shared" si="2"/>
        <v>1</v>
      </c>
      <c r="J50" s="126">
        <f t="shared" si="3"/>
        <v>160</v>
      </c>
      <c r="K50" s="126">
        <f t="shared" si="4"/>
        <v>160</v>
      </c>
      <c r="L50">
        <f t="shared" si="5"/>
        <v>160</v>
      </c>
      <c r="M50" s="70">
        <f t="shared" si="6"/>
        <v>164.8</v>
      </c>
      <c r="N50" s="70">
        <f t="shared" si="7"/>
        <v>182.39999999999998</v>
      </c>
      <c r="O50" s="70">
        <f t="shared" si="8"/>
        <v>225.6</v>
      </c>
      <c r="P50" s="481">
        <f t="shared" si="9"/>
        <v>152</v>
      </c>
      <c r="Q50" s="481">
        <f t="shared" si="10"/>
        <v>168</v>
      </c>
      <c r="R50" s="481">
        <f t="shared" si="11"/>
        <v>208</v>
      </c>
      <c r="Y50" s="87" t="s">
        <v>978</v>
      </c>
    </row>
    <row r="51" spans="1:25" s="348" customFormat="1" ht="21.75" customHeight="1">
      <c r="A51" s="730"/>
      <c r="B51" s="821"/>
      <c r="C51" s="671"/>
      <c r="D51" s="822"/>
      <c r="E51" s="244" t="s">
        <v>108</v>
      </c>
      <c r="F51" s="344">
        <f t="shared" si="14"/>
        <v>216</v>
      </c>
      <c r="G51" s="345">
        <f t="shared" si="15"/>
        <v>176</v>
      </c>
      <c r="H51" s="346">
        <v>160</v>
      </c>
      <c r="I51" s="126">
        <f t="shared" si="2"/>
        <v>1</v>
      </c>
      <c r="J51" s="126">
        <f t="shared" si="3"/>
        <v>160</v>
      </c>
      <c r="K51" s="126">
        <f t="shared" si="4"/>
        <v>160</v>
      </c>
      <c r="L51">
        <f t="shared" si="5"/>
        <v>160</v>
      </c>
      <c r="M51" s="70">
        <f t="shared" si="6"/>
        <v>164.8</v>
      </c>
      <c r="N51" s="70">
        <f t="shared" si="7"/>
        <v>182.39999999999998</v>
      </c>
      <c r="O51" s="70">
        <f t="shared" si="8"/>
        <v>225.6</v>
      </c>
      <c r="P51" s="481">
        <f t="shared" si="9"/>
        <v>152</v>
      </c>
      <c r="Q51" s="481">
        <f t="shared" si="10"/>
        <v>168</v>
      </c>
      <c r="R51" s="481">
        <f t="shared" si="11"/>
        <v>208</v>
      </c>
      <c r="Y51" s="87" t="s">
        <v>978</v>
      </c>
    </row>
    <row r="52" spans="1:25" s="348" customFormat="1" ht="21" customHeight="1">
      <c r="A52" s="730"/>
      <c r="B52" s="821"/>
      <c r="C52" s="671"/>
      <c r="D52" s="822"/>
      <c r="E52" s="445" t="s">
        <v>106</v>
      </c>
      <c r="F52" s="344">
        <f t="shared" si="14"/>
        <v>216</v>
      </c>
      <c r="G52" s="345">
        <f t="shared" si="15"/>
        <v>176</v>
      </c>
      <c r="H52" s="346">
        <v>160</v>
      </c>
      <c r="I52" s="126">
        <f t="shared" si="2"/>
        <v>1</v>
      </c>
      <c r="J52" s="126">
        <f t="shared" si="3"/>
        <v>160</v>
      </c>
      <c r="K52" s="126">
        <f t="shared" si="4"/>
        <v>160</v>
      </c>
      <c r="L52">
        <f t="shared" si="5"/>
        <v>160</v>
      </c>
      <c r="M52" s="70">
        <f t="shared" si="6"/>
        <v>164.8</v>
      </c>
      <c r="N52" s="70">
        <f t="shared" si="7"/>
        <v>182.39999999999998</v>
      </c>
      <c r="O52" s="70">
        <f t="shared" si="8"/>
        <v>225.6</v>
      </c>
      <c r="P52" s="481">
        <f t="shared" si="9"/>
        <v>152</v>
      </c>
      <c r="Q52" s="481">
        <f t="shared" si="10"/>
        <v>168</v>
      </c>
      <c r="R52" s="481">
        <f t="shared" si="11"/>
        <v>208</v>
      </c>
      <c r="Y52" s="87" t="s">
        <v>978</v>
      </c>
    </row>
    <row r="53" spans="1:25" s="348" customFormat="1" ht="23.25" customHeight="1">
      <c r="A53" s="730"/>
      <c r="B53" s="821"/>
      <c r="C53" s="671"/>
      <c r="D53" s="822"/>
      <c r="E53" s="245" t="s">
        <v>105</v>
      </c>
      <c r="F53" s="344">
        <f t="shared" si="14"/>
        <v>216</v>
      </c>
      <c r="G53" s="345">
        <f t="shared" si="15"/>
        <v>176</v>
      </c>
      <c r="H53" s="346">
        <v>160</v>
      </c>
      <c r="I53" s="126">
        <f t="shared" si="2"/>
        <v>1</v>
      </c>
      <c r="J53" s="126">
        <f t="shared" si="3"/>
        <v>160</v>
      </c>
      <c r="K53" s="126">
        <f t="shared" si="4"/>
        <v>160</v>
      </c>
      <c r="L53">
        <f t="shared" si="5"/>
        <v>160</v>
      </c>
      <c r="M53" s="70">
        <f t="shared" si="6"/>
        <v>164.8</v>
      </c>
      <c r="N53" s="70">
        <f t="shared" si="7"/>
        <v>182.39999999999998</v>
      </c>
      <c r="O53" s="70">
        <f t="shared" si="8"/>
        <v>225.6</v>
      </c>
      <c r="P53" s="481">
        <f t="shared" si="9"/>
        <v>152</v>
      </c>
      <c r="Q53" s="481">
        <f t="shared" si="10"/>
        <v>168</v>
      </c>
      <c r="R53" s="481">
        <f t="shared" si="11"/>
        <v>208</v>
      </c>
      <c r="Y53" s="87" t="s">
        <v>978</v>
      </c>
    </row>
    <row r="54" spans="1:25" s="348" customFormat="1" ht="23.25" customHeight="1">
      <c r="A54" s="731"/>
      <c r="B54" s="821"/>
      <c r="C54" s="671"/>
      <c r="D54" s="823"/>
      <c r="E54" s="349" t="s">
        <v>107</v>
      </c>
      <c r="F54" s="344">
        <f t="shared" si="14"/>
        <v>216</v>
      </c>
      <c r="G54" s="345">
        <f t="shared" si="15"/>
        <v>176</v>
      </c>
      <c r="H54" s="346">
        <v>160</v>
      </c>
      <c r="I54" s="126">
        <f t="shared" si="2"/>
        <v>1</v>
      </c>
      <c r="J54" s="126">
        <f t="shared" si="3"/>
        <v>160</v>
      </c>
      <c r="K54" s="126">
        <f t="shared" si="4"/>
        <v>160</v>
      </c>
      <c r="L54">
        <f t="shared" si="5"/>
        <v>160</v>
      </c>
      <c r="M54" s="70">
        <f t="shared" si="6"/>
        <v>164.8</v>
      </c>
      <c r="N54" s="70">
        <f t="shared" si="7"/>
        <v>182.39999999999998</v>
      </c>
      <c r="O54" s="70">
        <f t="shared" si="8"/>
        <v>225.6</v>
      </c>
      <c r="P54" s="481">
        <f t="shared" si="9"/>
        <v>152</v>
      </c>
      <c r="Q54" s="481">
        <f t="shared" si="10"/>
        <v>168</v>
      </c>
      <c r="R54" s="481">
        <f t="shared" si="11"/>
        <v>208</v>
      </c>
      <c r="Y54" s="87" t="s">
        <v>978</v>
      </c>
    </row>
    <row r="55" spans="1:25" s="348" customFormat="1" ht="33" customHeight="1">
      <c r="A55" s="826" t="s">
        <v>3985</v>
      </c>
      <c r="B55" s="821" t="s">
        <v>3986</v>
      </c>
      <c r="C55" s="671"/>
      <c r="D55" s="824" t="s">
        <v>3987</v>
      </c>
      <c r="E55" s="89" t="s">
        <v>623</v>
      </c>
      <c r="F55" s="344">
        <f>H55*1.35</f>
        <v>276.75</v>
      </c>
      <c r="G55" s="345">
        <f>H55*1.1</f>
        <v>225.50000000000003</v>
      </c>
      <c r="H55" s="346">
        <v>205</v>
      </c>
      <c r="I55" s="126">
        <f t="shared" si="2"/>
        <v>1</v>
      </c>
      <c r="J55" s="126">
        <f t="shared" si="3"/>
        <v>205</v>
      </c>
      <c r="K55" s="126">
        <f t="shared" si="4"/>
        <v>205</v>
      </c>
      <c r="L55">
        <f t="shared" si="5"/>
        <v>205</v>
      </c>
      <c r="M55" s="70">
        <f t="shared" si="6"/>
        <v>211.15</v>
      </c>
      <c r="N55" s="70">
        <f t="shared" si="7"/>
        <v>233.7</v>
      </c>
      <c r="O55" s="70">
        <f t="shared" si="8"/>
        <v>289.05</v>
      </c>
      <c r="P55" s="481">
        <f t="shared" si="9"/>
        <v>194.75</v>
      </c>
      <c r="Q55" s="481">
        <f t="shared" si="10"/>
        <v>215.25</v>
      </c>
      <c r="R55" s="481">
        <f t="shared" si="11"/>
        <v>266.5</v>
      </c>
      <c r="Y55" s="87"/>
    </row>
    <row r="56" spans="1:25" s="348" customFormat="1" ht="32.25" customHeight="1">
      <c r="A56" s="827"/>
      <c r="B56" s="821"/>
      <c r="C56" s="671"/>
      <c r="D56" s="822"/>
      <c r="E56" s="444" t="s">
        <v>621</v>
      </c>
      <c r="F56" s="344">
        <f>H56*1.35</f>
        <v>276.75</v>
      </c>
      <c r="G56" s="345">
        <f>H56*1.1</f>
        <v>225.50000000000003</v>
      </c>
      <c r="H56" s="346">
        <v>205</v>
      </c>
      <c r="I56" s="126">
        <f t="shared" si="2"/>
        <v>1</v>
      </c>
      <c r="J56" s="126">
        <f t="shared" si="3"/>
        <v>205</v>
      </c>
      <c r="K56" s="126">
        <f t="shared" si="4"/>
        <v>205</v>
      </c>
      <c r="L56">
        <f t="shared" si="5"/>
        <v>205</v>
      </c>
      <c r="M56" s="70">
        <f t="shared" si="6"/>
        <v>211.15</v>
      </c>
      <c r="N56" s="70">
        <f t="shared" si="7"/>
        <v>233.7</v>
      </c>
      <c r="O56" s="70">
        <f t="shared" si="8"/>
        <v>289.05</v>
      </c>
      <c r="P56" s="481">
        <f t="shared" si="9"/>
        <v>194.75</v>
      </c>
      <c r="Q56" s="481">
        <f t="shared" si="10"/>
        <v>215.25</v>
      </c>
      <c r="R56" s="481">
        <f t="shared" si="11"/>
        <v>266.5</v>
      </c>
      <c r="Y56" s="87"/>
    </row>
    <row r="57" spans="1:25" s="348" customFormat="1" ht="32.25" customHeight="1">
      <c r="A57" s="827"/>
      <c r="B57" s="821"/>
      <c r="C57" s="671"/>
      <c r="D57" s="822"/>
      <c r="E57" s="445" t="s">
        <v>106</v>
      </c>
      <c r="F57" s="344">
        <f>H57*1.35</f>
        <v>276.75</v>
      </c>
      <c r="G57" s="345">
        <f>H57*1.1</f>
        <v>225.50000000000003</v>
      </c>
      <c r="H57" s="346">
        <v>205</v>
      </c>
      <c r="I57" s="126">
        <f t="shared" si="2"/>
        <v>1</v>
      </c>
      <c r="J57" s="126">
        <f t="shared" si="3"/>
        <v>205</v>
      </c>
      <c r="K57" s="126">
        <f t="shared" si="4"/>
        <v>205</v>
      </c>
      <c r="L57">
        <f t="shared" si="5"/>
        <v>205</v>
      </c>
      <c r="M57" s="70">
        <f t="shared" si="6"/>
        <v>211.15</v>
      </c>
      <c r="N57" s="70">
        <f t="shared" si="7"/>
        <v>233.7</v>
      </c>
      <c r="O57" s="70">
        <f t="shared" si="8"/>
        <v>289.05</v>
      </c>
      <c r="P57" s="481">
        <f t="shared" si="9"/>
        <v>194.75</v>
      </c>
      <c r="Q57" s="481">
        <f t="shared" si="10"/>
        <v>215.25</v>
      </c>
      <c r="R57" s="481">
        <f t="shared" si="11"/>
        <v>266.5</v>
      </c>
      <c r="Y57" s="87"/>
    </row>
    <row r="58" spans="1:25" s="348" customFormat="1" ht="35.25" customHeight="1">
      <c r="A58" s="827"/>
      <c r="B58" s="821"/>
      <c r="C58" s="671"/>
      <c r="D58" s="822"/>
      <c r="E58" s="245" t="s">
        <v>105</v>
      </c>
      <c r="F58" s="344">
        <f>H58*1.35</f>
        <v>276.75</v>
      </c>
      <c r="G58" s="345">
        <f>H58*1.1</f>
        <v>225.50000000000003</v>
      </c>
      <c r="H58" s="346">
        <v>205</v>
      </c>
      <c r="I58" s="126">
        <f t="shared" si="2"/>
        <v>1</v>
      </c>
      <c r="J58" s="126">
        <f t="shared" si="3"/>
        <v>205</v>
      </c>
      <c r="K58" s="126">
        <f t="shared" si="4"/>
        <v>205</v>
      </c>
      <c r="L58">
        <f t="shared" si="5"/>
        <v>205</v>
      </c>
      <c r="M58" s="70">
        <f t="shared" si="6"/>
        <v>211.15</v>
      </c>
      <c r="N58" s="70">
        <f t="shared" si="7"/>
        <v>233.7</v>
      </c>
      <c r="O58" s="70">
        <f t="shared" si="8"/>
        <v>289.05</v>
      </c>
      <c r="P58" s="481">
        <f t="shared" si="9"/>
        <v>194.75</v>
      </c>
      <c r="Q58" s="481">
        <f t="shared" si="10"/>
        <v>215.25</v>
      </c>
      <c r="R58" s="481">
        <f t="shared" si="11"/>
        <v>266.5</v>
      </c>
      <c r="Y58" s="87"/>
    </row>
    <row r="59" spans="1:25" s="348" customFormat="1" ht="29.25" customHeight="1">
      <c r="A59" s="827"/>
      <c r="B59" s="821"/>
      <c r="C59" s="671"/>
      <c r="D59" s="822"/>
      <c r="E59" s="349" t="s">
        <v>107</v>
      </c>
      <c r="F59" s="344">
        <f>H59*1.35</f>
        <v>276.75</v>
      </c>
      <c r="G59" s="345">
        <f>H59*1.1</f>
        <v>225.50000000000003</v>
      </c>
      <c r="H59" s="346">
        <v>205</v>
      </c>
      <c r="I59" s="126">
        <f t="shared" si="2"/>
        <v>1</v>
      </c>
      <c r="J59" s="126">
        <f t="shared" si="3"/>
        <v>205</v>
      </c>
      <c r="K59" s="126">
        <f t="shared" si="4"/>
        <v>205</v>
      </c>
      <c r="L59">
        <f t="shared" si="5"/>
        <v>205</v>
      </c>
      <c r="M59" s="70">
        <f t="shared" si="6"/>
        <v>211.15</v>
      </c>
      <c r="N59" s="70">
        <f t="shared" si="7"/>
        <v>233.7</v>
      </c>
      <c r="O59" s="70">
        <f t="shared" si="8"/>
        <v>289.05</v>
      </c>
      <c r="P59" s="481">
        <f t="shared" si="9"/>
        <v>194.75</v>
      </c>
      <c r="Q59" s="481">
        <f t="shared" si="10"/>
        <v>215.25</v>
      </c>
      <c r="R59" s="481">
        <f t="shared" si="11"/>
        <v>266.5</v>
      </c>
      <c r="Y59" s="87"/>
    </row>
    <row r="60" spans="1:25" ht="28.5" customHeight="1">
      <c r="A60" s="633" t="s">
        <v>2519</v>
      </c>
      <c r="B60" s="633"/>
      <c r="C60" s="633"/>
      <c r="D60" s="633"/>
      <c r="E60" s="633"/>
      <c r="F60" s="633"/>
      <c r="G60" s="633"/>
      <c r="H60" s="633"/>
      <c r="I60" s="126">
        <f t="shared" si="2"/>
        <v>0</v>
      </c>
      <c r="J60" s="126">
        <f t="shared" si="3"/>
        <v>0</v>
      </c>
      <c r="K60" s="126">
        <f t="shared" si="4"/>
        <v>0</v>
      </c>
      <c r="L60" t="str">
        <f t="shared" si="5"/>
        <v xml:space="preserve"> </v>
      </c>
      <c r="M60" s="70" t="str">
        <f t="shared" si="6"/>
        <v xml:space="preserve"> </v>
      </c>
      <c r="N60" s="70" t="str">
        <f t="shared" si="7"/>
        <v xml:space="preserve"> </v>
      </c>
      <c r="O60" s="70" t="str">
        <f t="shared" si="8"/>
        <v xml:space="preserve"> </v>
      </c>
      <c r="P60" s="481" t="str">
        <f t="shared" si="9"/>
        <v xml:space="preserve"> </v>
      </c>
      <c r="Q60" s="481" t="str">
        <f t="shared" si="10"/>
        <v xml:space="preserve"> </v>
      </c>
      <c r="R60" s="481" t="str">
        <f t="shared" si="11"/>
        <v xml:space="preserve"> </v>
      </c>
      <c r="Y60" s="196"/>
    </row>
    <row r="61" spans="1:25" ht="29.25" customHeight="1">
      <c r="A61" s="634" t="s">
        <v>633</v>
      </c>
      <c r="B61" s="634"/>
      <c r="C61" s="634"/>
      <c r="D61" s="634"/>
      <c r="E61" s="634"/>
      <c r="F61" s="634"/>
      <c r="G61" s="634"/>
      <c r="H61" s="634"/>
      <c r="I61" s="126">
        <f t="shared" si="2"/>
        <v>0</v>
      </c>
      <c r="J61" s="126">
        <f t="shared" si="3"/>
        <v>0</v>
      </c>
      <c r="K61" s="126">
        <f t="shared" si="4"/>
        <v>0</v>
      </c>
      <c r="L61" t="str">
        <f t="shared" si="5"/>
        <v xml:space="preserve"> </v>
      </c>
      <c r="M61" s="70" t="str">
        <f t="shared" si="6"/>
        <v xml:space="preserve"> </v>
      </c>
      <c r="N61" s="70" t="str">
        <f t="shared" si="7"/>
        <v xml:space="preserve"> </v>
      </c>
      <c r="O61" s="70" t="str">
        <f t="shared" si="8"/>
        <v xml:space="preserve"> </v>
      </c>
      <c r="P61" s="481" t="str">
        <f t="shared" si="9"/>
        <v xml:space="preserve"> </v>
      </c>
      <c r="Q61" s="481" t="str">
        <f t="shared" si="10"/>
        <v xml:space="preserve"> </v>
      </c>
      <c r="R61" s="481" t="str">
        <f t="shared" si="11"/>
        <v xml:space="preserve"> </v>
      </c>
      <c r="Y61" s="196"/>
    </row>
    <row r="62" spans="1:25" ht="30.75" customHeight="1">
      <c r="A62" s="64" t="s">
        <v>3</v>
      </c>
      <c r="B62" s="64" t="s">
        <v>93</v>
      </c>
      <c r="C62" s="64" t="s">
        <v>163</v>
      </c>
      <c r="D62" s="64" t="s">
        <v>2518</v>
      </c>
      <c r="E62" s="64" t="s">
        <v>4</v>
      </c>
      <c r="F62" s="64" t="s">
        <v>261</v>
      </c>
      <c r="G62" s="64" t="s">
        <v>3628</v>
      </c>
      <c r="H62" s="64" t="s">
        <v>263</v>
      </c>
      <c r="I62" s="126">
        <f t="shared" si="2"/>
        <v>1</v>
      </c>
      <c r="J62" s="126" t="str">
        <f t="shared" si="3"/>
        <v>ОПТ 2</v>
      </c>
      <c r="K62" s="126" t="str">
        <f t="shared" si="4"/>
        <v xml:space="preserve"> </v>
      </c>
      <c r="L62" t="str">
        <f t="shared" si="5"/>
        <v xml:space="preserve"> </v>
      </c>
      <c r="M62" s="70" t="str">
        <f t="shared" si="6"/>
        <v xml:space="preserve"> </v>
      </c>
      <c r="N62" s="70" t="str">
        <f t="shared" si="7"/>
        <v xml:space="preserve"> </v>
      </c>
      <c r="O62" s="70" t="str">
        <f t="shared" si="8"/>
        <v xml:space="preserve"> </v>
      </c>
      <c r="P62" s="481" t="str">
        <f t="shared" si="9"/>
        <v xml:space="preserve"> </v>
      </c>
      <c r="Q62" s="481" t="str">
        <f t="shared" si="10"/>
        <v xml:space="preserve"> </v>
      </c>
      <c r="R62" s="481" t="str">
        <f t="shared" si="11"/>
        <v xml:space="preserve"> </v>
      </c>
      <c r="Y62" s="196"/>
    </row>
    <row r="63" spans="1:25" ht="72" customHeight="1">
      <c r="A63" s="74" t="s">
        <v>2536</v>
      </c>
      <c r="B63" s="248" t="s">
        <v>2535</v>
      </c>
      <c r="C63" s="249"/>
      <c r="D63" s="248"/>
      <c r="E63" s="243" t="s">
        <v>634</v>
      </c>
      <c r="F63" s="69">
        <f>H63*1.35</f>
        <v>87.75</v>
      </c>
      <c r="G63" s="70">
        <f>H63*1.1</f>
        <v>71.5</v>
      </c>
      <c r="H63" s="71">
        <v>65</v>
      </c>
      <c r="I63" s="126">
        <f t="shared" si="2"/>
        <v>1</v>
      </c>
      <c r="J63" s="126">
        <f t="shared" si="3"/>
        <v>65</v>
      </c>
      <c r="K63" s="126">
        <f t="shared" si="4"/>
        <v>65</v>
      </c>
      <c r="L63">
        <f t="shared" si="5"/>
        <v>65</v>
      </c>
      <c r="M63" s="70">
        <f t="shared" si="6"/>
        <v>66.95</v>
      </c>
      <c r="N63" s="70">
        <f t="shared" si="7"/>
        <v>74.099999999999994</v>
      </c>
      <c r="O63" s="70">
        <f t="shared" si="8"/>
        <v>91.649999999999991</v>
      </c>
      <c r="P63" s="481">
        <f t="shared" si="9"/>
        <v>61.75</v>
      </c>
      <c r="Q63" s="481">
        <f t="shared" si="10"/>
        <v>68.25</v>
      </c>
      <c r="R63" s="481">
        <f t="shared" si="11"/>
        <v>84.5</v>
      </c>
      <c r="Y63" s="196"/>
    </row>
    <row r="64" spans="1:25" ht="70.5" customHeight="1">
      <c r="A64" s="74" t="s">
        <v>2538</v>
      </c>
      <c r="B64" s="248" t="s">
        <v>2537</v>
      </c>
      <c r="C64" s="249"/>
      <c r="D64" s="248"/>
      <c r="E64" s="243" t="s">
        <v>634</v>
      </c>
      <c r="F64" s="69">
        <f>H64*1.35</f>
        <v>40.5</v>
      </c>
      <c r="G64" s="70">
        <f>H64*1.1</f>
        <v>33</v>
      </c>
      <c r="H64" s="71">
        <v>30</v>
      </c>
      <c r="I64" s="126">
        <f t="shared" si="2"/>
        <v>1</v>
      </c>
      <c r="J64" s="126">
        <f t="shared" si="3"/>
        <v>30</v>
      </c>
      <c r="K64" s="126">
        <f t="shared" si="4"/>
        <v>30</v>
      </c>
      <c r="L64">
        <f t="shared" si="5"/>
        <v>30</v>
      </c>
      <c r="M64" s="70">
        <f t="shared" si="6"/>
        <v>30.900000000000002</v>
      </c>
      <c r="N64" s="70">
        <f t="shared" si="7"/>
        <v>34.199999999999996</v>
      </c>
      <c r="O64" s="70">
        <f t="shared" si="8"/>
        <v>42.3</v>
      </c>
      <c r="P64" s="481">
        <f t="shared" si="9"/>
        <v>28.5</v>
      </c>
      <c r="Q64" s="481">
        <f t="shared" si="10"/>
        <v>31.5</v>
      </c>
      <c r="R64" s="481">
        <f t="shared" si="11"/>
        <v>39</v>
      </c>
      <c r="Y64" s="196"/>
    </row>
    <row r="65" spans="1:25" ht="49.5" customHeight="1">
      <c r="A65" s="74" t="s">
        <v>2532</v>
      </c>
      <c r="B65" s="248" t="s">
        <v>2531</v>
      </c>
      <c r="C65" s="829"/>
      <c r="D65" s="830"/>
      <c r="E65" s="825" t="s">
        <v>634</v>
      </c>
      <c r="F65" s="69">
        <f>H65*1.35</f>
        <v>64.800000000000011</v>
      </c>
      <c r="G65" s="70">
        <f>H65*1.1</f>
        <v>52.800000000000004</v>
      </c>
      <c r="H65" s="71">
        <v>48</v>
      </c>
      <c r="I65" s="126">
        <f t="shared" si="2"/>
        <v>1</v>
      </c>
      <c r="J65" s="126">
        <f t="shared" si="3"/>
        <v>48</v>
      </c>
      <c r="K65" s="126">
        <f t="shared" si="4"/>
        <v>48</v>
      </c>
      <c r="L65">
        <f t="shared" si="5"/>
        <v>48</v>
      </c>
      <c r="M65" s="70">
        <f t="shared" si="6"/>
        <v>49.44</v>
      </c>
      <c r="N65" s="70">
        <f t="shared" si="7"/>
        <v>54.72</v>
      </c>
      <c r="O65" s="70">
        <f t="shared" si="8"/>
        <v>67.679999999999993</v>
      </c>
      <c r="P65" s="481">
        <f t="shared" si="9"/>
        <v>45.6</v>
      </c>
      <c r="Q65" s="481">
        <f t="shared" si="10"/>
        <v>50.400000000000006</v>
      </c>
      <c r="R65" s="481">
        <f t="shared" si="11"/>
        <v>62.400000000000006</v>
      </c>
      <c r="Y65" s="196" t="s">
        <v>978</v>
      </c>
    </row>
    <row r="66" spans="1:25" ht="45" customHeight="1">
      <c r="A66" s="74" t="s">
        <v>2534</v>
      </c>
      <c r="B66" s="248" t="s">
        <v>2533</v>
      </c>
      <c r="C66" s="829"/>
      <c r="D66" s="830"/>
      <c r="E66" s="825"/>
      <c r="F66" s="69">
        <f t="shared" ref="F66:F71" si="16">H66*1.35</f>
        <v>64.800000000000011</v>
      </c>
      <c r="G66" s="70">
        <f t="shared" ref="G66:G71" si="17">H66*1.1</f>
        <v>52.800000000000004</v>
      </c>
      <c r="H66" s="71">
        <v>48</v>
      </c>
      <c r="I66" s="126">
        <f t="shared" si="2"/>
        <v>1</v>
      </c>
      <c r="J66" s="126">
        <f t="shared" si="3"/>
        <v>48</v>
      </c>
      <c r="K66" s="126">
        <f t="shared" si="4"/>
        <v>48</v>
      </c>
      <c r="L66">
        <f t="shared" si="5"/>
        <v>48</v>
      </c>
      <c r="M66" s="70">
        <f t="shared" si="6"/>
        <v>49.44</v>
      </c>
      <c r="N66" s="70">
        <f t="shared" si="7"/>
        <v>54.72</v>
      </c>
      <c r="O66" s="70">
        <f t="shared" si="8"/>
        <v>67.679999999999993</v>
      </c>
      <c r="P66" s="481">
        <f t="shared" si="9"/>
        <v>45.6</v>
      </c>
      <c r="Q66" s="481">
        <f t="shared" si="10"/>
        <v>50.400000000000006</v>
      </c>
      <c r="R66" s="481">
        <f t="shared" si="11"/>
        <v>62.400000000000006</v>
      </c>
      <c r="Y66" s="196"/>
    </row>
    <row r="67" spans="1:25" ht="51.75" customHeight="1">
      <c r="A67" s="74" t="s">
        <v>2540</v>
      </c>
      <c r="B67" s="248" t="s">
        <v>2539</v>
      </c>
      <c r="C67" s="829"/>
      <c r="D67" s="830"/>
      <c r="E67" s="825" t="s">
        <v>634</v>
      </c>
      <c r="F67" s="69">
        <f t="shared" si="16"/>
        <v>148.5</v>
      </c>
      <c r="G67" s="70">
        <f t="shared" si="17"/>
        <v>121.00000000000001</v>
      </c>
      <c r="H67" s="71">
        <v>110</v>
      </c>
      <c r="I67" s="126">
        <f t="shared" si="2"/>
        <v>1</v>
      </c>
      <c r="J67" s="126">
        <f t="shared" si="3"/>
        <v>110</v>
      </c>
      <c r="K67" s="126">
        <f t="shared" si="4"/>
        <v>110</v>
      </c>
      <c r="L67">
        <f t="shared" si="5"/>
        <v>110</v>
      </c>
      <c r="M67" s="70">
        <f t="shared" si="6"/>
        <v>113.3</v>
      </c>
      <c r="N67" s="70">
        <f t="shared" si="7"/>
        <v>125.39999999999999</v>
      </c>
      <c r="O67" s="70">
        <f t="shared" si="8"/>
        <v>155.1</v>
      </c>
      <c r="P67" s="481">
        <f t="shared" si="9"/>
        <v>104.5</v>
      </c>
      <c r="Q67" s="481">
        <f t="shared" si="10"/>
        <v>115.5</v>
      </c>
      <c r="R67" s="481">
        <f t="shared" si="11"/>
        <v>143</v>
      </c>
      <c r="Y67" s="196"/>
    </row>
    <row r="68" spans="1:25" ht="51.75" customHeight="1">
      <c r="A68" s="74" t="s">
        <v>2542</v>
      </c>
      <c r="B68" s="248" t="s">
        <v>2541</v>
      </c>
      <c r="C68" s="829"/>
      <c r="D68" s="830"/>
      <c r="E68" s="825"/>
      <c r="F68" s="69">
        <f t="shared" si="16"/>
        <v>148.5</v>
      </c>
      <c r="G68" s="70">
        <f t="shared" si="17"/>
        <v>121.00000000000001</v>
      </c>
      <c r="H68" s="71">
        <v>110</v>
      </c>
      <c r="I68" s="126">
        <f t="shared" si="2"/>
        <v>1</v>
      </c>
      <c r="J68" s="126">
        <f t="shared" si="3"/>
        <v>110</v>
      </c>
      <c r="K68" s="126">
        <f t="shared" si="4"/>
        <v>110</v>
      </c>
      <c r="L68">
        <f t="shared" si="5"/>
        <v>110</v>
      </c>
      <c r="M68" s="70">
        <f t="shared" si="6"/>
        <v>113.3</v>
      </c>
      <c r="N68" s="70">
        <f t="shared" si="7"/>
        <v>125.39999999999999</v>
      </c>
      <c r="O68" s="70">
        <f t="shared" si="8"/>
        <v>155.1</v>
      </c>
      <c r="P68" s="481">
        <f t="shared" si="9"/>
        <v>104.5</v>
      </c>
      <c r="Q68" s="481">
        <f t="shared" si="10"/>
        <v>115.5</v>
      </c>
      <c r="R68" s="481">
        <f t="shared" si="11"/>
        <v>143</v>
      </c>
      <c r="Y68" s="196"/>
    </row>
    <row r="69" spans="1:25" ht="60" customHeight="1">
      <c r="A69" s="74" t="s">
        <v>2558</v>
      </c>
      <c r="B69" s="248" t="s">
        <v>2557</v>
      </c>
      <c r="C69" s="240"/>
      <c r="D69" s="250"/>
      <c r="E69" s="243" t="s">
        <v>634</v>
      </c>
      <c r="F69" s="69">
        <f t="shared" si="16"/>
        <v>175.5</v>
      </c>
      <c r="G69" s="70">
        <f t="shared" si="17"/>
        <v>143</v>
      </c>
      <c r="H69" s="71">
        <v>130</v>
      </c>
      <c r="I69" s="126">
        <f t="shared" ref="I69:I104" si="18">IF(H69&gt;1,1,0)</f>
        <v>1</v>
      </c>
      <c r="J69" s="126">
        <f t="shared" ref="J69:J104" si="19">IF(I69=1,H69,0)</f>
        <v>130</v>
      </c>
      <c r="K69" s="126">
        <f t="shared" ref="K69:K104" si="20">IFERROR(SUM(J69*1)," ")</f>
        <v>130</v>
      </c>
      <c r="L69">
        <f t="shared" ref="L69:L104" si="21">IF(K69=0," ",K69)</f>
        <v>130</v>
      </c>
      <c r="M69" s="70">
        <f t="shared" si="6"/>
        <v>133.9</v>
      </c>
      <c r="N69" s="70">
        <f t="shared" si="7"/>
        <v>148.19999999999999</v>
      </c>
      <c r="O69" s="70">
        <f t="shared" si="8"/>
        <v>183.29999999999998</v>
      </c>
      <c r="P69" s="481">
        <f t="shared" si="9"/>
        <v>123.5</v>
      </c>
      <c r="Q69" s="481">
        <f t="shared" si="10"/>
        <v>136.5</v>
      </c>
      <c r="R69" s="481">
        <f t="shared" si="11"/>
        <v>169</v>
      </c>
      <c r="Y69" s="196"/>
    </row>
    <row r="70" spans="1:25" ht="60" customHeight="1">
      <c r="A70" s="74" t="s">
        <v>2560</v>
      </c>
      <c r="B70" s="248" t="s">
        <v>2559</v>
      </c>
      <c r="C70" s="240"/>
      <c r="D70" s="250"/>
      <c r="E70" s="243" t="s">
        <v>634</v>
      </c>
      <c r="F70" s="69">
        <f t="shared" si="16"/>
        <v>175.5</v>
      </c>
      <c r="G70" s="70">
        <f t="shared" si="17"/>
        <v>143</v>
      </c>
      <c r="H70" s="71">
        <v>130</v>
      </c>
      <c r="I70" s="126">
        <f t="shared" si="18"/>
        <v>1</v>
      </c>
      <c r="J70" s="126">
        <f t="shared" si="19"/>
        <v>130</v>
      </c>
      <c r="K70" s="126">
        <f t="shared" si="20"/>
        <v>130</v>
      </c>
      <c r="L70">
        <f t="shared" si="21"/>
        <v>130</v>
      </c>
      <c r="M70" s="70">
        <f t="shared" ref="M70:M104" si="22">IFERROR(SUM($L70*$S$2)," ")</f>
        <v>133.9</v>
      </c>
      <c r="N70" s="70">
        <f t="shared" ref="N70:N104" si="23">IFERROR(SUM($L70*$T$2)," ")</f>
        <v>148.19999999999999</v>
      </c>
      <c r="O70" s="70">
        <f t="shared" ref="O70:O104" si="24">IFERROR(SUM($L70*$U$2)," ")</f>
        <v>183.29999999999998</v>
      </c>
      <c r="P70" s="481">
        <f t="shared" ref="P70:P104" si="25">IFERROR(SUM($L70-$L70/100*$V$2)," ")</f>
        <v>123.5</v>
      </c>
      <c r="Q70" s="481">
        <f t="shared" ref="Q70:Q104" si="26">IFERROR(SUM($L70*$W$2)," ")</f>
        <v>136.5</v>
      </c>
      <c r="R70" s="481">
        <f t="shared" ref="R70:R104" si="27">IFERROR(SUM($L70*$X$2)," ")</f>
        <v>169</v>
      </c>
      <c r="Y70" s="196"/>
    </row>
    <row r="71" spans="1:25" ht="65.25" customHeight="1">
      <c r="A71" s="74" t="s">
        <v>2562</v>
      </c>
      <c r="B71" s="248" t="s">
        <v>2561</v>
      </c>
      <c r="C71" s="240"/>
      <c r="D71" s="250"/>
      <c r="E71" s="243" t="s">
        <v>634</v>
      </c>
      <c r="F71" s="69">
        <f t="shared" si="16"/>
        <v>175.5</v>
      </c>
      <c r="G71" s="70">
        <f t="shared" si="17"/>
        <v>143</v>
      </c>
      <c r="H71" s="71">
        <v>130</v>
      </c>
      <c r="I71" s="126">
        <f t="shared" si="18"/>
        <v>1</v>
      </c>
      <c r="J71" s="126">
        <f t="shared" si="19"/>
        <v>130</v>
      </c>
      <c r="K71" s="126">
        <f t="shared" si="20"/>
        <v>130</v>
      </c>
      <c r="L71">
        <f t="shared" si="21"/>
        <v>130</v>
      </c>
      <c r="M71" s="70">
        <f t="shared" si="22"/>
        <v>133.9</v>
      </c>
      <c r="N71" s="70">
        <f t="shared" si="23"/>
        <v>148.19999999999999</v>
      </c>
      <c r="O71" s="70">
        <f t="shared" si="24"/>
        <v>183.29999999999998</v>
      </c>
      <c r="P71" s="481">
        <f t="shared" si="25"/>
        <v>123.5</v>
      </c>
      <c r="Q71" s="481">
        <f t="shared" si="26"/>
        <v>136.5</v>
      </c>
      <c r="R71" s="481">
        <f t="shared" si="27"/>
        <v>169</v>
      </c>
      <c r="Y71" s="196"/>
    </row>
    <row r="72" spans="1:25" ht="60.75" customHeight="1">
      <c r="A72" s="74" t="s">
        <v>2564</v>
      </c>
      <c r="B72" s="248" t="s">
        <v>2563</v>
      </c>
      <c r="C72" s="240"/>
      <c r="D72" s="250"/>
      <c r="E72" s="243" t="s">
        <v>634</v>
      </c>
      <c r="F72" s="69">
        <f>H72*1.35</f>
        <v>175.5</v>
      </c>
      <c r="G72" s="70">
        <f>H72*1.1</f>
        <v>143</v>
      </c>
      <c r="H72" s="71">
        <v>130</v>
      </c>
      <c r="I72" s="126">
        <f t="shared" si="18"/>
        <v>1</v>
      </c>
      <c r="J72" s="126">
        <f t="shared" si="19"/>
        <v>130</v>
      </c>
      <c r="K72" s="126">
        <f t="shared" si="20"/>
        <v>130</v>
      </c>
      <c r="L72">
        <f t="shared" si="21"/>
        <v>130</v>
      </c>
      <c r="M72" s="70">
        <f t="shared" si="22"/>
        <v>133.9</v>
      </c>
      <c r="N72" s="70">
        <f t="shared" si="23"/>
        <v>148.19999999999999</v>
      </c>
      <c r="O72" s="70">
        <f t="shared" si="24"/>
        <v>183.29999999999998</v>
      </c>
      <c r="P72" s="481">
        <f t="shared" si="25"/>
        <v>123.5</v>
      </c>
      <c r="Q72" s="481">
        <f t="shared" si="26"/>
        <v>136.5</v>
      </c>
      <c r="R72" s="481">
        <f t="shared" si="27"/>
        <v>169</v>
      </c>
      <c r="Y72" s="196"/>
    </row>
    <row r="73" spans="1:25" ht="29.25" customHeight="1">
      <c r="A73" s="634" t="s">
        <v>635</v>
      </c>
      <c r="B73" s="634"/>
      <c r="C73" s="634"/>
      <c r="D73" s="634"/>
      <c r="E73" s="634"/>
      <c r="F73" s="634"/>
      <c r="G73" s="634"/>
      <c r="H73" s="634"/>
      <c r="I73" s="126">
        <f t="shared" si="18"/>
        <v>0</v>
      </c>
      <c r="J73" s="126">
        <f t="shared" si="19"/>
        <v>0</v>
      </c>
      <c r="K73" s="126">
        <f t="shared" si="20"/>
        <v>0</v>
      </c>
      <c r="L73" t="str">
        <f t="shared" si="21"/>
        <v xml:space="preserve"> </v>
      </c>
      <c r="M73" s="70" t="str">
        <f t="shared" si="22"/>
        <v xml:space="preserve"> </v>
      </c>
      <c r="N73" s="70" t="str">
        <f t="shared" si="23"/>
        <v xml:space="preserve"> </v>
      </c>
      <c r="O73" s="70" t="str">
        <f t="shared" si="24"/>
        <v xml:space="preserve"> </v>
      </c>
      <c r="P73" s="481" t="str">
        <f t="shared" si="25"/>
        <v xml:space="preserve"> </v>
      </c>
      <c r="Q73" s="481" t="str">
        <f t="shared" si="26"/>
        <v xml:space="preserve"> </v>
      </c>
      <c r="R73" s="481" t="str">
        <f t="shared" si="27"/>
        <v xml:space="preserve"> </v>
      </c>
      <c r="Y73" s="196"/>
    </row>
    <row r="74" spans="1:25" ht="30.75" customHeight="1">
      <c r="A74" s="64" t="s">
        <v>3</v>
      </c>
      <c r="B74" s="64" t="s">
        <v>93</v>
      </c>
      <c r="C74" s="64" t="s">
        <v>163</v>
      </c>
      <c r="D74" s="64" t="s">
        <v>2518</v>
      </c>
      <c r="E74" s="64" t="s">
        <v>4</v>
      </c>
      <c r="F74" s="64" t="s">
        <v>261</v>
      </c>
      <c r="G74" s="64" t="s">
        <v>3628</v>
      </c>
      <c r="H74" s="64" t="s">
        <v>263</v>
      </c>
      <c r="I74" s="126">
        <f t="shared" si="18"/>
        <v>1</v>
      </c>
      <c r="J74" s="126" t="str">
        <f t="shared" si="19"/>
        <v>ОПТ 2</v>
      </c>
      <c r="K74" s="126" t="str">
        <f t="shared" si="20"/>
        <v xml:space="preserve"> </v>
      </c>
      <c r="L74" t="str">
        <f t="shared" si="21"/>
        <v xml:space="preserve"> </v>
      </c>
      <c r="M74" s="70" t="str">
        <f t="shared" si="22"/>
        <v xml:space="preserve"> </v>
      </c>
      <c r="N74" s="70" t="str">
        <f t="shared" si="23"/>
        <v xml:space="preserve"> </v>
      </c>
      <c r="O74" s="70" t="str">
        <f t="shared" si="24"/>
        <v xml:space="preserve"> </v>
      </c>
      <c r="P74" s="481" t="str">
        <f t="shared" si="25"/>
        <v xml:space="preserve"> </v>
      </c>
      <c r="Q74" s="481" t="str">
        <f t="shared" si="26"/>
        <v xml:space="preserve"> </v>
      </c>
      <c r="R74" s="481" t="str">
        <f t="shared" si="27"/>
        <v xml:space="preserve"> </v>
      </c>
      <c r="Y74" s="196"/>
    </row>
    <row r="75" spans="1:25" ht="69.75" customHeight="1">
      <c r="A75" s="74" t="s">
        <v>2544</v>
      </c>
      <c r="B75" s="248" t="s">
        <v>2543</v>
      </c>
      <c r="C75" s="140"/>
      <c r="D75" s="248"/>
      <c r="E75" s="243" t="s">
        <v>634</v>
      </c>
      <c r="F75" s="69">
        <f>H75*1.35</f>
        <v>10.8</v>
      </c>
      <c r="G75" s="70">
        <f>H75*1.1</f>
        <v>8.8000000000000007</v>
      </c>
      <c r="H75" s="71">
        <v>8</v>
      </c>
      <c r="I75" s="126">
        <f t="shared" si="18"/>
        <v>1</v>
      </c>
      <c r="J75" s="126">
        <f t="shared" si="19"/>
        <v>8</v>
      </c>
      <c r="K75" s="126">
        <f t="shared" si="20"/>
        <v>8</v>
      </c>
      <c r="L75">
        <f t="shared" si="21"/>
        <v>8</v>
      </c>
      <c r="M75" s="70">
        <f t="shared" si="22"/>
        <v>8.24</v>
      </c>
      <c r="N75" s="70">
        <f t="shared" si="23"/>
        <v>9.1199999999999992</v>
      </c>
      <c r="O75" s="70">
        <f t="shared" si="24"/>
        <v>11.28</v>
      </c>
      <c r="P75" s="481">
        <f t="shared" si="25"/>
        <v>7.6</v>
      </c>
      <c r="Q75" s="481">
        <f t="shared" si="26"/>
        <v>8.4</v>
      </c>
      <c r="R75" s="481">
        <f t="shared" si="27"/>
        <v>10.4</v>
      </c>
      <c r="Y75" s="196"/>
    </row>
    <row r="76" spans="1:25" ht="69.75" customHeight="1">
      <c r="A76" s="74" t="s">
        <v>2545</v>
      </c>
      <c r="B76" s="248" t="s">
        <v>1173</v>
      </c>
      <c r="C76" s="140"/>
      <c r="D76" s="248"/>
      <c r="E76" s="243" t="s">
        <v>634</v>
      </c>
      <c r="F76" s="69">
        <f>H76*1.35</f>
        <v>10.8</v>
      </c>
      <c r="G76" s="70">
        <f>H76*1.1</f>
        <v>8.8000000000000007</v>
      </c>
      <c r="H76" s="71">
        <v>8</v>
      </c>
      <c r="I76" s="126">
        <f t="shared" si="18"/>
        <v>1</v>
      </c>
      <c r="J76" s="126">
        <f t="shared" si="19"/>
        <v>8</v>
      </c>
      <c r="K76" s="126">
        <f t="shared" si="20"/>
        <v>8</v>
      </c>
      <c r="L76">
        <f t="shared" si="21"/>
        <v>8</v>
      </c>
      <c r="M76" s="70">
        <f t="shared" si="22"/>
        <v>8.24</v>
      </c>
      <c r="N76" s="70">
        <f t="shared" si="23"/>
        <v>9.1199999999999992</v>
      </c>
      <c r="O76" s="70">
        <f t="shared" si="24"/>
        <v>11.28</v>
      </c>
      <c r="P76" s="481">
        <f t="shared" si="25"/>
        <v>7.6</v>
      </c>
      <c r="Q76" s="481">
        <f t="shared" si="26"/>
        <v>8.4</v>
      </c>
      <c r="R76" s="481">
        <f t="shared" si="27"/>
        <v>10.4</v>
      </c>
      <c r="Y76" s="196"/>
    </row>
    <row r="77" spans="1:25" ht="29.25" customHeight="1">
      <c r="A77" s="634" t="s">
        <v>637</v>
      </c>
      <c r="B77" s="634"/>
      <c r="C77" s="634"/>
      <c r="D77" s="634"/>
      <c r="E77" s="634"/>
      <c r="F77" s="634"/>
      <c r="G77" s="634"/>
      <c r="H77" s="634"/>
      <c r="I77" s="126">
        <f t="shared" si="18"/>
        <v>0</v>
      </c>
      <c r="J77" s="126">
        <f t="shared" si="19"/>
        <v>0</v>
      </c>
      <c r="K77" s="126">
        <f t="shared" si="20"/>
        <v>0</v>
      </c>
      <c r="L77" t="str">
        <f t="shared" si="21"/>
        <v xml:space="preserve"> </v>
      </c>
      <c r="M77" s="70" t="str">
        <f t="shared" si="22"/>
        <v xml:space="preserve"> </v>
      </c>
      <c r="N77" s="70" t="str">
        <f t="shared" si="23"/>
        <v xml:space="preserve"> </v>
      </c>
      <c r="O77" s="70" t="str">
        <f t="shared" si="24"/>
        <v xml:space="preserve"> </v>
      </c>
      <c r="P77" s="481" t="str">
        <f t="shared" si="25"/>
        <v xml:space="preserve"> </v>
      </c>
      <c r="Q77" s="481" t="str">
        <f t="shared" si="26"/>
        <v xml:space="preserve"> </v>
      </c>
      <c r="R77" s="481" t="str">
        <f t="shared" si="27"/>
        <v xml:space="preserve"> </v>
      </c>
      <c r="Y77" s="196"/>
    </row>
    <row r="78" spans="1:25" ht="30.75" customHeight="1">
      <c r="A78" s="64" t="s">
        <v>3</v>
      </c>
      <c r="B78" s="64" t="s">
        <v>93</v>
      </c>
      <c r="C78" s="64" t="s">
        <v>163</v>
      </c>
      <c r="D78" s="64" t="s">
        <v>2518</v>
      </c>
      <c r="E78" s="64" t="s">
        <v>4</v>
      </c>
      <c r="F78" s="64" t="s">
        <v>261</v>
      </c>
      <c r="G78" s="64" t="s">
        <v>3628</v>
      </c>
      <c r="H78" s="64" t="s">
        <v>263</v>
      </c>
      <c r="I78" s="126">
        <f t="shared" si="18"/>
        <v>1</v>
      </c>
      <c r="J78" s="126" t="str">
        <f t="shared" si="19"/>
        <v>ОПТ 2</v>
      </c>
      <c r="K78" s="126" t="str">
        <f t="shared" si="20"/>
        <v xml:space="preserve"> </v>
      </c>
      <c r="L78" t="str">
        <f t="shared" si="21"/>
        <v xml:space="preserve"> </v>
      </c>
      <c r="M78" s="70" t="str">
        <f t="shared" si="22"/>
        <v xml:space="preserve"> </v>
      </c>
      <c r="N78" s="70" t="str">
        <f t="shared" si="23"/>
        <v xml:space="preserve"> </v>
      </c>
      <c r="O78" s="70" t="str">
        <f t="shared" si="24"/>
        <v xml:space="preserve"> </v>
      </c>
      <c r="P78" s="481" t="str">
        <f t="shared" si="25"/>
        <v xml:space="preserve"> </v>
      </c>
      <c r="Q78" s="481" t="str">
        <f t="shared" si="26"/>
        <v xml:space="preserve"> </v>
      </c>
      <c r="R78" s="481" t="str">
        <f t="shared" si="27"/>
        <v xml:space="preserve"> </v>
      </c>
      <c r="Y78" s="196"/>
    </row>
    <row r="79" spans="1:25" ht="69.75" customHeight="1">
      <c r="A79" s="74" t="s">
        <v>2546</v>
      </c>
      <c r="B79" s="248" t="s">
        <v>2547</v>
      </c>
      <c r="C79" s="140"/>
      <c r="D79" s="248"/>
      <c r="E79" s="243" t="s">
        <v>636</v>
      </c>
      <c r="F79" s="69">
        <f>H79*1.35</f>
        <v>20.25</v>
      </c>
      <c r="G79" s="70">
        <f>H79*1.1</f>
        <v>16.5</v>
      </c>
      <c r="H79" s="71">
        <v>15</v>
      </c>
      <c r="I79" s="126">
        <f t="shared" si="18"/>
        <v>1</v>
      </c>
      <c r="J79" s="126">
        <f t="shared" si="19"/>
        <v>15</v>
      </c>
      <c r="K79" s="126">
        <f t="shared" si="20"/>
        <v>15</v>
      </c>
      <c r="L79">
        <f t="shared" si="21"/>
        <v>15</v>
      </c>
      <c r="M79" s="70">
        <f t="shared" si="22"/>
        <v>15.450000000000001</v>
      </c>
      <c r="N79" s="70">
        <f t="shared" si="23"/>
        <v>17.099999999999998</v>
      </c>
      <c r="O79" s="70">
        <f t="shared" si="24"/>
        <v>21.15</v>
      </c>
      <c r="P79" s="481">
        <f t="shared" si="25"/>
        <v>14.25</v>
      </c>
      <c r="Q79" s="481">
        <f t="shared" si="26"/>
        <v>15.75</v>
      </c>
      <c r="R79" s="481">
        <f t="shared" si="27"/>
        <v>19.5</v>
      </c>
      <c r="Y79" s="196"/>
    </row>
    <row r="80" spans="1:25" ht="85.5" customHeight="1">
      <c r="A80" s="74" t="s">
        <v>2548</v>
      </c>
      <c r="B80" s="248" t="s">
        <v>1174</v>
      </c>
      <c r="C80" s="140"/>
      <c r="D80" s="248"/>
      <c r="E80" s="243" t="s">
        <v>634</v>
      </c>
      <c r="F80" s="69">
        <f>H80*1.35</f>
        <v>9.3150000000000013</v>
      </c>
      <c r="G80" s="70">
        <f>H80*1.1</f>
        <v>7.5900000000000007</v>
      </c>
      <c r="H80" s="71">
        <v>6.9</v>
      </c>
      <c r="I80" s="126">
        <f t="shared" si="18"/>
        <v>1</v>
      </c>
      <c r="J80" s="126">
        <f t="shared" si="19"/>
        <v>6.9</v>
      </c>
      <c r="K80" s="126">
        <f t="shared" si="20"/>
        <v>6.9</v>
      </c>
      <c r="L80">
        <f t="shared" si="21"/>
        <v>6.9</v>
      </c>
      <c r="M80" s="70">
        <f t="shared" si="22"/>
        <v>7.1070000000000002</v>
      </c>
      <c r="N80" s="70">
        <f t="shared" si="23"/>
        <v>7.8659999999999997</v>
      </c>
      <c r="O80" s="70">
        <f t="shared" si="24"/>
        <v>9.7289999999999992</v>
      </c>
      <c r="P80" s="481">
        <f t="shared" si="25"/>
        <v>6.5550000000000006</v>
      </c>
      <c r="Q80" s="481">
        <f t="shared" si="26"/>
        <v>7.245000000000001</v>
      </c>
      <c r="R80" s="481">
        <f t="shared" si="27"/>
        <v>8.9700000000000006</v>
      </c>
      <c r="Y80" s="196"/>
    </row>
    <row r="81" spans="1:25" ht="29.25" customHeight="1">
      <c r="A81" s="634" t="s">
        <v>638</v>
      </c>
      <c r="B81" s="634"/>
      <c r="C81" s="634"/>
      <c r="D81" s="634"/>
      <c r="E81" s="634"/>
      <c r="F81" s="634"/>
      <c r="G81" s="634"/>
      <c r="H81" s="634"/>
      <c r="I81" s="126">
        <f t="shared" si="18"/>
        <v>0</v>
      </c>
      <c r="J81" s="126">
        <f t="shared" si="19"/>
        <v>0</v>
      </c>
      <c r="K81" s="126">
        <f t="shared" si="20"/>
        <v>0</v>
      </c>
      <c r="L81" t="str">
        <f t="shared" si="21"/>
        <v xml:space="preserve"> </v>
      </c>
      <c r="M81" s="70" t="str">
        <f t="shared" si="22"/>
        <v xml:space="preserve"> </v>
      </c>
      <c r="N81" s="70" t="str">
        <f t="shared" si="23"/>
        <v xml:space="preserve"> </v>
      </c>
      <c r="O81" s="70" t="str">
        <f t="shared" si="24"/>
        <v xml:space="preserve"> </v>
      </c>
      <c r="P81" s="481" t="str">
        <f t="shared" si="25"/>
        <v xml:space="preserve"> </v>
      </c>
      <c r="Q81" s="481" t="str">
        <f t="shared" si="26"/>
        <v xml:space="preserve"> </v>
      </c>
      <c r="R81" s="481" t="str">
        <f t="shared" si="27"/>
        <v xml:space="preserve"> </v>
      </c>
      <c r="Y81" s="196"/>
    </row>
    <row r="82" spans="1:25" ht="30.75" customHeight="1">
      <c r="A82" s="64" t="s">
        <v>3</v>
      </c>
      <c r="B82" s="64" t="s">
        <v>93</v>
      </c>
      <c r="C82" s="64" t="s">
        <v>163</v>
      </c>
      <c r="D82" s="64" t="s">
        <v>2518</v>
      </c>
      <c r="E82" s="64" t="s">
        <v>4</v>
      </c>
      <c r="F82" s="64" t="s">
        <v>261</v>
      </c>
      <c r="G82" s="64" t="s">
        <v>3628</v>
      </c>
      <c r="H82" s="64" t="s">
        <v>263</v>
      </c>
      <c r="I82" s="126">
        <f t="shared" si="18"/>
        <v>1</v>
      </c>
      <c r="J82" s="126" t="str">
        <f t="shared" si="19"/>
        <v>ОПТ 2</v>
      </c>
      <c r="K82" s="126" t="str">
        <f t="shared" si="20"/>
        <v xml:space="preserve"> </v>
      </c>
      <c r="L82" t="str">
        <f t="shared" si="21"/>
        <v xml:space="preserve"> </v>
      </c>
      <c r="M82" s="70" t="str">
        <f t="shared" si="22"/>
        <v xml:space="preserve"> </v>
      </c>
      <c r="N82" s="70" t="str">
        <f t="shared" si="23"/>
        <v xml:space="preserve"> </v>
      </c>
      <c r="O82" s="70" t="str">
        <f t="shared" si="24"/>
        <v xml:space="preserve"> </v>
      </c>
      <c r="P82" s="481" t="str">
        <f t="shared" si="25"/>
        <v xml:space="preserve"> </v>
      </c>
      <c r="Q82" s="481" t="str">
        <f t="shared" si="26"/>
        <v xml:space="preserve"> </v>
      </c>
      <c r="R82" s="481" t="str">
        <f t="shared" si="27"/>
        <v xml:space="preserve"> </v>
      </c>
      <c r="Y82" s="196"/>
    </row>
    <row r="83" spans="1:25" ht="100.5" customHeight="1">
      <c r="A83" s="494" t="s">
        <v>4246</v>
      </c>
      <c r="B83" s="248" t="s">
        <v>4246</v>
      </c>
      <c r="C83" s="140"/>
      <c r="D83" s="248"/>
      <c r="E83" s="495" t="s">
        <v>634</v>
      </c>
      <c r="F83" s="69">
        <f t="shared" ref="F83" si="28">H83*1.35</f>
        <v>607.5</v>
      </c>
      <c r="G83" s="70">
        <f t="shared" ref="G83" si="29">H83*1.1</f>
        <v>495.00000000000006</v>
      </c>
      <c r="H83" s="71">
        <v>450</v>
      </c>
      <c r="I83" s="126">
        <f t="shared" ref="I83" si="30">IF(H83&gt;1,1,0)</f>
        <v>1</v>
      </c>
      <c r="J83" s="126">
        <f t="shared" ref="J83" si="31">IF(I83=1,H83,0)</f>
        <v>450</v>
      </c>
      <c r="K83" s="126">
        <f t="shared" ref="K83" si="32">IFERROR(SUM(J83*1)," ")</f>
        <v>450</v>
      </c>
      <c r="L83">
        <f t="shared" ref="L83" si="33">IF(K83=0," ",K83)</f>
        <v>450</v>
      </c>
      <c r="M83" s="70">
        <f t="shared" si="22"/>
        <v>463.5</v>
      </c>
      <c r="N83" s="70">
        <f t="shared" si="23"/>
        <v>513</v>
      </c>
      <c r="O83" s="70">
        <f t="shared" si="24"/>
        <v>634.5</v>
      </c>
      <c r="P83" s="481">
        <f t="shared" si="25"/>
        <v>427.5</v>
      </c>
      <c r="Q83" s="481">
        <f t="shared" si="26"/>
        <v>472.5</v>
      </c>
      <c r="R83" s="481">
        <f t="shared" si="27"/>
        <v>585</v>
      </c>
      <c r="Y83" s="196"/>
    </row>
    <row r="84" spans="1:25" ht="100.5" customHeight="1">
      <c r="A84" s="74" t="s">
        <v>2550</v>
      </c>
      <c r="B84" s="248" t="s">
        <v>2549</v>
      </c>
      <c r="C84" s="140"/>
      <c r="D84" s="248"/>
      <c r="E84" s="243" t="s">
        <v>634</v>
      </c>
      <c r="F84" s="69">
        <f t="shared" ref="F84:F90" si="34">H84*1.35</f>
        <v>216</v>
      </c>
      <c r="G84" s="70">
        <f t="shared" ref="G84:G90" si="35">H84*1.1</f>
        <v>176</v>
      </c>
      <c r="H84" s="71">
        <v>160</v>
      </c>
      <c r="I84" s="126">
        <f t="shared" si="18"/>
        <v>1</v>
      </c>
      <c r="J84" s="126">
        <f t="shared" si="19"/>
        <v>160</v>
      </c>
      <c r="K84" s="126">
        <f t="shared" si="20"/>
        <v>160</v>
      </c>
      <c r="L84">
        <f t="shared" si="21"/>
        <v>160</v>
      </c>
      <c r="M84" s="70">
        <f t="shared" si="22"/>
        <v>164.8</v>
      </c>
      <c r="N84" s="70">
        <f t="shared" si="23"/>
        <v>182.39999999999998</v>
      </c>
      <c r="O84" s="70">
        <f t="shared" si="24"/>
        <v>225.6</v>
      </c>
      <c r="P84" s="481">
        <f t="shared" si="25"/>
        <v>152</v>
      </c>
      <c r="Q84" s="481">
        <f t="shared" si="26"/>
        <v>168</v>
      </c>
      <c r="R84" s="481">
        <f t="shared" si="27"/>
        <v>208</v>
      </c>
      <c r="Y84" s="196"/>
    </row>
    <row r="85" spans="1:25" ht="49.5" customHeight="1">
      <c r="A85" s="74" t="s">
        <v>2552</v>
      </c>
      <c r="B85" s="248" t="s">
        <v>2551</v>
      </c>
      <c r="C85" s="688"/>
      <c r="D85" s="830"/>
      <c r="E85" s="825" t="s">
        <v>634</v>
      </c>
      <c r="F85" s="69">
        <f t="shared" si="34"/>
        <v>364.5</v>
      </c>
      <c r="G85" s="70">
        <f t="shared" si="35"/>
        <v>297</v>
      </c>
      <c r="H85" s="71">
        <v>270</v>
      </c>
      <c r="I85" s="126">
        <f t="shared" si="18"/>
        <v>1</v>
      </c>
      <c r="J85" s="126">
        <f t="shared" si="19"/>
        <v>270</v>
      </c>
      <c r="K85" s="126">
        <f t="shared" si="20"/>
        <v>270</v>
      </c>
      <c r="L85">
        <f t="shared" si="21"/>
        <v>270</v>
      </c>
      <c r="M85" s="70">
        <f t="shared" si="22"/>
        <v>278.10000000000002</v>
      </c>
      <c r="N85" s="70">
        <f t="shared" si="23"/>
        <v>307.79999999999995</v>
      </c>
      <c r="O85" s="70">
        <f t="shared" si="24"/>
        <v>380.7</v>
      </c>
      <c r="P85" s="481">
        <f t="shared" si="25"/>
        <v>256.5</v>
      </c>
      <c r="Q85" s="481">
        <f t="shared" si="26"/>
        <v>283.5</v>
      </c>
      <c r="R85" s="481">
        <f t="shared" si="27"/>
        <v>351</v>
      </c>
      <c r="Y85" s="196"/>
    </row>
    <row r="86" spans="1:25" s="348" customFormat="1" ht="60.75" customHeight="1">
      <c r="A86" s="340" t="s">
        <v>3779</v>
      </c>
      <c r="B86" s="248" t="s">
        <v>3780</v>
      </c>
      <c r="C86" s="688"/>
      <c r="D86" s="830"/>
      <c r="E86" s="825"/>
      <c r="F86" s="344">
        <f t="shared" si="34"/>
        <v>351</v>
      </c>
      <c r="G86" s="345">
        <f t="shared" si="35"/>
        <v>286</v>
      </c>
      <c r="H86" s="346">
        <v>260</v>
      </c>
      <c r="I86" s="126">
        <f t="shared" si="18"/>
        <v>1</v>
      </c>
      <c r="J86" s="126">
        <f t="shared" si="19"/>
        <v>260</v>
      </c>
      <c r="K86" s="126">
        <f t="shared" si="20"/>
        <v>260</v>
      </c>
      <c r="L86">
        <f t="shared" si="21"/>
        <v>260</v>
      </c>
      <c r="M86" s="70">
        <f t="shared" si="22"/>
        <v>267.8</v>
      </c>
      <c r="N86" s="70">
        <f t="shared" si="23"/>
        <v>296.39999999999998</v>
      </c>
      <c r="O86" s="70">
        <f t="shared" si="24"/>
        <v>366.59999999999997</v>
      </c>
      <c r="P86" s="481">
        <f t="shared" si="25"/>
        <v>247</v>
      </c>
      <c r="Q86" s="481">
        <f t="shared" si="26"/>
        <v>273</v>
      </c>
      <c r="R86" s="481">
        <f t="shared" si="27"/>
        <v>338</v>
      </c>
      <c r="Y86" s="87"/>
    </row>
    <row r="87" spans="1:25" ht="66" customHeight="1">
      <c r="A87" s="541" t="s">
        <v>4310</v>
      </c>
      <c r="B87" s="248" t="s">
        <v>4311</v>
      </c>
      <c r="C87" s="688"/>
      <c r="D87" s="830"/>
      <c r="E87" s="825"/>
      <c r="F87" s="69">
        <f t="shared" si="34"/>
        <v>270</v>
      </c>
      <c r="G87" s="70">
        <f t="shared" si="35"/>
        <v>220.00000000000003</v>
      </c>
      <c r="H87" s="71">
        <v>200</v>
      </c>
      <c r="I87" s="126">
        <f t="shared" si="18"/>
        <v>1</v>
      </c>
      <c r="J87" s="126">
        <f t="shared" si="19"/>
        <v>200</v>
      </c>
      <c r="K87" s="126">
        <f t="shared" si="20"/>
        <v>200</v>
      </c>
      <c r="L87">
        <f t="shared" si="21"/>
        <v>200</v>
      </c>
      <c r="M87" s="70">
        <f t="shared" si="22"/>
        <v>206</v>
      </c>
      <c r="N87" s="70">
        <f t="shared" si="23"/>
        <v>227.99999999999997</v>
      </c>
      <c r="O87" s="70">
        <f t="shared" si="24"/>
        <v>282</v>
      </c>
      <c r="P87" s="481">
        <f t="shared" si="25"/>
        <v>190</v>
      </c>
      <c r="Q87" s="481">
        <f t="shared" si="26"/>
        <v>210</v>
      </c>
      <c r="R87" s="481">
        <f t="shared" si="27"/>
        <v>260</v>
      </c>
      <c r="Y87" s="196"/>
    </row>
    <row r="88" spans="1:25" ht="66" customHeight="1">
      <c r="A88" s="74" t="s">
        <v>2554</v>
      </c>
      <c r="B88" s="248" t="s">
        <v>2553</v>
      </c>
      <c r="C88" s="688"/>
      <c r="D88" s="830"/>
      <c r="E88" s="825"/>
      <c r="F88" s="69">
        <f t="shared" si="34"/>
        <v>324</v>
      </c>
      <c r="G88" s="70">
        <f t="shared" si="35"/>
        <v>264</v>
      </c>
      <c r="H88" s="71">
        <v>240</v>
      </c>
      <c r="I88" s="126">
        <f t="shared" si="18"/>
        <v>1</v>
      </c>
      <c r="J88" s="126">
        <f t="shared" si="19"/>
        <v>240</v>
      </c>
      <c r="K88" s="126">
        <f t="shared" si="20"/>
        <v>240</v>
      </c>
      <c r="L88">
        <f t="shared" si="21"/>
        <v>240</v>
      </c>
      <c r="M88" s="70">
        <f t="shared" si="22"/>
        <v>247.20000000000002</v>
      </c>
      <c r="N88" s="70">
        <f t="shared" si="23"/>
        <v>273.59999999999997</v>
      </c>
      <c r="O88" s="70">
        <f t="shared" si="24"/>
        <v>338.4</v>
      </c>
      <c r="P88" s="481">
        <f t="shared" si="25"/>
        <v>228</v>
      </c>
      <c r="Q88" s="481">
        <f t="shared" si="26"/>
        <v>252</v>
      </c>
      <c r="R88" s="481">
        <f t="shared" si="27"/>
        <v>312</v>
      </c>
      <c r="Y88" s="196"/>
    </row>
    <row r="89" spans="1:25" s="348" customFormat="1" ht="66" customHeight="1">
      <c r="A89" s="340" t="s">
        <v>3781</v>
      </c>
      <c r="B89" s="248" t="s">
        <v>3782</v>
      </c>
      <c r="C89" s="688"/>
      <c r="D89" s="830"/>
      <c r="E89" s="825"/>
      <c r="F89" s="344">
        <f t="shared" si="34"/>
        <v>351</v>
      </c>
      <c r="G89" s="345">
        <f t="shared" si="35"/>
        <v>286</v>
      </c>
      <c r="H89" s="346">
        <v>260</v>
      </c>
      <c r="I89" s="126">
        <f t="shared" si="18"/>
        <v>1</v>
      </c>
      <c r="J89" s="126">
        <f t="shared" si="19"/>
        <v>260</v>
      </c>
      <c r="K89" s="126">
        <f t="shared" si="20"/>
        <v>260</v>
      </c>
      <c r="L89">
        <f t="shared" si="21"/>
        <v>260</v>
      </c>
      <c r="M89" s="70">
        <f t="shared" si="22"/>
        <v>267.8</v>
      </c>
      <c r="N89" s="70">
        <f t="shared" si="23"/>
        <v>296.39999999999998</v>
      </c>
      <c r="O89" s="70">
        <f t="shared" si="24"/>
        <v>366.59999999999997</v>
      </c>
      <c r="P89" s="481">
        <f t="shared" si="25"/>
        <v>247</v>
      </c>
      <c r="Q89" s="481">
        <f t="shared" si="26"/>
        <v>273</v>
      </c>
      <c r="R89" s="481">
        <f t="shared" si="27"/>
        <v>338</v>
      </c>
      <c r="Y89" s="87"/>
    </row>
    <row r="90" spans="1:25" ht="62.25" customHeight="1">
      <c r="A90" s="74" t="s">
        <v>2556</v>
      </c>
      <c r="B90" s="248" t="s">
        <v>2555</v>
      </c>
      <c r="C90" s="688"/>
      <c r="D90" s="830"/>
      <c r="E90" s="825"/>
      <c r="F90" s="69">
        <f t="shared" si="34"/>
        <v>344.25</v>
      </c>
      <c r="G90" s="70">
        <f t="shared" si="35"/>
        <v>280.5</v>
      </c>
      <c r="H90" s="71">
        <v>255</v>
      </c>
      <c r="I90" s="126">
        <f t="shared" si="18"/>
        <v>1</v>
      </c>
      <c r="J90" s="126">
        <f t="shared" si="19"/>
        <v>255</v>
      </c>
      <c r="K90" s="126">
        <f t="shared" si="20"/>
        <v>255</v>
      </c>
      <c r="L90">
        <f t="shared" si="21"/>
        <v>255</v>
      </c>
      <c r="M90" s="70">
        <f t="shared" si="22"/>
        <v>262.65000000000003</v>
      </c>
      <c r="N90" s="70">
        <f t="shared" si="23"/>
        <v>290.7</v>
      </c>
      <c r="O90" s="70">
        <f t="shared" si="24"/>
        <v>359.54999999999995</v>
      </c>
      <c r="P90" s="481">
        <f t="shared" si="25"/>
        <v>242.25</v>
      </c>
      <c r="Q90" s="481">
        <f t="shared" si="26"/>
        <v>267.75</v>
      </c>
      <c r="R90" s="481">
        <f t="shared" si="27"/>
        <v>331.5</v>
      </c>
      <c r="Y90" s="196"/>
    </row>
    <row r="91" spans="1:25" ht="29.25" customHeight="1">
      <c r="A91" s="634" t="s">
        <v>1175</v>
      </c>
      <c r="B91" s="634"/>
      <c r="C91" s="634"/>
      <c r="D91" s="634"/>
      <c r="E91" s="634"/>
      <c r="F91" s="634"/>
      <c r="G91" s="634"/>
      <c r="H91" s="634"/>
      <c r="I91" s="126">
        <f t="shared" si="18"/>
        <v>0</v>
      </c>
      <c r="J91" s="126">
        <f t="shared" si="19"/>
        <v>0</v>
      </c>
      <c r="K91" s="126">
        <f t="shared" si="20"/>
        <v>0</v>
      </c>
      <c r="L91" t="str">
        <f t="shared" si="21"/>
        <v xml:space="preserve"> </v>
      </c>
      <c r="M91" s="70" t="str">
        <f t="shared" si="22"/>
        <v xml:space="preserve"> </v>
      </c>
      <c r="N91" s="70" t="str">
        <f t="shared" si="23"/>
        <v xml:space="preserve"> </v>
      </c>
      <c r="O91" s="70" t="str">
        <f t="shared" si="24"/>
        <v xml:space="preserve"> </v>
      </c>
      <c r="P91" s="481" t="str">
        <f t="shared" si="25"/>
        <v xml:space="preserve"> </v>
      </c>
      <c r="Q91" s="481" t="str">
        <f t="shared" si="26"/>
        <v xml:space="preserve"> </v>
      </c>
      <c r="R91" s="481" t="str">
        <f t="shared" si="27"/>
        <v xml:space="preserve"> </v>
      </c>
      <c r="Y91" s="196"/>
    </row>
    <row r="92" spans="1:25" ht="30.75" customHeight="1">
      <c r="A92" s="64" t="s">
        <v>3</v>
      </c>
      <c r="B92" s="64" t="s">
        <v>93</v>
      </c>
      <c r="C92" s="64" t="s">
        <v>163</v>
      </c>
      <c r="D92" s="64" t="s">
        <v>2518</v>
      </c>
      <c r="E92" s="64" t="s">
        <v>164</v>
      </c>
      <c r="F92" s="64" t="s">
        <v>261</v>
      </c>
      <c r="G92" s="64" t="s">
        <v>3628</v>
      </c>
      <c r="H92" s="64" t="s">
        <v>263</v>
      </c>
      <c r="I92" s="126">
        <f t="shared" si="18"/>
        <v>1</v>
      </c>
      <c r="J92" s="126" t="str">
        <f t="shared" si="19"/>
        <v>ОПТ 2</v>
      </c>
      <c r="K92" s="126" t="str">
        <f t="shared" si="20"/>
        <v xml:space="preserve"> </v>
      </c>
      <c r="L92" t="str">
        <f t="shared" si="21"/>
        <v xml:space="preserve"> </v>
      </c>
      <c r="M92" s="70" t="str">
        <f t="shared" si="22"/>
        <v xml:space="preserve"> </v>
      </c>
      <c r="N92" s="70" t="str">
        <f t="shared" si="23"/>
        <v xml:space="preserve"> </v>
      </c>
      <c r="O92" s="70" t="str">
        <f t="shared" si="24"/>
        <v xml:space="preserve"> </v>
      </c>
      <c r="P92" s="481" t="str">
        <f t="shared" si="25"/>
        <v xml:space="preserve"> </v>
      </c>
      <c r="Q92" s="481" t="str">
        <f t="shared" si="26"/>
        <v xml:space="preserve"> </v>
      </c>
      <c r="R92" s="481" t="str">
        <f t="shared" si="27"/>
        <v xml:space="preserve"> </v>
      </c>
      <c r="Y92" s="196"/>
    </row>
    <row r="93" spans="1:25" ht="63" customHeight="1">
      <c r="A93" s="74" t="s">
        <v>1367</v>
      </c>
      <c r="B93" s="211" t="s">
        <v>1176</v>
      </c>
      <c r="C93" s="66"/>
      <c r="D93" s="73" t="s">
        <v>639</v>
      </c>
      <c r="E93" s="243" t="s">
        <v>642</v>
      </c>
      <c r="F93" s="69">
        <f>H93*1.35</f>
        <v>1012.5000000000001</v>
      </c>
      <c r="G93" s="70">
        <f>H93*1.1</f>
        <v>825.00000000000011</v>
      </c>
      <c r="H93" s="71">
        <v>750</v>
      </c>
      <c r="I93" s="126">
        <f t="shared" si="18"/>
        <v>1</v>
      </c>
      <c r="J93" s="126">
        <f t="shared" si="19"/>
        <v>750</v>
      </c>
      <c r="K93" s="126">
        <f t="shared" si="20"/>
        <v>750</v>
      </c>
      <c r="L93">
        <f t="shared" si="21"/>
        <v>750</v>
      </c>
      <c r="M93" s="70">
        <f t="shared" si="22"/>
        <v>772.5</v>
      </c>
      <c r="N93" s="70">
        <f t="shared" si="23"/>
        <v>854.99999999999989</v>
      </c>
      <c r="O93" s="70">
        <f t="shared" si="24"/>
        <v>1057.5</v>
      </c>
      <c r="P93" s="481">
        <f t="shared" si="25"/>
        <v>712.5</v>
      </c>
      <c r="Q93" s="481">
        <f t="shared" si="26"/>
        <v>787.5</v>
      </c>
      <c r="R93" s="481">
        <f t="shared" si="27"/>
        <v>975</v>
      </c>
      <c r="Y93" s="196"/>
    </row>
    <row r="94" spans="1:25" ht="63" customHeight="1">
      <c r="A94" s="74" t="s">
        <v>1369</v>
      </c>
      <c r="B94" s="211" t="s">
        <v>1368</v>
      </c>
      <c r="C94" s="66"/>
      <c r="D94" s="73" t="s">
        <v>2565</v>
      </c>
      <c r="E94" s="243" t="s">
        <v>642</v>
      </c>
      <c r="F94" s="69">
        <f t="shared" ref="F94:F103" si="36">H94*1.35</f>
        <v>1282.5</v>
      </c>
      <c r="G94" s="70">
        <f t="shared" ref="G94:G103" si="37">H94*1.1</f>
        <v>1045</v>
      </c>
      <c r="H94" s="71">
        <v>950</v>
      </c>
      <c r="I94" s="126">
        <f t="shared" si="18"/>
        <v>1</v>
      </c>
      <c r="J94" s="126">
        <f t="shared" si="19"/>
        <v>950</v>
      </c>
      <c r="K94" s="126">
        <f t="shared" si="20"/>
        <v>950</v>
      </c>
      <c r="L94">
        <f t="shared" si="21"/>
        <v>950</v>
      </c>
      <c r="M94" s="70">
        <f t="shared" si="22"/>
        <v>978.5</v>
      </c>
      <c r="N94" s="70">
        <f t="shared" si="23"/>
        <v>1083</v>
      </c>
      <c r="O94" s="70">
        <f t="shared" si="24"/>
        <v>1339.5</v>
      </c>
      <c r="P94" s="481">
        <f t="shared" si="25"/>
        <v>902.5</v>
      </c>
      <c r="Q94" s="481">
        <f t="shared" si="26"/>
        <v>997.5</v>
      </c>
      <c r="R94" s="481">
        <f t="shared" si="27"/>
        <v>1235</v>
      </c>
      <c r="Y94" s="196"/>
    </row>
    <row r="95" spans="1:25" ht="75" customHeight="1">
      <c r="A95" s="74" t="s">
        <v>1372</v>
      </c>
      <c r="B95" s="211" t="s">
        <v>1371</v>
      </c>
      <c r="C95" s="66"/>
      <c r="D95" s="73" t="s">
        <v>640</v>
      </c>
      <c r="E95" s="243" t="s">
        <v>634</v>
      </c>
      <c r="F95" s="69">
        <f t="shared" si="36"/>
        <v>472.50000000000006</v>
      </c>
      <c r="G95" s="70">
        <f t="shared" si="37"/>
        <v>385.00000000000006</v>
      </c>
      <c r="H95" s="71">
        <v>350</v>
      </c>
      <c r="I95" s="126">
        <f t="shared" si="18"/>
        <v>1</v>
      </c>
      <c r="J95" s="126">
        <f t="shared" si="19"/>
        <v>350</v>
      </c>
      <c r="K95" s="126">
        <f t="shared" si="20"/>
        <v>350</v>
      </c>
      <c r="L95">
        <f t="shared" si="21"/>
        <v>350</v>
      </c>
      <c r="M95" s="70">
        <f t="shared" si="22"/>
        <v>360.5</v>
      </c>
      <c r="N95" s="70">
        <f t="shared" si="23"/>
        <v>398.99999999999994</v>
      </c>
      <c r="O95" s="70">
        <f t="shared" si="24"/>
        <v>493.5</v>
      </c>
      <c r="P95" s="481">
        <f t="shared" si="25"/>
        <v>332.5</v>
      </c>
      <c r="Q95" s="481">
        <f t="shared" si="26"/>
        <v>367.5</v>
      </c>
      <c r="R95" s="481">
        <f t="shared" si="27"/>
        <v>455</v>
      </c>
      <c r="Y95" s="196"/>
    </row>
    <row r="96" spans="1:25" ht="75" customHeight="1">
      <c r="A96" s="466" t="s">
        <v>4089</v>
      </c>
      <c r="B96" s="467" t="s">
        <v>4090</v>
      </c>
      <c r="C96" s="66"/>
      <c r="D96" s="73" t="s">
        <v>639</v>
      </c>
      <c r="E96" s="468" t="s">
        <v>634</v>
      </c>
      <c r="F96" s="69">
        <f t="shared" ref="F96" si="38">H96*1.35</f>
        <v>665.55000000000007</v>
      </c>
      <c r="G96" s="70">
        <f t="shared" ref="G96" si="39">H96*1.1</f>
        <v>542.30000000000007</v>
      </c>
      <c r="H96" s="71">
        <v>493</v>
      </c>
      <c r="I96" s="126">
        <f t="shared" si="18"/>
        <v>1</v>
      </c>
      <c r="J96" s="126">
        <f t="shared" si="19"/>
        <v>493</v>
      </c>
      <c r="K96" s="126">
        <f t="shared" si="20"/>
        <v>493</v>
      </c>
      <c r="L96">
        <f t="shared" si="21"/>
        <v>493</v>
      </c>
      <c r="M96" s="70">
        <f t="shared" si="22"/>
        <v>507.79</v>
      </c>
      <c r="N96" s="70">
        <f t="shared" si="23"/>
        <v>562.02</v>
      </c>
      <c r="O96" s="70">
        <f t="shared" si="24"/>
        <v>695.13</v>
      </c>
      <c r="P96" s="481">
        <f t="shared" si="25"/>
        <v>468.35</v>
      </c>
      <c r="Q96" s="481">
        <f t="shared" si="26"/>
        <v>517.65</v>
      </c>
      <c r="R96" s="481">
        <f t="shared" si="27"/>
        <v>640.9</v>
      </c>
      <c r="Y96" s="196"/>
    </row>
    <row r="97" spans="1:25" ht="79.5" customHeight="1">
      <c r="A97" s="74" t="s">
        <v>1374</v>
      </c>
      <c r="B97" s="211" t="s">
        <v>1373</v>
      </c>
      <c r="C97" s="66"/>
      <c r="D97" s="73" t="s">
        <v>640</v>
      </c>
      <c r="E97" s="243" t="s">
        <v>634</v>
      </c>
      <c r="F97" s="69">
        <f t="shared" si="36"/>
        <v>605.47500000000002</v>
      </c>
      <c r="G97" s="70">
        <f t="shared" si="37"/>
        <v>493.35</v>
      </c>
      <c r="H97" s="71">
        <v>448.5</v>
      </c>
      <c r="I97" s="126">
        <f t="shared" si="18"/>
        <v>1</v>
      </c>
      <c r="J97" s="126">
        <f t="shared" si="19"/>
        <v>448.5</v>
      </c>
      <c r="K97" s="126">
        <f t="shared" si="20"/>
        <v>448.5</v>
      </c>
      <c r="L97">
        <f t="shared" si="21"/>
        <v>448.5</v>
      </c>
      <c r="M97" s="70">
        <f t="shared" si="22"/>
        <v>461.95499999999998</v>
      </c>
      <c r="N97" s="70">
        <f t="shared" si="23"/>
        <v>511.28999999999996</v>
      </c>
      <c r="O97" s="70">
        <f t="shared" si="24"/>
        <v>632.38499999999999</v>
      </c>
      <c r="P97" s="481">
        <f t="shared" si="25"/>
        <v>426.07499999999999</v>
      </c>
      <c r="Q97" s="481">
        <f t="shared" si="26"/>
        <v>470.92500000000001</v>
      </c>
      <c r="R97" s="481">
        <f t="shared" si="27"/>
        <v>583.05000000000007</v>
      </c>
      <c r="Y97" s="196"/>
    </row>
    <row r="98" spans="1:25" ht="84.75" customHeight="1">
      <c r="A98" s="74" t="s">
        <v>1376</v>
      </c>
      <c r="B98" s="211" t="s">
        <v>1375</v>
      </c>
      <c r="C98" s="66"/>
      <c r="D98" s="73" t="s">
        <v>639</v>
      </c>
      <c r="E98" s="243" t="s">
        <v>634</v>
      </c>
      <c r="F98" s="69">
        <f t="shared" si="36"/>
        <v>425.25</v>
      </c>
      <c r="G98" s="70">
        <f t="shared" si="37"/>
        <v>346.5</v>
      </c>
      <c r="H98" s="71">
        <v>315</v>
      </c>
      <c r="I98" s="126">
        <f t="shared" si="18"/>
        <v>1</v>
      </c>
      <c r="J98" s="126">
        <f t="shared" si="19"/>
        <v>315</v>
      </c>
      <c r="K98" s="126">
        <f t="shared" si="20"/>
        <v>315</v>
      </c>
      <c r="L98">
        <f t="shared" si="21"/>
        <v>315</v>
      </c>
      <c r="M98" s="70">
        <f t="shared" si="22"/>
        <v>324.45</v>
      </c>
      <c r="N98" s="70">
        <f t="shared" si="23"/>
        <v>359.09999999999997</v>
      </c>
      <c r="O98" s="70">
        <f t="shared" si="24"/>
        <v>444.15</v>
      </c>
      <c r="P98" s="481">
        <f t="shared" si="25"/>
        <v>299.25</v>
      </c>
      <c r="Q98" s="481">
        <f t="shared" si="26"/>
        <v>330.75</v>
      </c>
      <c r="R98" s="481">
        <f t="shared" si="27"/>
        <v>409.5</v>
      </c>
      <c r="Y98" s="196"/>
    </row>
    <row r="99" spans="1:25" ht="61.5" customHeight="1">
      <c r="A99" s="74" t="s">
        <v>1378</v>
      </c>
      <c r="B99" s="211" t="s">
        <v>1377</v>
      </c>
      <c r="C99" s="66"/>
      <c r="D99" s="73" t="s">
        <v>639</v>
      </c>
      <c r="E99" s="243" t="s">
        <v>642</v>
      </c>
      <c r="F99" s="69">
        <f t="shared" si="36"/>
        <v>1012.5000000000001</v>
      </c>
      <c r="G99" s="70">
        <f t="shared" si="37"/>
        <v>825.00000000000011</v>
      </c>
      <c r="H99" s="71">
        <v>750</v>
      </c>
      <c r="I99" s="126">
        <f t="shared" si="18"/>
        <v>1</v>
      </c>
      <c r="J99" s="126">
        <f t="shared" si="19"/>
        <v>750</v>
      </c>
      <c r="K99" s="126">
        <f t="shared" si="20"/>
        <v>750</v>
      </c>
      <c r="L99">
        <f t="shared" si="21"/>
        <v>750</v>
      </c>
      <c r="M99" s="70">
        <f t="shared" si="22"/>
        <v>772.5</v>
      </c>
      <c r="N99" s="70">
        <f t="shared" si="23"/>
        <v>854.99999999999989</v>
      </c>
      <c r="O99" s="70">
        <f t="shared" si="24"/>
        <v>1057.5</v>
      </c>
      <c r="P99" s="481">
        <f t="shared" si="25"/>
        <v>712.5</v>
      </c>
      <c r="Q99" s="481">
        <f t="shared" si="26"/>
        <v>787.5</v>
      </c>
      <c r="R99" s="481">
        <f t="shared" si="27"/>
        <v>975</v>
      </c>
      <c r="Y99" s="196"/>
    </row>
    <row r="100" spans="1:25" ht="60">
      <c r="A100" s="74" t="s">
        <v>1380</v>
      </c>
      <c r="B100" s="211" t="s">
        <v>1379</v>
      </c>
      <c r="C100" s="630"/>
      <c r="D100" s="73" t="s">
        <v>640</v>
      </c>
      <c r="E100" s="243" t="s">
        <v>634</v>
      </c>
      <c r="F100" s="69">
        <f t="shared" si="36"/>
        <v>605.47500000000002</v>
      </c>
      <c r="G100" s="70">
        <f t="shared" si="37"/>
        <v>493.35</v>
      </c>
      <c r="H100" s="71">
        <v>448.5</v>
      </c>
      <c r="I100" s="126">
        <f t="shared" si="18"/>
        <v>1</v>
      </c>
      <c r="J100" s="126">
        <f t="shared" si="19"/>
        <v>448.5</v>
      </c>
      <c r="K100" s="126">
        <f t="shared" si="20"/>
        <v>448.5</v>
      </c>
      <c r="L100">
        <f t="shared" si="21"/>
        <v>448.5</v>
      </c>
      <c r="M100" s="70">
        <f t="shared" si="22"/>
        <v>461.95499999999998</v>
      </c>
      <c r="N100" s="70">
        <f t="shared" si="23"/>
        <v>511.28999999999996</v>
      </c>
      <c r="O100" s="70">
        <f t="shared" si="24"/>
        <v>632.38499999999999</v>
      </c>
      <c r="P100" s="481">
        <f t="shared" si="25"/>
        <v>426.07499999999999</v>
      </c>
      <c r="Q100" s="481">
        <f t="shared" si="26"/>
        <v>470.92500000000001</v>
      </c>
      <c r="R100" s="481">
        <f t="shared" si="27"/>
        <v>583.05000000000007</v>
      </c>
      <c r="Y100" s="196"/>
    </row>
    <row r="101" spans="1:25" ht="59.25" customHeight="1">
      <c r="A101" s="74" t="s">
        <v>1382</v>
      </c>
      <c r="B101" s="211" t="s">
        <v>1381</v>
      </c>
      <c r="C101" s="631"/>
      <c r="D101" s="73" t="s">
        <v>639</v>
      </c>
      <c r="E101" s="243" t="s">
        <v>634</v>
      </c>
      <c r="F101" s="69">
        <f t="shared" si="36"/>
        <v>425.25</v>
      </c>
      <c r="G101" s="70">
        <f t="shared" si="37"/>
        <v>346.5</v>
      </c>
      <c r="H101" s="71">
        <v>315</v>
      </c>
      <c r="I101" s="126">
        <f t="shared" si="18"/>
        <v>1</v>
      </c>
      <c r="J101" s="126">
        <f t="shared" si="19"/>
        <v>315</v>
      </c>
      <c r="K101" s="126">
        <f t="shared" si="20"/>
        <v>315</v>
      </c>
      <c r="L101">
        <f t="shared" si="21"/>
        <v>315</v>
      </c>
      <c r="M101" s="70">
        <f t="shared" si="22"/>
        <v>324.45</v>
      </c>
      <c r="N101" s="70">
        <f t="shared" si="23"/>
        <v>359.09999999999997</v>
      </c>
      <c r="O101" s="70">
        <f t="shared" si="24"/>
        <v>444.15</v>
      </c>
      <c r="P101" s="481">
        <f t="shared" si="25"/>
        <v>299.25</v>
      </c>
      <c r="Q101" s="481">
        <f t="shared" si="26"/>
        <v>330.75</v>
      </c>
      <c r="R101" s="481">
        <f t="shared" si="27"/>
        <v>409.5</v>
      </c>
      <c r="Y101" s="196"/>
    </row>
    <row r="102" spans="1:25" ht="75">
      <c r="A102" s="74" t="s">
        <v>1384</v>
      </c>
      <c r="B102" s="211" t="s">
        <v>1383</v>
      </c>
      <c r="C102" s="66"/>
      <c r="D102" s="73" t="s">
        <v>639</v>
      </c>
      <c r="E102" s="243" t="s">
        <v>642</v>
      </c>
      <c r="F102" s="69">
        <f t="shared" si="36"/>
        <v>1161</v>
      </c>
      <c r="G102" s="70">
        <f t="shared" si="37"/>
        <v>946.00000000000011</v>
      </c>
      <c r="H102" s="71">
        <v>860</v>
      </c>
      <c r="I102" s="126">
        <f t="shared" si="18"/>
        <v>1</v>
      </c>
      <c r="J102" s="126">
        <f t="shared" si="19"/>
        <v>860</v>
      </c>
      <c r="K102" s="126">
        <f t="shared" si="20"/>
        <v>860</v>
      </c>
      <c r="L102">
        <f t="shared" si="21"/>
        <v>860</v>
      </c>
      <c r="M102" s="70">
        <f t="shared" si="22"/>
        <v>885.80000000000007</v>
      </c>
      <c r="N102" s="70">
        <f t="shared" si="23"/>
        <v>980.39999999999986</v>
      </c>
      <c r="O102" s="70">
        <f t="shared" si="24"/>
        <v>1212.5999999999999</v>
      </c>
      <c r="P102" s="481">
        <f t="shared" si="25"/>
        <v>817</v>
      </c>
      <c r="Q102" s="481">
        <f t="shared" si="26"/>
        <v>903</v>
      </c>
      <c r="R102" s="481">
        <f t="shared" si="27"/>
        <v>1118</v>
      </c>
      <c r="Y102" s="196"/>
    </row>
    <row r="103" spans="1:25" ht="60">
      <c r="A103" s="74" t="s">
        <v>1386</v>
      </c>
      <c r="B103" s="211" t="s">
        <v>1385</v>
      </c>
      <c r="C103" s="66"/>
      <c r="D103" s="73" t="s">
        <v>641</v>
      </c>
      <c r="E103" s="243" t="s">
        <v>642</v>
      </c>
      <c r="F103" s="69">
        <f t="shared" si="36"/>
        <v>2313.2250000000004</v>
      </c>
      <c r="G103" s="70">
        <f t="shared" si="37"/>
        <v>1884.8500000000001</v>
      </c>
      <c r="H103" s="71">
        <v>1713.5</v>
      </c>
      <c r="I103" s="126">
        <f t="shared" si="18"/>
        <v>1</v>
      </c>
      <c r="J103" s="126">
        <f t="shared" si="19"/>
        <v>1713.5</v>
      </c>
      <c r="K103" s="126">
        <f t="shared" si="20"/>
        <v>1713.5</v>
      </c>
      <c r="L103">
        <f t="shared" si="21"/>
        <v>1713.5</v>
      </c>
      <c r="M103" s="70">
        <f t="shared" si="22"/>
        <v>1764.905</v>
      </c>
      <c r="N103" s="70">
        <f t="shared" si="23"/>
        <v>1953.3899999999999</v>
      </c>
      <c r="O103" s="70">
        <f t="shared" si="24"/>
        <v>2416.0349999999999</v>
      </c>
      <c r="P103" s="481">
        <f t="shared" si="25"/>
        <v>1627.825</v>
      </c>
      <c r="Q103" s="481">
        <f t="shared" si="26"/>
        <v>1799.1750000000002</v>
      </c>
      <c r="R103" s="481">
        <f t="shared" si="27"/>
        <v>2227.5500000000002</v>
      </c>
      <c r="Y103" s="196"/>
    </row>
    <row r="104" spans="1:25" ht="37.5" customHeight="1">
      <c r="A104" s="828" t="s">
        <v>2521</v>
      </c>
      <c r="B104" s="828"/>
      <c r="C104" s="828"/>
      <c r="D104" s="828"/>
      <c r="E104" s="828"/>
      <c r="F104" s="828"/>
      <c r="G104" s="828"/>
      <c r="H104" s="828"/>
      <c r="I104" s="126">
        <f t="shared" si="18"/>
        <v>0</v>
      </c>
      <c r="J104" s="126">
        <f t="shared" si="19"/>
        <v>0</v>
      </c>
      <c r="K104" s="126">
        <f t="shared" si="20"/>
        <v>0</v>
      </c>
      <c r="L104" t="str">
        <f t="shared" si="21"/>
        <v xml:space="preserve"> </v>
      </c>
      <c r="M104" s="70" t="str">
        <f t="shared" si="22"/>
        <v xml:space="preserve"> </v>
      </c>
      <c r="N104" s="70" t="str">
        <f t="shared" si="23"/>
        <v xml:space="preserve"> </v>
      </c>
      <c r="O104" s="70" t="str">
        <f t="shared" si="24"/>
        <v xml:space="preserve"> </v>
      </c>
      <c r="P104" s="481" t="str">
        <f t="shared" si="25"/>
        <v xml:space="preserve"> </v>
      </c>
      <c r="Q104" s="481" t="str">
        <f t="shared" si="26"/>
        <v xml:space="preserve"> </v>
      </c>
      <c r="R104" s="481" t="str">
        <f t="shared" si="27"/>
        <v xml:space="preserve"> </v>
      </c>
      <c r="Y104" s="251"/>
    </row>
  </sheetData>
  <sheetProtection algorithmName="SHA-512" hashValue="DCbw8mCKcQmJyX3RoWag8wiQs/8tOmuqwCSGu+opnjTZpXK/XwBuNX+SYOGk9fRj0Q/r5Hp4LuYmAul4q382GQ==" saltValue="EDylI/JIQybda4x/rmnxHw==" spinCount="100000" sheet="1" objects="1" scenarios="1"/>
  <mergeCells count="49">
    <mergeCell ref="A1:B1"/>
    <mergeCell ref="A2:H2"/>
    <mergeCell ref="A3:H3"/>
    <mergeCell ref="A30:H30"/>
    <mergeCell ref="A60:H60"/>
    <mergeCell ref="D5:D14"/>
    <mergeCell ref="B5:B14"/>
    <mergeCell ref="C5:C14"/>
    <mergeCell ref="B32:B41"/>
    <mergeCell ref="C32:C41"/>
    <mergeCell ref="D32:D41"/>
    <mergeCell ref="B48:B54"/>
    <mergeCell ref="C48:C54"/>
    <mergeCell ref="D48:D54"/>
    <mergeCell ref="A15:A24"/>
    <mergeCell ref="B15:B24"/>
    <mergeCell ref="A104:H104"/>
    <mergeCell ref="A5:A14"/>
    <mergeCell ref="A32:A41"/>
    <mergeCell ref="C100:C101"/>
    <mergeCell ref="C67:C68"/>
    <mergeCell ref="A91:H91"/>
    <mergeCell ref="C65:C66"/>
    <mergeCell ref="E65:E66"/>
    <mergeCell ref="D85:D90"/>
    <mergeCell ref="E85:E90"/>
    <mergeCell ref="C85:C90"/>
    <mergeCell ref="A61:H61"/>
    <mergeCell ref="D65:D66"/>
    <mergeCell ref="A73:H73"/>
    <mergeCell ref="D67:D68"/>
    <mergeCell ref="A48:A54"/>
    <mergeCell ref="A81:H81"/>
    <mergeCell ref="E67:E68"/>
    <mergeCell ref="A77:H77"/>
    <mergeCell ref="A55:A59"/>
    <mergeCell ref="B55:B59"/>
    <mergeCell ref="C55:C59"/>
    <mergeCell ref="D55:D59"/>
    <mergeCell ref="A42:A47"/>
    <mergeCell ref="B42:B47"/>
    <mergeCell ref="C42:C47"/>
    <mergeCell ref="D42:D47"/>
    <mergeCell ref="C15:C24"/>
    <mergeCell ref="D15:D24"/>
    <mergeCell ref="A25:A29"/>
    <mergeCell ref="B25:B29"/>
    <mergeCell ref="C25:C29"/>
    <mergeCell ref="D25:D29"/>
  </mergeCells>
  <hyperlinks>
    <hyperlink ref="A1:B1" location="Содержание!R1C1" display="Перейти в содержание"/>
  </hyperlinks>
  <pageMargins left="0.7" right="0.7" top="0.75" bottom="0.75" header="0.3" footer="0.3"/>
  <pageSetup paperSize="9" orientation="portrait"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sheetPr>
  <dimension ref="A1:Z53"/>
  <sheetViews>
    <sheetView zoomScale="80" zoomScaleNormal="80" workbookViewId="0">
      <selection activeCell="C16" sqref="C16"/>
    </sheetView>
  </sheetViews>
  <sheetFormatPr defaultRowHeight="15"/>
  <cols>
    <col min="1" max="1" width="16.25" style="368" customWidth="1"/>
    <col min="2" max="2" width="28.625" style="360" customWidth="1"/>
    <col min="3" max="3" width="35.125" style="360" customWidth="1"/>
    <col min="4" max="4" width="18" style="360" bestFit="1" customWidth="1"/>
    <col min="5" max="5" width="11.75" style="360" bestFit="1" customWidth="1"/>
    <col min="6" max="6" width="16" style="360" customWidth="1"/>
    <col min="7" max="7" width="14.5" style="360" hidden="1" customWidth="1"/>
    <col min="8" max="8" width="10.125" style="360" hidden="1" customWidth="1"/>
    <col min="9" max="9" width="11.25" style="360" hidden="1" customWidth="1"/>
    <col min="10" max="10" width="2.25" style="360" hidden="1" customWidth="1"/>
    <col min="11" max="11" width="9.625" style="360" hidden="1" customWidth="1"/>
    <col min="12" max="12" width="6.75" style="360" hidden="1" customWidth="1"/>
    <col min="13" max="13" width="6.5" style="360" hidden="1" customWidth="1"/>
    <col min="14" max="14" width="8.875" style="360" hidden="1" customWidth="1"/>
    <col min="15" max="15" width="8.875" style="360" bestFit="1" customWidth="1"/>
    <col min="16" max="16" width="12.375" style="360" bestFit="1" customWidth="1"/>
    <col min="17" max="17" width="9.5" style="486" hidden="1" customWidth="1"/>
    <col min="18" max="18" width="0" style="486" hidden="1" customWidth="1"/>
    <col min="19" max="19" width="12.25" style="486" hidden="1" customWidth="1"/>
    <col min="20" max="22" width="5.5" style="360" hidden="1" customWidth="1"/>
    <col min="23" max="25" width="6.5" style="360" hidden="1" customWidth="1"/>
    <col min="26" max="26" width="11.625" style="379" customWidth="1"/>
    <col min="27" max="262" width="9" style="360"/>
    <col min="263" max="263" width="16.25" style="360" customWidth="1"/>
    <col min="264" max="264" width="28.625" style="360" customWidth="1"/>
    <col min="265" max="265" width="35.125" style="360" customWidth="1"/>
    <col min="266" max="266" width="18" style="360" bestFit="1" customWidth="1"/>
    <col min="267" max="267" width="11.75" style="360" bestFit="1" customWidth="1"/>
    <col min="268" max="268" width="16" style="360" customWidth="1"/>
    <col min="269" max="269" width="14.5" style="360" customWidth="1"/>
    <col min="270" max="270" width="10.125" style="360" bestFit="1" customWidth="1"/>
    <col min="271" max="271" width="11.375" style="360" customWidth="1"/>
    <col min="272" max="272" width="11.625" style="360" customWidth="1"/>
    <col min="273" max="518" width="9" style="360"/>
    <col min="519" max="519" width="16.25" style="360" customWidth="1"/>
    <col min="520" max="520" width="28.625" style="360" customWidth="1"/>
    <col min="521" max="521" width="35.125" style="360" customWidth="1"/>
    <col min="522" max="522" width="18" style="360" bestFit="1" customWidth="1"/>
    <col min="523" max="523" width="11.75" style="360" bestFit="1" customWidth="1"/>
    <col min="524" max="524" width="16" style="360" customWidth="1"/>
    <col min="525" max="525" width="14.5" style="360" customWidth="1"/>
    <col min="526" max="526" width="10.125" style="360" bestFit="1" customWidth="1"/>
    <col min="527" max="527" width="11.375" style="360" customWidth="1"/>
    <col min="528" max="528" width="11.625" style="360" customWidth="1"/>
    <col min="529" max="774" width="9" style="360"/>
    <col min="775" max="775" width="16.25" style="360" customWidth="1"/>
    <col min="776" max="776" width="28.625" style="360" customWidth="1"/>
    <col min="777" max="777" width="35.125" style="360" customWidth="1"/>
    <col min="778" max="778" width="18" style="360" bestFit="1" customWidth="1"/>
    <col min="779" max="779" width="11.75" style="360" bestFit="1" customWidth="1"/>
    <col min="780" max="780" width="16" style="360" customWidth="1"/>
    <col min="781" max="781" width="14.5" style="360" customWidth="1"/>
    <col min="782" max="782" width="10.125" style="360" bestFit="1" customWidth="1"/>
    <col min="783" max="783" width="11.375" style="360" customWidth="1"/>
    <col min="784" max="784" width="11.625" style="360" customWidth="1"/>
    <col min="785" max="1030" width="9" style="360"/>
    <col min="1031" max="1031" width="16.25" style="360" customWidth="1"/>
    <col min="1032" max="1032" width="28.625" style="360" customWidth="1"/>
    <col min="1033" max="1033" width="35.125" style="360" customWidth="1"/>
    <col min="1034" max="1034" width="18" style="360" bestFit="1" customWidth="1"/>
    <col min="1035" max="1035" width="11.75" style="360" bestFit="1" customWidth="1"/>
    <col min="1036" max="1036" width="16" style="360" customWidth="1"/>
    <col min="1037" max="1037" width="14.5" style="360" customWidth="1"/>
    <col min="1038" max="1038" width="10.125" style="360" bestFit="1" customWidth="1"/>
    <col min="1039" max="1039" width="11.375" style="360" customWidth="1"/>
    <col min="1040" max="1040" width="11.625" style="360" customWidth="1"/>
    <col min="1041" max="1286" width="9" style="360"/>
    <col min="1287" max="1287" width="16.25" style="360" customWidth="1"/>
    <col min="1288" max="1288" width="28.625" style="360" customWidth="1"/>
    <col min="1289" max="1289" width="35.125" style="360" customWidth="1"/>
    <col min="1290" max="1290" width="18" style="360" bestFit="1" customWidth="1"/>
    <col min="1291" max="1291" width="11.75" style="360" bestFit="1" customWidth="1"/>
    <col min="1292" max="1292" width="16" style="360" customWidth="1"/>
    <col min="1293" max="1293" width="14.5" style="360" customWidth="1"/>
    <col min="1294" max="1294" width="10.125" style="360" bestFit="1" customWidth="1"/>
    <col min="1295" max="1295" width="11.375" style="360" customWidth="1"/>
    <col min="1296" max="1296" width="11.625" style="360" customWidth="1"/>
    <col min="1297" max="1542" width="9" style="360"/>
    <col min="1543" max="1543" width="16.25" style="360" customWidth="1"/>
    <col min="1544" max="1544" width="28.625" style="360" customWidth="1"/>
    <col min="1545" max="1545" width="35.125" style="360" customWidth="1"/>
    <col min="1546" max="1546" width="18" style="360" bestFit="1" customWidth="1"/>
    <col min="1547" max="1547" width="11.75" style="360" bestFit="1" customWidth="1"/>
    <col min="1548" max="1548" width="16" style="360" customWidth="1"/>
    <col min="1549" max="1549" width="14.5" style="360" customWidth="1"/>
    <col min="1550" max="1550" width="10.125" style="360" bestFit="1" customWidth="1"/>
    <col min="1551" max="1551" width="11.375" style="360" customWidth="1"/>
    <col min="1552" max="1552" width="11.625" style="360" customWidth="1"/>
    <col min="1553" max="1798" width="9" style="360"/>
    <col min="1799" max="1799" width="16.25" style="360" customWidth="1"/>
    <col min="1800" max="1800" width="28.625" style="360" customWidth="1"/>
    <col min="1801" max="1801" width="35.125" style="360" customWidth="1"/>
    <col min="1802" max="1802" width="18" style="360" bestFit="1" customWidth="1"/>
    <col min="1803" max="1803" width="11.75" style="360" bestFit="1" customWidth="1"/>
    <col min="1804" max="1804" width="16" style="360" customWidth="1"/>
    <col min="1805" max="1805" width="14.5" style="360" customWidth="1"/>
    <col min="1806" max="1806" width="10.125" style="360" bestFit="1" customWidth="1"/>
    <col min="1807" max="1807" width="11.375" style="360" customWidth="1"/>
    <col min="1808" max="1808" width="11.625" style="360" customWidth="1"/>
    <col min="1809" max="2054" width="9" style="360"/>
    <col min="2055" max="2055" width="16.25" style="360" customWidth="1"/>
    <col min="2056" max="2056" width="28.625" style="360" customWidth="1"/>
    <col min="2057" max="2057" width="35.125" style="360" customWidth="1"/>
    <col min="2058" max="2058" width="18" style="360" bestFit="1" customWidth="1"/>
    <col min="2059" max="2059" width="11.75" style="360" bestFit="1" customWidth="1"/>
    <col min="2060" max="2060" width="16" style="360" customWidth="1"/>
    <col min="2061" max="2061" width="14.5" style="360" customWidth="1"/>
    <col min="2062" max="2062" width="10.125" style="360" bestFit="1" customWidth="1"/>
    <col min="2063" max="2063" width="11.375" style="360" customWidth="1"/>
    <col min="2064" max="2064" width="11.625" style="360" customWidth="1"/>
    <col min="2065" max="2310" width="9" style="360"/>
    <col min="2311" max="2311" width="16.25" style="360" customWidth="1"/>
    <col min="2312" max="2312" width="28.625" style="360" customWidth="1"/>
    <col min="2313" max="2313" width="35.125" style="360" customWidth="1"/>
    <col min="2314" max="2314" width="18" style="360" bestFit="1" customWidth="1"/>
    <col min="2315" max="2315" width="11.75" style="360" bestFit="1" customWidth="1"/>
    <col min="2316" max="2316" width="16" style="360" customWidth="1"/>
    <col min="2317" max="2317" width="14.5" style="360" customWidth="1"/>
    <col min="2318" max="2318" width="10.125" style="360" bestFit="1" customWidth="1"/>
    <col min="2319" max="2319" width="11.375" style="360" customWidth="1"/>
    <col min="2320" max="2320" width="11.625" style="360" customWidth="1"/>
    <col min="2321" max="2566" width="9" style="360"/>
    <col min="2567" max="2567" width="16.25" style="360" customWidth="1"/>
    <col min="2568" max="2568" width="28.625" style="360" customWidth="1"/>
    <col min="2569" max="2569" width="35.125" style="360" customWidth="1"/>
    <col min="2570" max="2570" width="18" style="360" bestFit="1" customWidth="1"/>
    <col min="2571" max="2571" width="11.75" style="360" bestFit="1" customWidth="1"/>
    <col min="2572" max="2572" width="16" style="360" customWidth="1"/>
    <col min="2573" max="2573" width="14.5" style="360" customWidth="1"/>
    <col min="2574" max="2574" width="10.125" style="360" bestFit="1" customWidth="1"/>
    <col min="2575" max="2575" width="11.375" style="360" customWidth="1"/>
    <col min="2576" max="2576" width="11.625" style="360" customWidth="1"/>
    <col min="2577" max="2822" width="9" style="360"/>
    <col min="2823" max="2823" width="16.25" style="360" customWidth="1"/>
    <col min="2824" max="2824" width="28.625" style="360" customWidth="1"/>
    <col min="2825" max="2825" width="35.125" style="360" customWidth="1"/>
    <col min="2826" max="2826" width="18" style="360" bestFit="1" customWidth="1"/>
    <col min="2827" max="2827" width="11.75" style="360" bestFit="1" customWidth="1"/>
    <col min="2828" max="2828" width="16" style="360" customWidth="1"/>
    <col min="2829" max="2829" width="14.5" style="360" customWidth="1"/>
    <col min="2830" max="2830" width="10.125" style="360" bestFit="1" customWidth="1"/>
    <col min="2831" max="2831" width="11.375" style="360" customWidth="1"/>
    <col min="2832" max="2832" width="11.625" style="360" customWidth="1"/>
    <col min="2833" max="3078" width="9" style="360"/>
    <col min="3079" max="3079" width="16.25" style="360" customWidth="1"/>
    <col min="3080" max="3080" width="28.625" style="360" customWidth="1"/>
    <col min="3081" max="3081" width="35.125" style="360" customWidth="1"/>
    <col min="3082" max="3082" width="18" style="360" bestFit="1" customWidth="1"/>
    <col min="3083" max="3083" width="11.75" style="360" bestFit="1" customWidth="1"/>
    <col min="3084" max="3084" width="16" style="360" customWidth="1"/>
    <col min="3085" max="3085" width="14.5" style="360" customWidth="1"/>
    <col min="3086" max="3086" width="10.125" style="360" bestFit="1" customWidth="1"/>
    <col min="3087" max="3087" width="11.375" style="360" customWidth="1"/>
    <col min="3088" max="3088" width="11.625" style="360" customWidth="1"/>
    <col min="3089" max="3334" width="9" style="360"/>
    <col min="3335" max="3335" width="16.25" style="360" customWidth="1"/>
    <col min="3336" max="3336" width="28.625" style="360" customWidth="1"/>
    <col min="3337" max="3337" width="35.125" style="360" customWidth="1"/>
    <col min="3338" max="3338" width="18" style="360" bestFit="1" customWidth="1"/>
    <col min="3339" max="3339" width="11.75" style="360" bestFit="1" customWidth="1"/>
    <col min="3340" max="3340" width="16" style="360" customWidth="1"/>
    <col min="3341" max="3341" width="14.5" style="360" customWidth="1"/>
    <col min="3342" max="3342" width="10.125" style="360" bestFit="1" customWidth="1"/>
    <col min="3343" max="3343" width="11.375" style="360" customWidth="1"/>
    <col min="3344" max="3344" width="11.625" style="360" customWidth="1"/>
    <col min="3345" max="3590" width="9" style="360"/>
    <col min="3591" max="3591" width="16.25" style="360" customWidth="1"/>
    <col min="3592" max="3592" width="28.625" style="360" customWidth="1"/>
    <col min="3593" max="3593" width="35.125" style="360" customWidth="1"/>
    <col min="3594" max="3594" width="18" style="360" bestFit="1" customWidth="1"/>
    <col min="3595" max="3595" width="11.75" style="360" bestFit="1" customWidth="1"/>
    <col min="3596" max="3596" width="16" style="360" customWidth="1"/>
    <col min="3597" max="3597" width="14.5" style="360" customWidth="1"/>
    <col min="3598" max="3598" width="10.125" style="360" bestFit="1" customWidth="1"/>
    <col min="3599" max="3599" width="11.375" style="360" customWidth="1"/>
    <col min="3600" max="3600" width="11.625" style="360" customWidth="1"/>
    <col min="3601" max="3846" width="9" style="360"/>
    <col min="3847" max="3847" width="16.25" style="360" customWidth="1"/>
    <col min="3848" max="3848" width="28.625" style="360" customWidth="1"/>
    <col min="3849" max="3849" width="35.125" style="360" customWidth="1"/>
    <col min="3850" max="3850" width="18" style="360" bestFit="1" customWidth="1"/>
    <col min="3851" max="3851" width="11.75" style="360" bestFit="1" customWidth="1"/>
    <col min="3852" max="3852" width="16" style="360" customWidth="1"/>
    <col min="3853" max="3853" width="14.5" style="360" customWidth="1"/>
    <col min="3854" max="3854" width="10.125" style="360" bestFit="1" customWidth="1"/>
    <col min="3855" max="3855" width="11.375" style="360" customWidth="1"/>
    <col min="3856" max="3856" width="11.625" style="360" customWidth="1"/>
    <col min="3857" max="4102" width="9" style="360"/>
    <col min="4103" max="4103" width="16.25" style="360" customWidth="1"/>
    <col min="4104" max="4104" width="28.625" style="360" customWidth="1"/>
    <col min="4105" max="4105" width="35.125" style="360" customWidth="1"/>
    <col min="4106" max="4106" width="18" style="360" bestFit="1" customWidth="1"/>
    <col min="4107" max="4107" width="11.75" style="360" bestFit="1" customWidth="1"/>
    <col min="4108" max="4108" width="16" style="360" customWidth="1"/>
    <col min="4109" max="4109" width="14.5" style="360" customWidth="1"/>
    <col min="4110" max="4110" width="10.125" style="360" bestFit="1" customWidth="1"/>
    <col min="4111" max="4111" width="11.375" style="360" customWidth="1"/>
    <col min="4112" max="4112" width="11.625" style="360" customWidth="1"/>
    <col min="4113" max="4358" width="9" style="360"/>
    <col min="4359" max="4359" width="16.25" style="360" customWidth="1"/>
    <col min="4360" max="4360" width="28.625" style="360" customWidth="1"/>
    <col min="4361" max="4361" width="35.125" style="360" customWidth="1"/>
    <col min="4362" max="4362" width="18" style="360" bestFit="1" customWidth="1"/>
    <col min="4363" max="4363" width="11.75" style="360" bestFit="1" customWidth="1"/>
    <col min="4364" max="4364" width="16" style="360" customWidth="1"/>
    <col min="4365" max="4365" width="14.5" style="360" customWidth="1"/>
    <col min="4366" max="4366" width="10.125" style="360" bestFit="1" customWidth="1"/>
    <col min="4367" max="4367" width="11.375" style="360" customWidth="1"/>
    <col min="4368" max="4368" width="11.625" style="360" customWidth="1"/>
    <col min="4369" max="4614" width="9" style="360"/>
    <col min="4615" max="4615" width="16.25" style="360" customWidth="1"/>
    <col min="4616" max="4616" width="28.625" style="360" customWidth="1"/>
    <col min="4617" max="4617" width="35.125" style="360" customWidth="1"/>
    <col min="4618" max="4618" width="18" style="360" bestFit="1" customWidth="1"/>
    <col min="4619" max="4619" width="11.75" style="360" bestFit="1" customWidth="1"/>
    <col min="4620" max="4620" width="16" style="360" customWidth="1"/>
    <col min="4621" max="4621" width="14.5" style="360" customWidth="1"/>
    <col min="4622" max="4622" width="10.125" style="360" bestFit="1" customWidth="1"/>
    <col min="4623" max="4623" width="11.375" style="360" customWidth="1"/>
    <col min="4624" max="4624" width="11.625" style="360" customWidth="1"/>
    <col min="4625" max="4870" width="9" style="360"/>
    <col min="4871" max="4871" width="16.25" style="360" customWidth="1"/>
    <col min="4872" max="4872" width="28.625" style="360" customWidth="1"/>
    <col min="4873" max="4873" width="35.125" style="360" customWidth="1"/>
    <col min="4874" max="4874" width="18" style="360" bestFit="1" customWidth="1"/>
    <col min="4875" max="4875" width="11.75" style="360" bestFit="1" customWidth="1"/>
    <col min="4876" max="4876" width="16" style="360" customWidth="1"/>
    <col min="4877" max="4877" width="14.5" style="360" customWidth="1"/>
    <col min="4878" max="4878" width="10.125" style="360" bestFit="1" customWidth="1"/>
    <col min="4879" max="4879" width="11.375" style="360" customWidth="1"/>
    <col min="4880" max="4880" width="11.625" style="360" customWidth="1"/>
    <col min="4881" max="5126" width="9" style="360"/>
    <col min="5127" max="5127" width="16.25" style="360" customWidth="1"/>
    <col min="5128" max="5128" width="28.625" style="360" customWidth="1"/>
    <col min="5129" max="5129" width="35.125" style="360" customWidth="1"/>
    <col min="5130" max="5130" width="18" style="360" bestFit="1" customWidth="1"/>
    <col min="5131" max="5131" width="11.75" style="360" bestFit="1" customWidth="1"/>
    <col min="5132" max="5132" width="16" style="360" customWidth="1"/>
    <col min="5133" max="5133" width="14.5" style="360" customWidth="1"/>
    <col min="5134" max="5134" width="10.125" style="360" bestFit="1" customWidth="1"/>
    <col min="5135" max="5135" width="11.375" style="360" customWidth="1"/>
    <col min="5136" max="5136" width="11.625" style="360" customWidth="1"/>
    <col min="5137" max="5382" width="9" style="360"/>
    <col min="5383" max="5383" width="16.25" style="360" customWidth="1"/>
    <col min="5384" max="5384" width="28.625" style="360" customWidth="1"/>
    <col min="5385" max="5385" width="35.125" style="360" customWidth="1"/>
    <col min="5386" max="5386" width="18" style="360" bestFit="1" customWidth="1"/>
    <col min="5387" max="5387" width="11.75" style="360" bestFit="1" customWidth="1"/>
    <col min="5388" max="5388" width="16" style="360" customWidth="1"/>
    <col min="5389" max="5389" width="14.5" style="360" customWidth="1"/>
    <col min="5390" max="5390" width="10.125" style="360" bestFit="1" customWidth="1"/>
    <col min="5391" max="5391" width="11.375" style="360" customWidth="1"/>
    <col min="5392" max="5392" width="11.625" style="360" customWidth="1"/>
    <col min="5393" max="5638" width="9" style="360"/>
    <col min="5639" max="5639" width="16.25" style="360" customWidth="1"/>
    <col min="5640" max="5640" width="28.625" style="360" customWidth="1"/>
    <col min="5641" max="5641" width="35.125" style="360" customWidth="1"/>
    <col min="5642" max="5642" width="18" style="360" bestFit="1" customWidth="1"/>
    <col min="5643" max="5643" width="11.75" style="360" bestFit="1" customWidth="1"/>
    <col min="5644" max="5644" width="16" style="360" customWidth="1"/>
    <col min="5645" max="5645" width="14.5" style="360" customWidth="1"/>
    <col min="5646" max="5646" width="10.125" style="360" bestFit="1" customWidth="1"/>
    <col min="5647" max="5647" width="11.375" style="360" customWidth="1"/>
    <col min="5648" max="5648" width="11.625" style="360" customWidth="1"/>
    <col min="5649" max="5894" width="9" style="360"/>
    <col min="5895" max="5895" width="16.25" style="360" customWidth="1"/>
    <col min="5896" max="5896" width="28.625" style="360" customWidth="1"/>
    <col min="5897" max="5897" width="35.125" style="360" customWidth="1"/>
    <col min="5898" max="5898" width="18" style="360" bestFit="1" customWidth="1"/>
    <col min="5899" max="5899" width="11.75" style="360" bestFit="1" customWidth="1"/>
    <col min="5900" max="5900" width="16" style="360" customWidth="1"/>
    <col min="5901" max="5901" width="14.5" style="360" customWidth="1"/>
    <col min="5902" max="5902" width="10.125" style="360" bestFit="1" customWidth="1"/>
    <col min="5903" max="5903" width="11.375" style="360" customWidth="1"/>
    <col min="5904" max="5904" width="11.625" style="360" customWidth="1"/>
    <col min="5905" max="6150" width="9" style="360"/>
    <col min="6151" max="6151" width="16.25" style="360" customWidth="1"/>
    <col min="6152" max="6152" width="28.625" style="360" customWidth="1"/>
    <col min="6153" max="6153" width="35.125" style="360" customWidth="1"/>
    <col min="6154" max="6154" width="18" style="360" bestFit="1" customWidth="1"/>
    <col min="6155" max="6155" width="11.75" style="360" bestFit="1" customWidth="1"/>
    <col min="6156" max="6156" width="16" style="360" customWidth="1"/>
    <col min="6157" max="6157" width="14.5" style="360" customWidth="1"/>
    <col min="6158" max="6158" width="10.125" style="360" bestFit="1" customWidth="1"/>
    <col min="6159" max="6159" width="11.375" style="360" customWidth="1"/>
    <col min="6160" max="6160" width="11.625" style="360" customWidth="1"/>
    <col min="6161" max="6406" width="9" style="360"/>
    <col min="6407" max="6407" width="16.25" style="360" customWidth="1"/>
    <col min="6408" max="6408" width="28.625" style="360" customWidth="1"/>
    <col min="6409" max="6409" width="35.125" style="360" customWidth="1"/>
    <col min="6410" max="6410" width="18" style="360" bestFit="1" customWidth="1"/>
    <col min="6411" max="6411" width="11.75" style="360" bestFit="1" customWidth="1"/>
    <col min="6412" max="6412" width="16" style="360" customWidth="1"/>
    <col min="6413" max="6413" width="14.5" style="360" customWidth="1"/>
    <col min="6414" max="6414" width="10.125" style="360" bestFit="1" customWidth="1"/>
    <col min="6415" max="6415" width="11.375" style="360" customWidth="1"/>
    <col min="6416" max="6416" width="11.625" style="360" customWidth="1"/>
    <col min="6417" max="6662" width="9" style="360"/>
    <col min="6663" max="6663" width="16.25" style="360" customWidth="1"/>
    <col min="6664" max="6664" width="28.625" style="360" customWidth="1"/>
    <col min="6665" max="6665" width="35.125" style="360" customWidth="1"/>
    <col min="6666" max="6666" width="18" style="360" bestFit="1" customWidth="1"/>
    <col min="6667" max="6667" width="11.75" style="360" bestFit="1" customWidth="1"/>
    <col min="6668" max="6668" width="16" style="360" customWidth="1"/>
    <col min="6669" max="6669" width="14.5" style="360" customWidth="1"/>
    <col min="6670" max="6670" width="10.125" style="360" bestFit="1" customWidth="1"/>
    <col min="6671" max="6671" width="11.375" style="360" customWidth="1"/>
    <col min="6672" max="6672" width="11.625" style="360" customWidth="1"/>
    <col min="6673" max="6918" width="9" style="360"/>
    <col min="6919" max="6919" width="16.25" style="360" customWidth="1"/>
    <col min="6920" max="6920" width="28.625" style="360" customWidth="1"/>
    <col min="6921" max="6921" width="35.125" style="360" customWidth="1"/>
    <col min="6922" max="6922" width="18" style="360" bestFit="1" customWidth="1"/>
    <col min="6923" max="6923" width="11.75" style="360" bestFit="1" customWidth="1"/>
    <col min="6924" max="6924" width="16" style="360" customWidth="1"/>
    <col min="6925" max="6925" width="14.5" style="360" customWidth="1"/>
    <col min="6926" max="6926" width="10.125" style="360" bestFit="1" customWidth="1"/>
    <col min="6927" max="6927" width="11.375" style="360" customWidth="1"/>
    <col min="6928" max="6928" width="11.625" style="360" customWidth="1"/>
    <col min="6929" max="7174" width="9" style="360"/>
    <col min="7175" max="7175" width="16.25" style="360" customWidth="1"/>
    <col min="7176" max="7176" width="28.625" style="360" customWidth="1"/>
    <col min="7177" max="7177" width="35.125" style="360" customWidth="1"/>
    <col min="7178" max="7178" width="18" style="360" bestFit="1" customWidth="1"/>
    <col min="7179" max="7179" width="11.75" style="360" bestFit="1" customWidth="1"/>
    <col min="7180" max="7180" width="16" style="360" customWidth="1"/>
    <col min="7181" max="7181" width="14.5" style="360" customWidth="1"/>
    <col min="7182" max="7182" width="10.125" style="360" bestFit="1" customWidth="1"/>
    <col min="7183" max="7183" width="11.375" style="360" customWidth="1"/>
    <col min="7184" max="7184" width="11.625" style="360" customWidth="1"/>
    <col min="7185" max="7430" width="9" style="360"/>
    <col min="7431" max="7431" width="16.25" style="360" customWidth="1"/>
    <col min="7432" max="7432" width="28.625" style="360" customWidth="1"/>
    <col min="7433" max="7433" width="35.125" style="360" customWidth="1"/>
    <col min="7434" max="7434" width="18" style="360" bestFit="1" customWidth="1"/>
    <col min="7435" max="7435" width="11.75" style="360" bestFit="1" customWidth="1"/>
    <col min="7436" max="7436" width="16" style="360" customWidth="1"/>
    <col min="7437" max="7437" width="14.5" style="360" customWidth="1"/>
    <col min="7438" max="7438" width="10.125" style="360" bestFit="1" customWidth="1"/>
    <col min="7439" max="7439" width="11.375" style="360" customWidth="1"/>
    <col min="7440" max="7440" width="11.625" style="360" customWidth="1"/>
    <col min="7441" max="7686" width="9" style="360"/>
    <col min="7687" max="7687" width="16.25" style="360" customWidth="1"/>
    <col min="7688" max="7688" width="28.625" style="360" customWidth="1"/>
    <col min="7689" max="7689" width="35.125" style="360" customWidth="1"/>
    <col min="7690" max="7690" width="18" style="360" bestFit="1" customWidth="1"/>
    <col min="7691" max="7691" width="11.75" style="360" bestFit="1" customWidth="1"/>
    <col min="7692" max="7692" width="16" style="360" customWidth="1"/>
    <col min="7693" max="7693" width="14.5" style="360" customWidth="1"/>
    <col min="7694" max="7694" width="10.125" style="360" bestFit="1" customWidth="1"/>
    <col min="7695" max="7695" width="11.375" style="360" customWidth="1"/>
    <col min="7696" max="7696" width="11.625" style="360" customWidth="1"/>
    <col min="7697" max="7942" width="9" style="360"/>
    <col min="7943" max="7943" width="16.25" style="360" customWidth="1"/>
    <col min="7944" max="7944" width="28.625" style="360" customWidth="1"/>
    <col min="7945" max="7945" width="35.125" style="360" customWidth="1"/>
    <col min="7946" max="7946" width="18" style="360" bestFit="1" customWidth="1"/>
    <col min="7947" max="7947" width="11.75" style="360" bestFit="1" customWidth="1"/>
    <col min="7948" max="7948" width="16" style="360" customWidth="1"/>
    <col min="7949" max="7949" width="14.5" style="360" customWidth="1"/>
    <col min="7950" max="7950" width="10.125" style="360" bestFit="1" customWidth="1"/>
    <col min="7951" max="7951" width="11.375" style="360" customWidth="1"/>
    <col min="7952" max="7952" width="11.625" style="360" customWidth="1"/>
    <col min="7953" max="8198" width="9" style="360"/>
    <col min="8199" max="8199" width="16.25" style="360" customWidth="1"/>
    <col min="8200" max="8200" width="28.625" style="360" customWidth="1"/>
    <col min="8201" max="8201" width="35.125" style="360" customWidth="1"/>
    <col min="8202" max="8202" width="18" style="360" bestFit="1" customWidth="1"/>
    <col min="8203" max="8203" width="11.75" style="360" bestFit="1" customWidth="1"/>
    <col min="8204" max="8204" width="16" style="360" customWidth="1"/>
    <col min="8205" max="8205" width="14.5" style="360" customWidth="1"/>
    <col min="8206" max="8206" width="10.125" style="360" bestFit="1" customWidth="1"/>
    <col min="8207" max="8207" width="11.375" style="360" customWidth="1"/>
    <col min="8208" max="8208" width="11.625" style="360" customWidth="1"/>
    <col min="8209" max="8454" width="9" style="360"/>
    <col min="8455" max="8455" width="16.25" style="360" customWidth="1"/>
    <col min="8456" max="8456" width="28.625" style="360" customWidth="1"/>
    <col min="8457" max="8457" width="35.125" style="360" customWidth="1"/>
    <col min="8458" max="8458" width="18" style="360" bestFit="1" customWidth="1"/>
    <col min="8459" max="8459" width="11.75" style="360" bestFit="1" customWidth="1"/>
    <col min="8460" max="8460" width="16" style="360" customWidth="1"/>
    <col min="8461" max="8461" width="14.5" style="360" customWidth="1"/>
    <col min="8462" max="8462" width="10.125" style="360" bestFit="1" customWidth="1"/>
    <col min="8463" max="8463" width="11.375" style="360" customWidth="1"/>
    <col min="8464" max="8464" width="11.625" style="360" customWidth="1"/>
    <col min="8465" max="8710" width="9" style="360"/>
    <col min="8711" max="8711" width="16.25" style="360" customWidth="1"/>
    <col min="8712" max="8712" width="28.625" style="360" customWidth="1"/>
    <col min="8713" max="8713" width="35.125" style="360" customWidth="1"/>
    <col min="8714" max="8714" width="18" style="360" bestFit="1" customWidth="1"/>
    <col min="8715" max="8715" width="11.75" style="360" bestFit="1" customWidth="1"/>
    <col min="8716" max="8716" width="16" style="360" customWidth="1"/>
    <col min="8717" max="8717" width="14.5" style="360" customWidth="1"/>
    <col min="8718" max="8718" width="10.125" style="360" bestFit="1" customWidth="1"/>
    <col min="8719" max="8719" width="11.375" style="360" customWidth="1"/>
    <col min="8720" max="8720" width="11.625" style="360" customWidth="1"/>
    <col min="8721" max="8966" width="9" style="360"/>
    <col min="8967" max="8967" width="16.25" style="360" customWidth="1"/>
    <col min="8968" max="8968" width="28.625" style="360" customWidth="1"/>
    <col min="8969" max="8969" width="35.125" style="360" customWidth="1"/>
    <col min="8970" max="8970" width="18" style="360" bestFit="1" customWidth="1"/>
    <col min="8971" max="8971" width="11.75" style="360" bestFit="1" customWidth="1"/>
    <col min="8972" max="8972" width="16" style="360" customWidth="1"/>
    <col min="8973" max="8973" width="14.5" style="360" customWidth="1"/>
    <col min="8974" max="8974" width="10.125" style="360" bestFit="1" customWidth="1"/>
    <col min="8975" max="8975" width="11.375" style="360" customWidth="1"/>
    <col min="8976" max="8976" width="11.625" style="360" customWidth="1"/>
    <col min="8977" max="9222" width="9" style="360"/>
    <col min="9223" max="9223" width="16.25" style="360" customWidth="1"/>
    <col min="9224" max="9224" width="28.625" style="360" customWidth="1"/>
    <col min="9225" max="9225" width="35.125" style="360" customWidth="1"/>
    <col min="9226" max="9226" width="18" style="360" bestFit="1" customWidth="1"/>
    <col min="9227" max="9227" width="11.75" style="360" bestFit="1" customWidth="1"/>
    <col min="9228" max="9228" width="16" style="360" customWidth="1"/>
    <col min="9229" max="9229" width="14.5" style="360" customWidth="1"/>
    <col min="9230" max="9230" width="10.125" style="360" bestFit="1" customWidth="1"/>
    <col min="9231" max="9231" width="11.375" style="360" customWidth="1"/>
    <col min="9232" max="9232" width="11.625" style="360" customWidth="1"/>
    <col min="9233" max="9478" width="9" style="360"/>
    <col min="9479" max="9479" width="16.25" style="360" customWidth="1"/>
    <col min="9480" max="9480" width="28.625" style="360" customWidth="1"/>
    <col min="9481" max="9481" width="35.125" style="360" customWidth="1"/>
    <col min="9482" max="9482" width="18" style="360" bestFit="1" customWidth="1"/>
    <col min="9483" max="9483" width="11.75" style="360" bestFit="1" customWidth="1"/>
    <col min="9484" max="9484" width="16" style="360" customWidth="1"/>
    <col min="9485" max="9485" width="14.5" style="360" customWidth="1"/>
    <col min="9486" max="9486" width="10.125" style="360" bestFit="1" customWidth="1"/>
    <col min="9487" max="9487" width="11.375" style="360" customWidth="1"/>
    <col min="9488" max="9488" width="11.625" style="360" customWidth="1"/>
    <col min="9489" max="9734" width="9" style="360"/>
    <col min="9735" max="9735" width="16.25" style="360" customWidth="1"/>
    <col min="9736" max="9736" width="28.625" style="360" customWidth="1"/>
    <col min="9737" max="9737" width="35.125" style="360" customWidth="1"/>
    <col min="9738" max="9738" width="18" style="360" bestFit="1" customWidth="1"/>
    <col min="9739" max="9739" width="11.75" style="360" bestFit="1" customWidth="1"/>
    <col min="9740" max="9740" width="16" style="360" customWidth="1"/>
    <col min="9741" max="9741" width="14.5" style="360" customWidth="1"/>
    <col min="9742" max="9742" width="10.125" style="360" bestFit="1" customWidth="1"/>
    <col min="9743" max="9743" width="11.375" style="360" customWidth="1"/>
    <col min="9744" max="9744" width="11.625" style="360" customWidth="1"/>
    <col min="9745" max="9990" width="9" style="360"/>
    <col min="9991" max="9991" width="16.25" style="360" customWidth="1"/>
    <col min="9992" max="9992" width="28.625" style="360" customWidth="1"/>
    <col min="9993" max="9993" width="35.125" style="360" customWidth="1"/>
    <col min="9994" max="9994" width="18" style="360" bestFit="1" customWidth="1"/>
    <col min="9995" max="9995" width="11.75" style="360" bestFit="1" customWidth="1"/>
    <col min="9996" max="9996" width="16" style="360" customWidth="1"/>
    <col min="9997" max="9997" width="14.5" style="360" customWidth="1"/>
    <col min="9998" max="9998" width="10.125" style="360" bestFit="1" customWidth="1"/>
    <col min="9999" max="9999" width="11.375" style="360" customWidth="1"/>
    <col min="10000" max="10000" width="11.625" style="360" customWidth="1"/>
    <col min="10001" max="10246" width="9" style="360"/>
    <col min="10247" max="10247" width="16.25" style="360" customWidth="1"/>
    <col min="10248" max="10248" width="28.625" style="360" customWidth="1"/>
    <col min="10249" max="10249" width="35.125" style="360" customWidth="1"/>
    <col min="10250" max="10250" width="18" style="360" bestFit="1" customWidth="1"/>
    <col min="10251" max="10251" width="11.75" style="360" bestFit="1" customWidth="1"/>
    <col min="10252" max="10252" width="16" style="360" customWidth="1"/>
    <col min="10253" max="10253" width="14.5" style="360" customWidth="1"/>
    <col min="10254" max="10254" width="10.125" style="360" bestFit="1" customWidth="1"/>
    <col min="10255" max="10255" width="11.375" style="360" customWidth="1"/>
    <col min="10256" max="10256" width="11.625" style="360" customWidth="1"/>
    <col min="10257" max="10502" width="9" style="360"/>
    <col min="10503" max="10503" width="16.25" style="360" customWidth="1"/>
    <col min="10504" max="10504" width="28.625" style="360" customWidth="1"/>
    <col min="10505" max="10505" width="35.125" style="360" customWidth="1"/>
    <col min="10506" max="10506" width="18" style="360" bestFit="1" customWidth="1"/>
    <col min="10507" max="10507" width="11.75" style="360" bestFit="1" customWidth="1"/>
    <col min="10508" max="10508" width="16" style="360" customWidth="1"/>
    <col min="10509" max="10509" width="14.5" style="360" customWidth="1"/>
    <col min="10510" max="10510" width="10.125" style="360" bestFit="1" customWidth="1"/>
    <col min="10511" max="10511" width="11.375" style="360" customWidth="1"/>
    <col min="10512" max="10512" width="11.625" style="360" customWidth="1"/>
    <col min="10513" max="10758" width="9" style="360"/>
    <col min="10759" max="10759" width="16.25" style="360" customWidth="1"/>
    <col min="10760" max="10760" width="28.625" style="360" customWidth="1"/>
    <col min="10761" max="10761" width="35.125" style="360" customWidth="1"/>
    <col min="10762" max="10762" width="18" style="360" bestFit="1" customWidth="1"/>
    <col min="10763" max="10763" width="11.75" style="360" bestFit="1" customWidth="1"/>
    <col min="10764" max="10764" width="16" style="360" customWidth="1"/>
    <col min="10765" max="10765" width="14.5" style="360" customWidth="1"/>
    <col min="10766" max="10766" width="10.125" style="360" bestFit="1" customWidth="1"/>
    <col min="10767" max="10767" width="11.375" style="360" customWidth="1"/>
    <col min="10768" max="10768" width="11.625" style="360" customWidth="1"/>
    <col min="10769" max="11014" width="9" style="360"/>
    <col min="11015" max="11015" width="16.25" style="360" customWidth="1"/>
    <col min="11016" max="11016" width="28.625" style="360" customWidth="1"/>
    <col min="11017" max="11017" width="35.125" style="360" customWidth="1"/>
    <col min="11018" max="11018" width="18" style="360" bestFit="1" customWidth="1"/>
    <col min="11019" max="11019" width="11.75" style="360" bestFit="1" customWidth="1"/>
    <col min="11020" max="11020" width="16" style="360" customWidth="1"/>
    <col min="11021" max="11021" width="14.5" style="360" customWidth="1"/>
    <col min="11022" max="11022" width="10.125" style="360" bestFit="1" customWidth="1"/>
    <col min="11023" max="11023" width="11.375" style="360" customWidth="1"/>
    <col min="11024" max="11024" width="11.625" style="360" customWidth="1"/>
    <col min="11025" max="11270" width="9" style="360"/>
    <col min="11271" max="11271" width="16.25" style="360" customWidth="1"/>
    <col min="11272" max="11272" width="28.625" style="360" customWidth="1"/>
    <col min="11273" max="11273" width="35.125" style="360" customWidth="1"/>
    <col min="11274" max="11274" width="18" style="360" bestFit="1" customWidth="1"/>
    <col min="11275" max="11275" width="11.75" style="360" bestFit="1" customWidth="1"/>
    <col min="11276" max="11276" width="16" style="360" customWidth="1"/>
    <col min="11277" max="11277" width="14.5" style="360" customWidth="1"/>
    <col min="11278" max="11278" width="10.125" style="360" bestFit="1" customWidth="1"/>
    <col min="11279" max="11279" width="11.375" style="360" customWidth="1"/>
    <col min="11280" max="11280" width="11.625" style="360" customWidth="1"/>
    <col min="11281" max="11526" width="9" style="360"/>
    <col min="11527" max="11527" width="16.25" style="360" customWidth="1"/>
    <col min="11528" max="11528" width="28.625" style="360" customWidth="1"/>
    <col min="11529" max="11529" width="35.125" style="360" customWidth="1"/>
    <col min="11530" max="11530" width="18" style="360" bestFit="1" customWidth="1"/>
    <col min="11531" max="11531" width="11.75" style="360" bestFit="1" customWidth="1"/>
    <col min="11532" max="11532" width="16" style="360" customWidth="1"/>
    <col min="11533" max="11533" width="14.5" style="360" customWidth="1"/>
    <col min="11534" max="11534" width="10.125" style="360" bestFit="1" customWidth="1"/>
    <col min="11535" max="11535" width="11.375" style="360" customWidth="1"/>
    <col min="11536" max="11536" width="11.625" style="360" customWidth="1"/>
    <col min="11537" max="11782" width="9" style="360"/>
    <col min="11783" max="11783" width="16.25" style="360" customWidth="1"/>
    <col min="11784" max="11784" width="28.625" style="360" customWidth="1"/>
    <col min="11785" max="11785" width="35.125" style="360" customWidth="1"/>
    <col min="11786" max="11786" width="18" style="360" bestFit="1" customWidth="1"/>
    <col min="11787" max="11787" width="11.75" style="360" bestFit="1" customWidth="1"/>
    <col min="11788" max="11788" width="16" style="360" customWidth="1"/>
    <col min="11789" max="11789" width="14.5" style="360" customWidth="1"/>
    <col min="11790" max="11790" width="10.125" style="360" bestFit="1" customWidth="1"/>
    <col min="11791" max="11791" width="11.375" style="360" customWidth="1"/>
    <col min="11792" max="11792" width="11.625" style="360" customWidth="1"/>
    <col min="11793" max="12038" width="9" style="360"/>
    <col min="12039" max="12039" width="16.25" style="360" customWidth="1"/>
    <col min="12040" max="12040" width="28.625" style="360" customWidth="1"/>
    <col min="12041" max="12041" width="35.125" style="360" customWidth="1"/>
    <col min="12042" max="12042" width="18" style="360" bestFit="1" customWidth="1"/>
    <col min="12043" max="12043" width="11.75" style="360" bestFit="1" customWidth="1"/>
    <col min="12044" max="12044" width="16" style="360" customWidth="1"/>
    <col min="12045" max="12045" width="14.5" style="360" customWidth="1"/>
    <col min="12046" max="12046" width="10.125" style="360" bestFit="1" customWidth="1"/>
    <col min="12047" max="12047" width="11.375" style="360" customWidth="1"/>
    <col min="12048" max="12048" width="11.625" style="360" customWidth="1"/>
    <col min="12049" max="12294" width="9" style="360"/>
    <col min="12295" max="12295" width="16.25" style="360" customWidth="1"/>
    <col min="12296" max="12296" width="28.625" style="360" customWidth="1"/>
    <col min="12297" max="12297" width="35.125" style="360" customWidth="1"/>
    <col min="12298" max="12298" width="18" style="360" bestFit="1" customWidth="1"/>
    <col min="12299" max="12299" width="11.75" style="360" bestFit="1" customWidth="1"/>
    <col min="12300" max="12300" width="16" style="360" customWidth="1"/>
    <col min="12301" max="12301" width="14.5" style="360" customWidth="1"/>
    <col min="12302" max="12302" width="10.125" style="360" bestFit="1" customWidth="1"/>
    <col min="12303" max="12303" width="11.375" style="360" customWidth="1"/>
    <col min="12304" max="12304" width="11.625" style="360" customWidth="1"/>
    <col min="12305" max="12550" width="9" style="360"/>
    <col min="12551" max="12551" width="16.25" style="360" customWidth="1"/>
    <col min="12552" max="12552" width="28.625" style="360" customWidth="1"/>
    <col min="12553" max="12553" width="35.125" style="360" customWidth="1"/>
    <col min="12554" max="12554" width="18" style="360" bestFit="1" customWidth="1"/>
    <col min="12555" max="12555" width="11.75" style="360" bestFit="1" customWidth="1"/>
    <col min="12556" max="12556" width="16" style="360" customWidth="1"/>
    <col min="12557" max="12557" width="14.5" style="360" customWidth="1"/>
    <col min="12558" max="12558" width="10.125" style="360" bestFit="1" customWidth="1"/>
    <col min="12559" max="12559" width="11.375" style="360" customWidth="1"/>
    <col min="12560" max="12560" width="11.625" style="360" customWidth="1"/>
    <col min="12561" max="12806" width="9" style="360"/>
    <col min="12807" max="12807" width="16.25" style="360" customWidth="1"/>
    <col min="12808" max="12808" width="28.625" style="360" customWidth="1"/>
    <col min="12809" max="12809" width="35.125" style="360" customWidth="1"/>
    <col min="12810" max="12810" width="18" style="360" bestFit="1" customWidth="1"/>
    <col min="12811" max="12811" width="11.75" style="360" bestFit="1" customWidth="1"/>
    <col min="12812" max="12812" width="16" style="360" customWidth="1"/>
    <col min="12813" max="12813" width="14.5" style="360" customWidth="1"/>
    <col min="12814" max="12814" width="10.125" style="360" bestFit="1" customWidth="1"/>
    <col min="12815" max="12815" width="11.375" style="360" customWidth="1"/>
    <col min="12816" max="12816" width="11.625" style="360" customWidth="1"/>
    <col min="12817" max="13062" width="9" style="360"/>
    <col min="13063" max="13063" width="16.25" style="360" customWidth="1"/>
    <col min="13064" max="13064" width="28.625" style="360" customWidth="1"/>
    <col min="13065" max="13065" width="35.125" style="360" customWidth="1"/>
    <col min="13066" max="13066" width="18" style="360" bestFit="1" customWidth="1"/>
    <col min="13067" max="13067" width="11.75" style="360" bestFit="1" customWidth="1"/>
    <col min="13068" max="13068" width="16" style="360" customWidth="1"/>
    <col min="13069" max="13069" width="14.5" style="360" customWidth="1"/>
    <col min="13070" max="13070" width="10.125" style="360" bestFit="1" customWidth="1"/>
    <col min="13071" max="13071" width="11.375" style="360" customWidth="1"/>
    <col min="13072" max="13072" width="11.625" style="360" customWidth="1"/>
    <col min="13073" max="13318" width="9" style="360"/>
    <col min="13319" max="13319" width="16.25" style="360" customWidth="1"/>
    <col min="13320" max="13320" width="28.625" style="360" customWidth="1"/>
    <col min="13321" max="13321" width="35.125" style="360" customWidth="1"/>
    <col min="13322" max="13322" width="18" style="360" bestFit="1" customWidth="1"/>
    <col min="13323" max="13323" width="11.75" style="360" bestFit="1" customWidth="1"/>
    <col min="13324" max="13324" width="16" style="360" customWidth="1"/>
    <col min="13325" max="13325" width="14.5" style="360" customWidth="1"/>
    <col min="13326" max="13326" width="10.125" style="360" bestFit="1" customWidth="1"/>
    <col min="13327" max="13327" width="11.375" style="360" customWidth="1"/>
    <col min="13328" max="13328" width="11.625" style="360" customWidth="1"/>
    <col min="13329" max="13574" width="9" style="360"/>
    <col min="13575" max="13575" width="16.25" style="360" customWidth="1"/>
    <col min="13576" max="13576" width="28.625" style="360" customWidth="1"/>
    <col min="13577" max="13577" width="35.125" style="360" customWidth="1"/>
    <col min="13578" max="13578" width="18" style="360" bestFit="1" customWidth="1"/>
    <col min="13579" max="13579" width="11.75" style="360" bestFit="1" customWidth="1"/>
    <col min="13580" max="13580" width="16" style="360" customWidth="1"/>
    <col min="13581" max="13581" width="14.5" style="360" customWidth="1"/>
    <col min="13582" max="13582" width="10.125" style="360" bestFit="1" customWidth="1"/>
    <col min="13583" max="13583" width="11.375" style="360" customWidth="1"/>
    <col min="13584" max="13584" width="11.625" style="360" customWidth="1"/>
    <col min="13585" max="13830" width="9" style="360"/>
    <col min="13831" max="13831" width="16.25" style="360" customWidth="1"/>
    <col min="13832" max="13832" width="28.625" style="360" customWidth="1"/>
    <col min="13833" max="13833" width="35.125" style="360" customWidth="1"/>
    <col min="13834" max="13834" width="18" style="360" bestFit="1" customWidth="1"/>
    <col min="13835" max="13835" width="11.75" style="360" bestFit="1" customWidth="1"/>
    <col min="13836" max="13836" width="16" style="360" customWidth="1"/>
    <col min="13837" max="13837" width="14.5" style="360" customWidth="1"/>
    <col min="13838" max="13838" width="10.125" style="360" bestFit="1" customWidth="1"/>
    <col min="13839" max="13839" width="11.375" style="360" customWidth="1"/>
    <col min="13840" max="13840" width="11.625" style="360" customWidth="1"/>
    <col min="13841" max="14086" width="9" style="360"/>
    <col min="14087" max="14087" width="16.25" style="360" customWidth="1"/>
    <col min="14088" max="14088" width="28.625" style="360" customWidth="1"/>
    <col min="14089" max="14089" width="35.125" style="360" customWidth="1"/>
    <col min="14090" max="14090" width="18" style="360" bestFit="1" customWidth="1"/>
    <col min="14091" max="14091" width="11.75" style="360" bestFit="1" customWidth="1"/>
    <col min="14092" max="14092" width="16" style="360" customWidth="1"/>
    <col min="14093" max="14093" width="14.5" style="360" customWidth="1"/>
    <col min="14094" max="14094" width="10.125" style="360" bestFit="1" customWidth="1"/>
    <col min="14095" max="14095" width="11.375" style="360" customWidth="1"/>
    <col min="14096" max="14096" width="11.625" style="360" customWidth="1"/>
    <col min="14097" max="14342" width="9" style="360"/>
    <col min="14343" max="14343" width="16.25" style="360" customWidth="1"/>
    <col min="14344" max="14344" width="28.625" style="360" customWidth="1"/>
    <col min="14345" max="14345" width="35.125" style="360" customWidth="1"/>
    <col min="14346" max="14346" width="18" style="360" bestFit="1" customWidth="1"/>
    <col min="14347" max="14347" width="11.75" style="360" bestFit="1" customWidth="1"/>
    <col min="14348" max="14348" width="16" style="360" customWidth="1"/>
    <col min="14349" max="14349" width="14.5" style="360" customWidth="1"/>
    <col min="14350" max="14350" width="10.125" style="360" bestFit="1" customWidth="1"/>
    <col min="14351" max="14351" width="11.375" style="360" customWidth="1"/>
    <col min="14352" max="14352" width="11.625" style="360" customWidth="1"/>
    <col min="14353" max="14598" width="9" style="360"/>
    <col min="14599" max="14599" width="16.25" style="360" customWidth="1"/>
    <col min="14600" max="14600" width="28.625" style="360" customWidth="1"/>
    <col min="14601" max="14601" width="35.125" style="360" customWidth="1"/>
    <col min="14602" max="14602" width="18" style="360" bestFit="1" customWidth="1"/>
    <col min="14603" max="14603" width="11.75" style="360" bestFit="1" customWidth="1"/>
    <col min="14604" max="14604" width="16" style="360" customWidth="1"/>
    <col min="14605" max="14605" width="14.5" style="360" customWidth="1"/>
    <col min="14606" max="14606" width="10.125" style="360" bestFit="1" customWidth="1"/>
    <col min="14607" max="14607" width="11.375" style="360" customWidth="1"/>
    <col min="14608" max="14608" width="11.625" style="360" customWidth="1"/>
    <col min="14609" max="14854" width="9" style="360"/>
    <col min="14855" max="14855" width="16.25" style="360" customWidth="1"/>
    <col min="14856" max="14856" width="28.625" style="360" customWidth="1"/>
    <col min="14857" max="14857" width="35.125" style="360" customWidth="1"/>
    <col min="14858" max="14858" width="18" style="360" bestFit="1" customWidth="1"/>
    <col min="14859" max="14859" width="11.75" style="360" bestFit="1" customWidth="1"/>
    <col min="14860" max="14860" width="16" style="360" customWidth="1"/>
    <col min="14861" max="14861" width="14.5" style="360" customWidth="1"/>
    <col min="14862" max="14862" width="10.125" style="360" bestFit="1" customWidth="1"/>
    <col min="14863" max="14863" width="11.375" style="360" customWidth="1"/>
    <col min="14864" max="14864" width="11.625" style="360" customWidth="1"/>
    <col min="14865" max="15110" width="9" style="360"/>
    <col min="15111" max="15111" width="16.25" style="360" customWidth="1"/>
    <col min="15112" max="15112" width="28.625" style="360" customWidth="1"/>
    <col min="15113" max="15113" width="35.125" style="360" customWidth="1"/>
    <col min="15114" max="15114" width="18" style="360" bestFit="1" customWidth="1"/>
    <col min="15115" max="15115" width="11.75" style="360" bestFit="1" customWidth="1"/>
    <col min="15116" max="15116" width="16" style="360" customWidth="1"/>
    <col min="15117" max="15117" width="14.5" style="360" customWidth="1"/>
    <col min="15118" max="15118" width="10.125" style="360" bestFit="1" customWidth="1"/>
    <col min="15119" max="15119" width="11.375" style="360" customWidth="1"/>
    <col min="15120" max="15120" width="11.625" style="360" customWidth="1"/>
    <col min="15121" max="15366" width="9" style="360"/>
    <col min="15367" max="15367" width="16.25" style="360" customWidth="1"/>
    <col min="15368" max="15368" width="28.625" style="360" customWidth="1"/>
    <col min="15369" max="15369" width="35.125" style="360" customWidth="1"/>
    <col min="15370" max="15370" width="18" style="360" bestFit="1" customWidth="1"/>
    <col min="15371" max="15371" width="11.75" style="360" bestFit="1" customWidth="1"/>
    <col min="15372" max="15372" width="16" style="360" customWidth="1"/>
    <col min="15373" max="15373" width="14.5" style="360" customWidth="1"/>
    <col min="15374" max="15374" width="10.125" style="360" bestFit="1" customWidth="1"/>
    <col min="15375" max="15375" width="11.375" style="360" customWidth="1"/>
    <col min="15376" max="15376" width="11.625" style="360" customWidth="1"/>
    <col min="15377" max="15622" width="9" style="360"/>
    <col min="15623" max="15623" width="16.25" style="360" customWidth="1"/>
    <col min="15624" max="15624" width="28.625" style="360" customWidth="1"/>
    <col min="15625" max="15625" width="35.125" style="360" customWidth="1"/>
    <col min="15626" max="15626" width="18" style="360" bestFit="1" customWidth="1"/>
    <col min="15627" max="15627" width="11.75" style="360" bestFit="1" customWidth="1"/>
    <col min="15628" max="15628" width="16" style="360" customWidth="1"/>
    <col min="15629" max="15629" width="14.5" style="360" customWidth="1"/>
    <col min="15630" max="15630" width="10.125" style="360" bestFit="1" customWidth="1"/>
    <col min="15631" max="15631" width="11.375" style="360" customWidth="1"/>
    <col min="15632" max="15632" width="11.625" style="360" customWidth="1"/>
    <col min="15633" max="15878" width="9" style="360"/>
    <col min="15879" max="15879" width="16.25" style="360" customWidth="1"/>
    <col min="15880" max="15880" width="28.625" style="360" customWidth="1"/>
    <col min="15881" max="15881" width="35.125" style="360" customWidth="1"/>
    <col min="15882" max="15882" width="18" style="360" bestFit="1" customWidth="1"/>
    <col min="15883" max="15883" width="11.75" style="360" bestFit="1" customWidth="1"/>
    <col min="15884" max="15884" width="16" style="360" customWidth="1"/>
    <col min="15885" max="15885" width="14.5" style="360" customWidth="1"/>
    <col min="15886" max="15886" width="10.125" style="360" bestFit="1" customWidth="1"/>
    <col min="15887" max="15887" width="11.375" style="360" customWidth="1"/>
    <col min="15888" max="15888" width="11.625" style="360" customWidth="1"/>
    <col min="15889" max="16134" width="9" style="360"/>
    <col min="16135" max="16135" width="16.25" style="360" customWidth="1"/>
    <col min="16136" max="16136" width="28.625" style="360" customWidth="1"/>
    <col min="16137" max="16137" width="35.125" style="360" customWidth="1"/>
    <col min="16138" max="16138" width="18" style="360" bestFit="1" customWidth="1"/>
    <col min="16139" max="16139" width="11.75" style="360" bestFit="1" customWidth="1"/>
    <col min="16140" max="16140" width="16" style="360" customWidth="1"/>
    <col min="16141" max="16141" width="14.5" style="360" customWidth="1"/>
    <col min="16142" max="16142" width="10.125" style="360" bestFit="1" customWidth="1"/>
    <col min="16143" max="16143" width="11.375" style="360" customWidth="1"/>
    <col min="16144" max="16144" width="11.625" style="360" customWidth="1"/>
    <col min="16145" max="16384" width="9" style="360"/>
  </cols>
  <sheetData>
    <row r="1" spans="1:26" s="359" customFormat="1" ht="33.75" customHeight="1">
      <c r="A1" s="844" t="s">
        <v>1259</v>
      </c>
      <c r="B1" s="844"/>
      <c r="C1" s="350"/>
      <c r="D1" s="351"/>
      <c r="E1" s="352"/>
      <c r="F1" s="352"/>
      <c r="G1" s="353"/>
      <c r="H1" s="354"/>
      <c r="I1" s="355"/>
      <c r="J1" s="357"/>
      <c r="K1" s="357"/>
      <c r="L1" s="358"/>
      <c r="Q1" s="485"/>
      <c r="R1" s="485"/>
      <c r="S1" s="485"/>
      <c r="Z1" s="356"/>
    </row>
    <row r="2" spans="1:26" ht="29.25" customHeight="1">
      <c r="A2" s="845" t="s">
        <v>3792</v>
      </c>
      <c r="B2" s="845"/>
      <c r="C2" s="845"/>
      <c r="D2" s="845"/>
      <c r="E2" s="845"/>
      <c r="F2" s="845"/>
      <c r="G2" s="845"/>
      <c r="H2" s="845"/>
      <c r="I2" s="845"/>
      <c r="J2"/>
      <c r="K2"/>
      <c r="L2"/>
      <c r="M2"/>
      <c r="N2"/>
      <c r="O2"/>
      <c r="P2"/>
      <c r="Q2" s="478"/>
      <c r="R2" s="478"/>
      <c r="S2" s="478"/>
      <c r="T2" s="478">
        <f>Содержание!R3</f>
        <v>1.03</v>
      </c>
      <c r="U2" s="478">
        <f>Содержание!S3</f>
        <v>1.1399999999999999</v>
      </c>
      <c r="V2" s="478">
        <f>Содержание!T3</f>
        <v>1.41</v>
      </c>
      <c r="W2" s="478">
        <f>Содержание!U3</f>
        <v>5</v>
      </c>
      <c r="X2" s="478">
        <f>Содержание!V3</f>
        <v>1.05</v>
      </c>
      <c r="Y2" s="478">
        <f>Содержание!W3</f>
        <v>1.3</v>
      </c>
      <c r="Z2" s="356"/>
    </row>
    <row r="3" spans="1:26" ht="29.25" customHeight="1">
      <c r="A3" s="831" t="s">
        <v>3793</v>
      </c>
      <c r="B3" s="831"/>
      <c r="C3" s="831"/>
      <c r="D3" s="831"/>
      <c r="E3" s="831"/>
      <c r="F3" s="831"/>
      <c r="G3" s="831"/>
      <c r="H3" s="831"/>
      <c r="I3" s="831"/>
      <c r="J3"/>
      <c r="K3"/>
      <c r="L3"/>
      <c r="M3"/>
      <c r="N3"/>
      <c r="O3"/>
      <c r="P3"/>
      <c r="Q3" s="478"/>
      <c r="R3" s="478"/>
      <c r="S3" s="478"/>
      <c r="T3"/>
      <c r="U3"/>
      <c r="V3"/>
      <c r="W3"/>
      <c r="X3"/>
      <c r="Y3"/>
      <c r="Z3" s="356"/>
    </row>
    <row r="4" spans="1:26" ht="31.5">
      <c r="A4" s="361" t="s">
        <v>3</v>
      </c>
      <c r="B4" s="361" t="s">
        <v>3794</v>
      </c>
      <c r="C4" s="361" t="s">
        <v>93</v>
      </c>
      <c r="D4" s="361" t="s">
        <v>3795</v>
      </c>
      <c r="E4" s="361" t="s">
        <v>3796</v>
      </c>
      <c r="F4" s="361" t="s">
        <v>3797</v>
      </c>
      <c r="G4" s="361" t="s">
        <v>3798</v>
      </c>
      <c r="H4" s="361" t="s">
        <v>3799</v>
      </c>
      <c r="I4" s="361" t="s">
        <v>3800</v>
      </c>
      <c r="J4" s="126">
        <f>IF(I4&gt;1,1,0)</f>
        <v>1</v>
      </c>
      <c r="K4" s="126" t="str">
        <f>IF(J4=1,I4,0)</f>
        <v>ОПТ 2 /м</v>
      </c>
      <c r="L4" s="126" t="str">
        <f>IFERROR(SUM(K4*1)," ")</f>
        <v xml:space="preserve"> </v>
      </c>
      <c r="M4" t="str">
        <f>IF(L4=0," ",L4)</f>
        <v xml:space="preserve"> </v>
      </c>
      <c r="N4" s="479" t="s">
        <v>4110</v>
      </c>
      <c r="O4" s="479" t="s">
        <v>4111</v>
      </c>
      <c r="P4" s="479" t="s">
        <v>4112</v>
      </c>
      <c r="Q4" s="480" t="s">
        <v>4110</v>
      </c>
      <c r="R4" s="480" t="s">
        <v>4111</v>
      </c>
      <c r="S4" s="480" t="s">
        <v>4112</v>
      </c>
      <c r="T4"/>
      <c r="U4"/>
      <c r="V4"/>
      <c r="W4"/>
      <c r="X4"/>
      <c r="Y4"/>
      <c r="Z4" s="356"/>
    </row>
    <row r="5" spans="1:26" ht="45">
      <c r="A5" s="362" t="s">
        <v>3801</v>
      </c>
      <c r="B5" s="838"/>
      <c r="C5" s="363" t="s">
        <v>3802</v>
      </c>
      <c r="D5" s="362" t="s">
        <v>3803</v>
      </c>
      <c r="E5" s="364" t="s">
        <v>3804</v>
      </c>
      <c r="F5" s="362" t="s">
        <v>123</v>
      </c>
      <c r="G5" s="365">
        <f t="shared" ref="G5:G13" si="0">I5*1.35</f>
        <v>303.75</v>
      </c>
      <c r="H5" s="366">
        <f t="shared" ref="H5:H13" si="1">I5*1.1</f>
        <v>247.50000000000003</v>
      </c>
      <c r="I5" s="367">
        <v>225</v>
      </c>
      <c r="J5" s="126">
        <f t="shared" ref="J5:J53" si="2">IF(I5&gt;1,1,0)</f>
        <v>1</v>
      </c>
      <c r="K5" s="126">
        <f t="shared" ref="K5:K53" si="3">IF(J5=1,I5,0)</f>
        <v>225</v>
      </c>
      <c r="L5" s="126">
        <f t="shared" ref="L5:L53" si="4">IFERROR(SUM(K5*1)," ")</f>
        <v>225</v>
      </c>
      <c r="M5">
        <f t="shared" ref="M5:M53" si="5">IF(L5=0," ",L5)</f>
        <v>225</v>
      </c>
      <c r="N5" s="70">
        <f>IFERROR(SUM($M5*$T$2)," ")</f>
        <v>231.75</v>
      </c>
      <c r="O5" s="70">
        <f>IFERROR(SUM($M5*$U$2)," ")</f>
        <v>256.5</v>
      </c>
      <c r="P5" s="70">
        <f>IFERROR(SUM($M5*$V$2)," ")</f>
        <v>317.25</v>
      </c>
      <c r="Q5" s="481">
        <f>IFERROR(SUM($M5-$M5/100*$W$2)," ")</f>
        <v>213.75</v>
      </c>
      <c r="R5" s="481">
        <f>IFERROR(SUM($M5*$X$2)," ")</f>
        <v>236.25</v>
      </c>
      <c r="S5" s="481">
        <f>IFERROR(SUM($M5*$Y$2)," ")</f>
        <v>292.5</v>
      </c>
      <c r="T5"/>
      <c r="U5"/>
      <c r="V5"/>
      <c r="W5"/>
      <c r="X5"/>
      <c r="Y5"/>
      <c r="Z5" s="356"/>
    </row>
    <row r="6" spans="1:26" ht="45">
      <c r="A6" s="362" t="s">
        <v>3805</v>
      </c>
      <c r="B6" s="839"/>
      <c r="C6" s="363" t="s">
        <v>3806</v>
      </c>
      <c r="D6" s="362" t="s">
        <v>3803</v>
      </c>
      <c r="E6" s="364" t="s">
        <v>3807</v>
      </c>
      <c r="F6" s="362" t="s">
        <v>123</v>
      </c>
      <c r="G6" s="365">
        <f>I6*1.35</f>
        <v>216</v>
      </c>
      <c r="H6" s="366">
        <f>I6*1.1</f>
        <v>176</v>
      </c>
      <c r="I6" s="367">
        <v>160</v>
      </c>
      <c r="J6" s="126">
        <f t="shared" si="2"/>
        <v>1</v>
      </c>
      <c r="K6" s="126">
        <f t="shared" si="3"/>
        <v>160</v>
      </c>
      <c r="L6" s="126">
        <f t="shared" si="4"/>
        <v>160</v>
      </c>
      <c r="M6">
        <f t="shared" si="5"/>
        <v>160</v>
      </c>
      <c r="N6" s="70">
        <f t="shared" ref="N6:N53" si="6">IFERROR(SUM($M6*$T$2)," ")</f>
        <v>164.8</v>
      </c>
      <c r="O6" s="70">
        <f t="shared" ref="O6:O53" si="7">IFERROR(SUM($M6*$U$2)," ")</f>
        <v>182.39999999999998</v>
      </c>
      <c r="P6" s="70">
        <f t="shared" ref="P6:P53" si="8">IFERROR(SUM($M6*$V$2)," ")</f>
        <v>225.6</v>
      </c>
      <c r="Q6" s="481">
        <f t="shared" ref="Q6:Q53" si="9">IFERROR(SUM($M6-$M6/100*$W$2)," ")</f>
        <v>152</v>
      </c>
      <c r="R6" s="481">
        <f t="shared" ref="R6:R53" si="10">IFERROR(SUM($M6*$X$2)," ")</f>
        <v>168</v>
      </c>
      <c r="S6" s="481">
        <f t="shared" ref="S6:S53" si="11">IFERROR(SUM($M6*$Y$2)," ")</f>
        <v>208</v>
      </c>
      <c r="Z6" s="356" t="s">
        <v>978</v>
      </c>
    </row>
    <row r="7" spans="1:26" ht="45">
      <c r="A7" s="362" t="s">
        <v>3808</v>
      </c>
      <c r="B7" s="840"/>
      <c r="C7" s="369" t="s">
        <v>3809</v>
      </c>
      <c r="D7" s="362" t="s">
        <v>3803</v>
      </c>
      <c r="E7" s="364" t="s">
        <v>3807</v>
      </c>
      <c r="F7" s="362" t="s">
        <v>123</v>
      </c>
      <c r="G7" s="365">
        <f>I7*1.35</f>
        <v>216</v>
      </c>
      <c r="H7" s="366">
        <f>I7*1.1</f>
        <v>176</v>
      </c>
      <c r="I7" s="367">
        <v>160</v>
      </c>
      <c r="J7" s="126">
        <f t="shared" si="2"/>
        <v>1</v>
      </c>
      <c r="K7" s="126">
        <f t="shared" si="3"/>
        <v>160</v>
      </c>
      <c r="L7" s="126">
        <f t="shared" si="4"/>
        <v>160</v>
      </c>
      <c r="M7">
        <f t="shared" si="5"/>
        <v>160</v>
      </c>
      <c r="N7" s="70">
        <f t="shared" si="6"/>
        <v>164.8</v>
      </c>
      <c r="O7" s="70">
        <f t="shared" si="7"/>
        <v>182.39999999999998</v>
      </c>
      <c r="P7" s="70">
        <f t="shared" si="8"/>
        <v>225.6</v>
      </c>
      <c r="Q7" s="481">
        <f t="shared" si="9"/>
        <v>152</v>
      </c>
      <c r="R7" s="481">
        <f t="shared" si="10"/>
        <v>168</v>
      </c>
      <c r="S7" s="481">
        <f t="shared" si="11"/>
        <v>208</v>
      </c>
      <c r="Z7" s="356" t="s">
        <v>978</v>
      </c>
    </row>
    <row r="8" spans="1:26" ht="45">
      <c r="A8" s="362" t="s">
        <v>3810</v>
      </c>
      <c r="B8" s="838"/>
      <c r="C8" s="363" t="s">
        <v>3811</v>
      </c>
      <c r="D8" s="362" t="s">
        <v>3803</v>
      </c>
      <c r="E8" s="364" t="s">
        <v>3812</v>
      </c>
      <c r="F8" s="362" t="s">
        <v>123</v>
      </c>
      <c r="G8" s="365">
        <f>I8*1.35</f>
        <v>243.00000000000003</v>
      </c>
      <c r="H8" s="366">
        <f>I8*1.1</f>
        <v>198.00000000000003</v>
      </c>
      <c r="I8" s="367">
        <v>180</v>
      </c>
      <c r="J8" s="126">
        <f t="shared" si="2"/>
        <v>1</v>
      </c>
      <c r="K8" s="126">
        <f t="shared" si="3"/>
        <v>180</v>
      </c>
      <c r="L8" s="126">
        <f t="shared" si="4"/>
        <v>180</v>
      </c>
      <c r="M8">
        <f t="shared" si="5"/>
        <v>180</v>
      </c>
      <c r="N8" s="70">
        <f t="shared" si="6"/>
        <v>185.4</v>
      </c>
      <c r="O8" s="70">
        <f t="shared" si="7"/>
        <v>205.2</v>
      </c>
      <c r="P8" s="70">
        <f t="shared" si="8"/>
        <v>253.79999999999998</v>
      </c>
      <c r="Q8" s="481">
        <f t="shared" si="9"/>
        <v>171</v>
      </c>
      <c r="R8" s="481">
        <f t="shared" si="10"/>
        <v>189</v>
      </c>
      <c r="S8" s="481">
        <f t="shared" si="11"/>
        <v>234</v>
      </c>
      <c r="Z8" s="356"/>
    </row>
    <row r="9" spans="1:26" ht="45">
      <c r="A9" s="362" t="s">
        <v>3813</v>
      </c>
      <c r="B9" s="839"/>
      <c r="C9" s="369" t="s">
        <v>3814</v>
      </c>
      <c r="D9" s="362" t="s">
        <v>3803</v>
      </c>
      <c r="E9" s="364" t="s">
        <v>3815</v>
      </c>
      <c r="F9" s="362" t="s">
        <v>123</v>
      </c>
      <c r="G9" s="365">
        <f t="shared" si="0"/>
        <v>189</v>
      </c>
      <c r="H9" s="366">
        <f t="shared" si="1"/>
        <v>154</v>
      </c>
      <c r="I9" s="370">
        <v>140</v>
      </c>
      <c r="J9" s="126">
        <f t="shared" si="2"/>
        <v>1</v>
      </c>
      <c r="K9" s="126">
        <f t="shared" si="3"/>
        <v>140</v>
      </c>
      <c r="L9" s="126">
        <f t="shared" si="4"/>
        <v>140</v>
      </c>
      <c r="M9">
        <f t="shared" si="5"/>
        <v>140</v>
      </c>
      <c r="N9" s="70">
        <f t="shared" si="6"/>
        <v>144.20000000000002</v>
      </c>
      <c r="O9" s="70">
        <f t="shared" si="7"/>
        <v>159.6</v>
      </c>
      <c r="P9" s="70">
        <f t="shared" si="8"/>
        <v>197.39999999999998</v>
      </c>
      <c r="Q9" s="481">
        <f t="shared" si="9"/>
        <v>133</v>
      </c>
      <c r="R9" s="481">
        <f t="shared" si="10"/>
        <v>147</v>
      </c>
      <c r="S9" s="481">
        <f t="shared" si="11"/>
        <v>182</v>
      </c>
      <c r="Z9" s="356"/>
    </row>
    <row r="10" spans="1:26" ht="45">
      <c r="A10" s="362" t="s">
        <v>3816</v>
      </c>
      <c r="B10" s="839"/>
      <c r="C10" s="369" t="s">
        <v>3817</v>
      </c>
      <c r="D10" s="362" t="s">
        <v>3803</v>
      </c>
      <c r="E10" s="364" t="s">
        <v>3815</v>
      </c>
      <c r="F10" s="362" t="s">
        <v>123</v>
      </c>
      <c r="G10" s="365">
        <f>I10*1.35</f>
        <v>189</v>
      </c>
      <c r="H10" s="366">
        <f>I10*1.1</f>
        <v>154</v>
      </c>
      <c r="I10" s="370">
        <v>140</v>
      </c>
      <c r="J10" s="126">
        <f t="shared" si="2"/>
        <v>1</v>
      </c>
      <c r="K10" s="126">
        <f t="shared" si="3"/>
        <v>140</v>
      </c>
      <c r="L10" s="126">
        <f t="shared" si="4"/>
        <v>140</v>
      </c>
      <c r="M10">
        <f t="shared" si="5"/>
        <v>140</v>
      </c>
      <c r="N10" s="70">
        <f t="shared" si="6"/>
        <v>144.20000000000002</v>
      </c>
      <c r="O10" s="70">
        <f t="shared" si="7"/>
        <v>159.6</v>
      </c>
      <c r="P10" s="70">
        <f t="shared" si="8"/>
        <v>197.39999999999998</v>
      </c>
      <c r="Q10" s="481">
        <f t="shared" si="9"/>
        <v>133</v>
      </c>
      <c r="R10" s="481">
        <f t="shared" si="10"/>
        <v>147</v>
      </c>
      <c r="S10" s="481">
        <f t="shared" si="11"/>
        <v>182</v>
      </c>
      <c r="Z10" s="356"/>
    </row>
    <row r="11" spans="1:26" ht="45">
      <c r="A11" s="362" t="s">
        <v>3818</v>
      </c>
      <c r="B11" s="840"/>
      <c r="C11" s="369" t="s">
        <v>3819</v>
      </c>
      <c r="D11" s="362" t="s">
        <v>3803</v>
      </c>
      <c r="E11" s="364" t="s">
        <v>3820</v>
      </c>
      <c r="F11" s="362" t="s">
        <v>123</v>
      </c>
      <c r="G11" s="365">
        <f t="shared" si="0"/>
        <v>182.25</v>
      </c>
      <c r="H11" s="366">
        <f t="shared" si="1"/>
        <v>148.5</v>
      </c>
      <c r="I11" s="370">
        <v>135</v>
      </c>
      <c r="J11" s="126">
        <f t="shared" si="2"/>
        <v>1</v>
      </c>
      <c r="K11" s="126">
        <f t="shared" si="3"/>
        <v>135</v>
      </c>
      <c r="L11" s="126">
        <f t="shared" si="4"/>
        <v>135</v>
      </c>
      <c r="M11">
        <f t="shared" si="5"/>
        <v>135</v>
      </c>
      <c r="N11" s="70">
        <f t="shared" si="6"/>
        <v>139.05000000000001</v>
      </c>
      <c r="O11" s="70">
        <f t="shared" si="7"/>
        <v>153.89999999999998</v>
      </c>
      <c r="P11" s="70">
        <f t="shared" si="8"/>
        <v>190.35</v>
      </c>
      <c r="Q11" s="481">
        <f t="shared" si="9"/>
        <v>128.25</v>
      </c>
      <c r="R11" s="481">
        <f t="shared" si="10"/>
        <v>141.75</v>
      </c>
      <c r="S11" s="481">
        <f t="shared" si="11"/>
        <v>175.5</v>
      </c>
      <c r="Z11" s="356" t="s">
        <v>978</v>
      </c>
    </row>
    <row r="12" spans="1:26" ht="61.5" customHeight="1">
      <c r="A12" s="362" t="s">
        <v>3821</v>
      </c>
      <c r="B12" s="838"/>
      <c r="C12" s="369" t="s">
        <v>3822</v>
      </c>
      <c r="D12" s="362" t="s">
        <v>299</v>
      </c>
      <c r="E12" s="364" t="s">
        <v>3812</v>
      </c>
      <c r="F12" s="362" t="s">
        <v>123</v>
      </c>
      <c r="G12" s="365">
        <f t="shared" si="0"/>
        <v>256.5</v>
      </c>
      <c r="H12" s="366">
        <f t="shared" si="1"/>
        <v>209.00000000000003</v>
      </c>
      <c r="I12" s="370">
        <v>190</v>
      </c>
      <c r="J12" s="126">
        <f t="shared" si="2"/>
        <v>1</v>
      </c>
      <c r="K12" s="126">
        <f t="shared" si="3"/>
        <v>190</v>
      </c>
      <c r="L12" s="126">
        <f t="shared" si="4"/>
        <v>190</v>
      </c>
      <c r="M12">
        <f t="shared" si="5"/>
        <v>190</v>
      </c>
      <c r="N12" s="70">
        <f t="shared" si="6"/>
        <v>195.70000000000002</v>
      </c>
      <c r="O12" s="70">
        <f t="shared" si="7"/>
        <v>216.6</v>
      </c>
      <c r="P12" s="70">
        <f t="shared" si="8"/>
        <v>267.89999999999998</v>
      </c>
      <c r="Q12" s="481">
        <f t="shared" si="9"/>
        <v>180.5</v>
      </c>
      <c r="R12" s="481">
        <f t="shared" si="10"/>
        <v>199.5</v>
      </c>
      <c r="S12" s="481">
        <f t="shared" si="11"/>
        <v>247</v>
      </c>
      <c r="Z12" s="356"/>
    </row>
    <row r="13" spans="1:26" ht="59.25" customHeight="1">
      <c r="A13" s="362" t="s">
        <v>3823</v>
      </c>
      <c r="B13" s="840"/>
      <c r="C13" s="369" t="s">
        <v>3824</v>
      </c>
      <c r="D13" s="362" t="s">
        <v>299</v>
      </c>
      <c r="E13" s="364" t="s">
        <v>3815</v>
      </c>
      <c r="F13" s="362" t="s">
        <v>123</v>
      </c>
      <c r="G13" s="365">
        <f t="shared" si="0"/>
        <v>209.25</v>
      </c>
      <c r="H13" s="366">
        <f t="shared" si="1"/>
        <v>170.5</v>
      </c>
      <c r="I13" s="370">
        <v>155</v>
      </c>
      <c r="J13" s="126">
        <f t="shared" si="2"/>
        <v>1</v>
      </c>
      <c r="K13" s="126">
        <f t="shared" si="3"/>
        <v>155</v>
      </c>
      <c r="L13" s="126">
        <f t="shared" si="4"/>
        <v>155</v>
      </c>
      <c r="M13">
        <f t="shared" si="5"/>
        <v>155</v>
      </c>
      <c r="N13" s="70">
        <f t="shared" si="6"/>
        <v>159.65</v>
      </c>
      <c r="O13" s="70">
        <f t="shared" si="7"/>
        <v>176.7</v>
      </c>
      <c r="P13" s="70">
        <f t="shared" si="8"/>
        <v>218.54999999999998</v>
      </c>
      <c r="Q13" s="481">
        <f t="shared" si="9"/>
        <v>147.25</v>
      </c>
      <c r="R13" s="481">
        <f t="shared" si="10"/>
        <v>162.75</v>
      </c>
      <c r="S13" s="481">
        <f t="shared" si="11"/>
        <v>201.5</v>
      </c>
      <c r="Z13" s="356"/>
    </row>
    <row r="14" spans="1:26" ht="102" customHeight="1">
      <c r="A14" s="472" t="s">
        <v>4098</v>
      </c>
      <c r="B14" s="470"/>
      <c r="C14" s="369" t="s">
        <v>4097</v>
      </c>
      <c r="D14" s="472" t="s">
        <v>299</v>
      </c>
      <c r="E14" s="471" t="s">
        <v>3812</v>
      </c>
      <c r="F14" s="472" t="s">
        <v>123</v>
      </c>
      <c r="G14" s="365">
        <f t="shared" ref="G14:G16" si="12">I14*1.35</f>
        <v>303.75</v>
      </c>
      <c r="H14" s="366">
        <f t="shared" ref="H14:H16" si="13">I14*1.1</f>
        <v>247.50000000000003</v>
      </c>
      <c r="I14" s="370">
        <v>225</v>
      </c>
      <c r="J14" s="126">
        <f t="shared" si="2"/>
        <v>1</v>
      </c>
      <c r="K14" s="126">
        <f t="shared" si="3"/>
        <v>225</v>
      </c>
      <c r="L14" s="126">
        <f t="shared" si="4"/>
        <v>225</v>
      </c>
      <c r="M14">
        <f t="shared" si="5"/>
        <v>225</v>
      </c>
      <c r="N14" s="70">
        <f t="shared" si="6"/>
        <v>231.75</v>
      </c>
      <c r="O14" s="70">
        <f t="shared" si="7"/>
        <v>256.5</v>
      </c>
      <c r="P14" s="70">
        <f t="shared" si="8"/>
        <v>317.25</v>
      </c>
      <c r="Q14" s="481">
        <f t="shared" si="9"/>
        <v>213.75</v>
      </c>
      <c r="R14" s="481">
        <f t="shared" si="10"/>
        <v>236.25</v>
      </c>
      <c r="S14" s="481">
        <f t="shared" si="11"/>
        <v>292.5</v>
      </c>
      <c r="Z14" s="356"/>
    </row>
    <row r="15" spans="1:26" ht="102" customHeight="1">
      <c r="A15" s="578" t="s">
        <v>4422</v>
      </c>
      <c r="B15" s="576"/>
      <c r="C15" s="369" t="s">
        <v>4423</v>
      </c>
      <c r="D15" s="578" t="s">
        <v>299</v>
      </c>
      <c r="E15" s="577" t="s">
        <v>3804</v>
      </c>
      <c r="F15" s="578" t="s">
        <v>123</v>
      </c>
      <c r="G15" s="365">
        <f t="shared" si="12"/>
        <v>695.25</v>
      </c>
      <c r="H15" s="366">
        <f t="shared" si="13"/>
        <v>566.5</v>
      </c>
      <c r="I15" s="370">
        <v>515</v>
      </c>
      <c r="J15" s="126">
        <f t="shared" si="2"/>
        <v>1</v>
      </c>
      <c r="K15" s="126">
        <f t="shared" si="3"/>
        <v>515</v>
      </c>
      <c r="L15" s="126">
        <f t="shared" si="4"/>
        <v>515</v>
      </c>
      <c r="M15">
        <f t="shared" si="5"/>
        <v>515</v>
      </c>
      <c r="N15" s="70">
        <f t="shared" si="6"/>
        <v>530.45000000000005</v>
      </c>
      <c r="O15" s="70">
        <f t="shared" si="7"/>
        <v>587.09999999999991</v>
      </c>
      <c r="P15" s="70">
        <f t="shared" si="8"/>
        <v>726.15</v>
      </c>
      <c r="Q15" s="481">
        <f t="shared" si="9"/>
        <v>489.25</v>
      </c>
      <c r="R15" s="481">
        <f t="shared" si="10"/>
        <v>540.75</v>
      </c>
      <c r="S15" s="481">
        <f t="shared" si="11"/>
        <v>669.5</v>
      </c>
      <c r="Z15" s="356"/>
    </row>
    <row r="16" spans="1:26" ht="102" customHeight="1">
      <c r="A16" s="578" t="s">
        <v>4424</v>
      </c>
      <c r="B16" s="576"/>
      <c r="C16" s="369" t="s">
        <v>4425</v>
      </c>
      <c r="D16" s="578" t="s">
        <v>299</v>
      </c>
      <c r="E16" s="577" t="s">
        <v>3812</v>
      </c>
      <c r="F16" s="578" t="s">
        <v>123</v>
      </c>
      <c r="G16" s="365">
        <f t="shared" si="12"/>
        <v>607.5</v>
      </c>
      <c r="H16" s="366">
        <f t="shared" si="13"/>
        <v>495.00000000000006</v>
      </c>
      <c r="I16" s="370">
        <v>450</v>
      </c>
      <c r="J16" s="126">
        <f t="shared" si="2"/>
        <v>1</v>
      </c>
      <c r="K16" s="126">
        <f t="shared" si="3"/>
        <v>450</v>
      </c>
      <c r="L16" s="126">
        <f t="shared" si="4"/>
        <v>450</v>
      </c>
      <c r="M16">
        <f t="shared" si="5"/>
        <v>450</v>
      </c>
      <c r="N16" s="70">
        <f t="shared" si="6"/>
        <v>463.5</v>
      </c>
      <c r="O16" s="70">
        <f t="shared" si="7"/>
        <v>513</v>
      </c>
      <c r="P16" s="70">
        <f t="shared" si="8"/>
        <v>634.5</v>
      </c>
      <c r="Q16" s="481">
        <f t="shared" si="9"/>
        <v>427.5</v>
      </c>
      <c r="R16" s="481">
        <f t="shared" si="10"/>
        <v>472.5</v>
      </c>
      <c r="S16" s="481">
        <f t="shared" si="11"/>
        <v>585</v>
      </c>
      <c r="Z16" s="356"/>
    </row>
    <row r="17" spans="1:26" ht="29.25" customHeight="1">
      <c r="A17" s="831" t="s">
        <v>3825</v>
      </c>
      <c r="B17" s="831"/>
      <c r="C17" s="831"/>
      <c r="D17" s="831"/>
      <c r="E17" s="831"/>
      <c r="F17" s="831"/>
      <c r="G17" s="831"/>
      <c r="H17" s="831"/>
      <c r="I17" s="831"/>
      <c r="J17" s="126">
        <f t="shared" si="2"/>
        <v>0</v>
      </c>
      <c r="K17" s="126">
        <f t="shared" si="3"/>
        <v>0</v>
      </c>
      <c r="L17" s="126">
        <f t="shared" si="4"/>
        <v>0</v>
      </c>
      <c r="M17" t="str">
        <f t="shared" si="5"/>
        <v xml:space="preserve"> </v>
      </c>
      <c r="N17" s="70" t="str">
        <f t="shared" si="6"/>
        <v xml:space="preserve"> </v>
      </c>
      <c r="O17" s="70" t="str">
        <f t="shared" si="7"/>
        <v xml:space="preserve"> </v>
      </c>
      <c r="P17" s="70" t="str">
        <f t="shared" si="8"/>
        <v xml:space="preserve"> </v>
      </c>
      <c r="Q17" s="481" t="str">
        <f t="shared" si="9"/>
        <v xml:space="preserve"> </v>
      </c>
      <c r="R17" s="481" t="str">
        <f t="shared" si="10"/>
        <v xml:space="preserve"> </v>
      </c>
      <c r="S17" s="481" t="str">
        <f t="shared" si="11"/>
        <v xml:space="preserve"> </v>
      </c>
      <c r="Z17" s="356"/>
    </row>
    <row r="18" spans="1:26" ht="31.5">
      <c r="A18" s="361" t="s">
        <v>3</v>
      </c>
      <c r="B18" s="361" t="s">
        <v>3794</v>
      </c>
      <c r="C18" s="361" t="s">
        <v>93</v>
      </c>
      <c r="D18" s="361" t="s">
        <v>3795</v>
      </c>
      <c r="E18" s="361" t="s">
        <v>3796</v>
      </c>
      <c r="F18" s="361" t="s">
        <v>3797</v>
      </c>
      <c r="G18" s="361" t="s">
        <v>3798</v>
      </c>
      <c r="H18" s="361" t="s">
        <v>3826</v>
      </c>
      <c r="I18" s="361" t="s">
        <v>3800</v>
      </c>
      <c r="J18" s="126">
        <f t="shared" si="2"/>
        <v>1</v>
      </c>
      <c r="K18" s="126" t="str">
        <f t="shared" si="3"/>
        <v>ОПТ 2 /м</v>
      </c>
      <c r="L18" s="126" t="str">
        <f t="shared" si="4"/>
        <v xml:space="preserve"> </v>
      </c>
      <c r="M18" t="str">
        <f t="shared" si="5"/>
        <v xml:space="preserve"> </v>
      </c>
      <c r="N18" s="70" t="str">
        <f t="shared" si="6"/>
        <v xml:space="preserve"> </v>
      </c>
      <c r="O18" s="70" t="str">
        <f t="shared" si="7"/>
        <v xml:space="preserve"> </v>
      </c>
      <c r="P18" s="70" t="str">
        <f t="shared" si="8"/>
        <v xml:space="preserve"> </v>
      </c>
      <c r="Q18" s="481" t="str">
        <f t="shared" si="9"/>
        <v xml:space="preserve"> </v>
      </c>
      <c r="R18" s="481" t="str">
        <f t="shared" si="10"/>
        <v xml:space="preserve"> </v>
      </c>
      <c r="S18" s="481" t="str">
        <f t="shared" si="11"/>
        <v xml:space="preserve"> </v>
      </c>
      <c r="Z18" s="356"/>
    </row>
    <row r="19" spans="1:26" ht="70.5" customHeight="1">
      <c r="A19" s="362" t="s">
        <v>3827</v>
      </c>
      <c r="B19" s="838"/>
      <c r="C19" s="363" t="s">
        <v>3828</v>
      </c>
      <c r="D19" s="362" t="s">
        <v>3803</v>
      </c>
      <c r="E19" s="364" t="s">
        <v>3804</v>
      </c>
      <c r="F19" s="362" t="s">
        <v>123</v>
      </c>
      <c r="G19" s="365">
        <f>I19*1.35</f>
        <v>303.75</v>
      </c>
      <c r="H19" s="366">
        <f>I19*1.1</f>
        <v>247.50000000000003</v>
      </c>
      <c r="I19" s="367">
        <v>225</v>
      </c>
      <c r="J19" s="126">
        <f t="shared" si="2"/>
        <v>1</v>
      </c>
      <c r="K19" s="126">
        <f t="shared" si="3"/>
        <v>225</v>
      </c>
      <c r="L19" s="126">
        <f t="shared" si="4"/>
        <v>225</v>
      </c>
      <c r="M19">
        <f t="shared" si="5"/>
        <v>225</v>
      </c>
      <c r="N19" s="70">
        <f t="shared" si="6"/>
        <v>231.75</v>
      </c>
      <c r="O19" s="70">
        <f t="shared" si="7"/>
        <v>256.5</v>
      </c>
      <c r="P19" s="70">
        <f t="shared" si="8"/>
        <v>317.25</v>
      </c>
      <c r="Q19" s="481">
        <f t="shared" si="9"/>
        <v>213.75</v>
      </c>
      <c r="R19" s="481">
        <f t="shared" si="10"/>
        <v>236.25</v>
      </c>
      <c r="S19" s="481">
        <f t="shared" si="11"/>
        <v>292.5</v>
      </c>
      <c r="Z19" s="356"/>
    </row>
    <row r="20" spans="1:26" ht="69.75" customHeight="1">
      <c r="A20" s="362" t="s">
        <v>3829</v>
      </c>
      <c r="B20" s="840"/>
      <c r="C20" s="363" t="s">
        <v>3830</v>
      </c>
      <c r="D20" s="362" t="s">
        <v>3803</v>
      </c>
      <c r="E20" s="364" t="s">
        <v>3812</v>
      </c>
      <c r="F20" s="362" t="s">
        <v>123</v>
      </c>
      <c r="G20" s="365">
        <f>I20*1.35</f>
        <v>283.5</v>
      </c>
      <c r="H20" s="366">
        <f>I20*1.1</f>
        <v>231.00000000000003</v>
      </c>
      <c r="I20" s="367">
        <v>210</v>
      </c>
      <c r="J20" s="126">
        <f t="shared" si="2"/>
        <v>1</v>
      </c>
      <c r="K20" s="126">
        <f t="shared" si="3"/>
        <v>210</v>
      </c>
      <c r="L20" s="126">
        <f t="shared" si="4"/>
        <v>210</v>
      </c>
      <c r="M20">
        <f t="shared" si="5"/>
        <v>210</v>
      </c>
      <c r="N20" s="70">
        <f t="shared" si="6"/>
        <v>216.3</v>
      </c>
      <c r="O20" s="70">
        <f t="shared" si="7"/>
        <v>239.39999999999998</v>
      </c>
      <c r="P20" s="70">
        <f t="shared" si="8"/>
        <v>296.09999999999997</v>
      </c>
      <c r="Q20" s="481">
        <f t="shared" si="9"/>
        <v>199.5</v>
      </c>
      <c r="R20" s="481">
        <f t="shared" si="10"/>
        <v>220.5</v>
      </c>
      <c r="S20" s="481">
        <f t="shared" si="11"/>
        <v>273</v>
      </c>
      <c r="Z20" s="356"/>
    </row>
    <row r="21" spans="1:26" ht="45">
      <c r="A21" s="362" t="s">
        <v>3831</v>
      </c>
      <c r="B21" s="838"/>
      <c r="C21" s="363" t="s">
        <v>3832</v>
      </c>
      <c r="D21" s="362" t="s">
        <v>3803</v>
      </c>
      <c r="E21" s="364" t="s">
        <v>3815</v>
      </c>
      <c r="F21" s="362" t="s">
        <v>123</v>
      </c>
      <c r="G21" s="365">
        <f>I21*1.35</f>
        <v>243.00000000000003</v>
      </c>
      <c r="H21" s="366">
        <f>I21*1.1</f>
        <v>198.00000000000003</v>
      </c>
      <c r="I21" s="367">
        <v>180</v>
      </c>
      <c r="J21" s="126">
        <f t="shared" si="2"/>
        <v>1</v>
      </c>
      <c r="K21" s="126">
        <f t="shared" si="3"/>
        <v>180</v>
      </c>
      <c r="L21" s="126">
        <f t="shared" si="4"/>
        <v>180</v>
      </c>
      <c r="M21">
        <f t="shared" si="5"/>
        <v>180</v>
      </c>
      <c r="N21" s="70">
        <f t="shared" si="6"/>
        <v>185.4</v>
      </c>
      <c r="O21" s="70">
        <f t="shared" si="7"/>
        <v>205.2</v>
      </c>
      <c r="P21" s="70">
        <f t="shared" si="8"/>
        <v>253.79999999999998</v>
      </c>
      <c r="Q21" s="481">
        <f t="shared" si="9"/>
        <v>171</v>
      </c>
      <c r="R21" s="481">
        <f t="shared" si="10"/>
        <v>189</v>
      </c>
      <c r="S21" s="481">
        <f t="shared" si="11"/>
        <v>234</v>
      </c>
      <c r="Z21" s="356"/>
    </row>
    <row r="22" spans="1:26" ht="75" customHeight="1">
      <c r="A22" s="362" t="s">
        <v>3833</v>
      </c>
      <c r="B22" s="840"/>
      <c r="C22" s="363" t="s">
        <v>3834</v>
      </c>
      <c r="D22" s="362" t="s">
        <v>3803</v>
      </c>
      <c r="E22" s="364" t="s">
        <v>3820</v>
      </c>
      <c r="F22" s="362" t="s">
        <v>123</v>
      </c>
      <c r="G22" s="365">
        <f>I22*1.35</f>
        <v>216</v>
      </c>
      <c r="H22" s="366">
        <f>I22*1.1</f>
        <v>176</v>
      </c>
      <c r="I22" s="367">
        <v>160</v>
      </c>
      <c r="J22" s="126">
        <f t="shared" si="2"/>
        <v>1</v>
      </c>
      <c r="K22" s="126">
        <f t="shared" si="3"/>
        <v>160</v>
      </c>
      <c r="L22" s="126">
        <f t="shared" si="4"/>
        <v>160</v>
      </c>
      <c r="M22">
        <f t="shared" si="5"/>
        <v>160</v>
      </c>
      <c r="N22" s="70">
        <f t="shared" si="6"/>
        <v>164.8</v>
      </c>
      <c r="O22" s="70">
        <f t="shared" si="7"/>
        <v>182.39999999999998</v>
      </c>
      <c r="P22" s="70">
        <f t="shared" si="8"/>
        <v>225.6</v>
      </c>
      <c r="Q22" s="481">
        <f t="shared" si="9"/>
        <v>152</v>
      </c>
      <c r="R22" s="481">
        <f t="shared" si="10"/>
        <v>168</v>
      </c>
      <c r="S22" s="481">
        <f t="shared" si="11"/>
        <v>208</v>
      </c>
      <c r="Z22" s="356"/>
    </row>
    <row r="23" spans="1:26" ht="29.25" customHeight="1">
      <c r="A23" s="831" t="s">
        <v>3835</v>
      </c>
      <c r="B23" s="831"/>
      <c r="C23" s="831"/>
      <c r="D23" s="831"/>
      <c r="E23" s="831"/>
      <c r="F23" s="831"/>
      <c r="G23" s="831"/>
      <c r="H23" s="831"/>
      <c r="I23" s="831"/>
      <c r="J23" s="126">
        <f t="shared" si="2"/>
        <v>0</v>
      </c>
      <c r="K23" s="126">
        <f t="shared" si="3"/>
        <v>0</v>
      </c>
      <c r="L23" s="126">
        <f t="shared" si="4"/>
        <v>0</v>
      </c>
      <c r="M23" t="str">
        <f t="shared" si="5"/>
        <v xml:space="preserve"> </v>
      </c>
      <c r="N23" s="70" t="str">
        <f t="shared" si="6"/>
        <v xml:space="preserve"> </v>
      </c>
      <c r="O23" s="70" t="str">
        <f t="shared" si="7"/>
        <v xml:space="preserve"> </v>
      </c>
      <c r="P23" s="70" t="str">
        <f t="shared" si="8"/>
        <v xml:space="preserve"> </v>
      </c>
      <c r="Q23" s="481" t="str">
        <f t="shared" si="9"/>
        <v xml:space="preserve"> </v>
      </c>
      <c r="R23" s="481" t="str">
        <f t="shared" si="10"/>
        <v xml:space="preserve"> </v>
      </c>
      <c r="S23" s="481" t="str">
        <f t="shared" si="11"/>
        <v xml:space="preserve"> </v>
      </c>
      <c r="Z23" s="356"/>
    </row>
    <row r="24" spans="1:26" ht="31.5">
      <c r="A24" s="361" t="s">
        <v>3</v>
      </c>
      <c r="B24" s="361" t="s">
        <v>3794</v>
      </c>
      <c r="C24" s="361" t="s">
        <v>93</v>
      </c>
      <c r="D24" s="361" t="s">
        <v>3836</v>
      </c>
      <c r="E24" s="361" t="s">
        <v>3837</v>
      </c>
      <c r="F24" s="361" t="s">
        <v>3797</v>
      </c>
      <c r="G24" s="361" t="s">
        <v>261</v>
      </c>
      <c r="H24" s="361" t="s">
        <v>3630</v>
      </c>
      <c r="I24" s="361" t="s">
        <v>263</v>
      </c>
      <c r="J24" s="126">
        <f t="shared" si="2"/>
        <v>1</v>
      </c>
      <c r="K24" s="126" t="str">
        <f t="shared" si="3"/>
        <v>ОПТ 2</v>
      </c>
      <c r="L24" s="126" t="str">
        <f t="shared" si="4"/>
        <v xml:space="preserve"> </v>
      </c>
      <c r="M24" t="str">
        <f t="shared" si="5"/>
        <v xml:space="preserve"> </v>
      </c>
      <c r="N24" s="70" t="str">
        <f t="shared" si="6"/>
        <v xml:space="preserve"> </v>
      </c>
      <c r="O24" s="70" t="str">
        <f t="shared" si="7"/>
        <v xml:space="preserve"> </v>
      </c>
      <c r="P24" s="70" t="str">
        <f t="shared" si="8"/>
        <v xml:space="preserve"> </v>
      </c>
      <c r="Q24" s="481" t="str">
        <f t="shared" si="9"/>
        <v xml:space="preserve"> </v>
      </c>
      <c r="R24" s="481" t="str">
        <f t="shared" si="10"/>
        <v xml:space="preserve"> </v>
      </c>
      <c r="S24" s="481" t="str">
        <f t="shared" si="11"/>
        <v xml:space="preserve"> </v>
      </c>
      <c r="Z24" s="356"/>
    </row>
    <row r="25" spans="1:26" ht="15.75">
      <c r="A25" s="835" t="s">
        <v>3838</v>
      </c>
      <c r="B25" s="838"/>
      <c r="C25" s="832" t="s">
        <v>3839</v>
      </c>
      <c r="D25" s="371" t="s">
        <v>3840</v>
      </c>
      <c r="E25" s="833" t="s">
        <v>3841</v>
      </c>
      <c r="F25" s="834" t="s">
        <v>3842</v>
      </c>
      <c r="G25" s="365">
        <f>I25*1.35</f>
        <v>66.150000000000006</v>
      </c>
      <c r="H25" s="366">
        <f>I25*1.1</f>
        <v>53.900000000000006</v>
      </c>
      <c r="I25" s="367">
        <v>49</v>
      </c>
      <c r="J25" s="126">
        <f t="shared" si="2"/>
        <v>1</v>
      </c>
      <c r="K25" s="126">
        <f t="shared" si="3"/>
        <v>49</v>
      </c>
      <c r="L25" s="126">
        <f t="shared" si="4"/>
        <v>49</v>
      </c>
      <c r="M25">
        <f t="shared" si="5"/>
        <v>49</v>
      </c>
      <c r="N25" s="70">
        <f t="shared" si="6"/>
        <v>50.47</v>
      </c>
      <c r="O25" s="70">
        <f t="shared" si="7"/>
        <v>55.859999999999992</v>
      </c>
      <c r="P25" s="70">
        <f t="shared" si="8"/>
        <v>69.089999999999989</v>
      </c>
      <c r="Q25" s="481">
        <f t="shared" si="9"/>
        <v>46.55</v>
      </c>
      <c r="R25" s="481">
        <f t="shared" si="10"/>
        <v>51.45</v>
      </c>
      <c r="S25" s="481">
        <f t="shared" si="11"/>
        <v>63.7</v>
      </c>
      <c r="Z25" s="356" t="s">
        <v>978</v>
      </c>
    </row>
    <row r="26" spans="1:26" ht="15.75">
      <c r="A26" s="836"/>
      <c r="B26" s="839"/>
      <c r="C26" s="832"/>
      <c r="D26" s="372" t="s">
        <v>3843</v>
      </c>
      <c r="E26" s="833"/>
      <c r="F26" s="834"/>
      <c r="G26" s="365">
        <f t="shared" ref="G26:G46" si="14">I26*1.35</f>
        <v>66.150000000000006</v>
      </c>
      <c r="H26" s="366">
        <f t="shared" ref="H26:H46" si="15">I26*1.1</f>
        <v>53.900000000000006</v>
      </c>
      <c r="I26" s="367">
        <v>49</v>
      </c>
      <c r="J26" s="126">
        <f t="shared" si="2"/>
        <v>1</v>
      </c>
      <c r="K26" s="126">
        <f t="shared" si="3"/>
        <v>49</v>
      </c>
      <c r="L26" s="126">
        <f t="shared" si="4"/>
        <v>49</v>
      </c>
      <c r="M26">
        <f t="shared" si="5"/>
        <v>49</v>
      </c>
      <c r="N26" s="70">
        <f t="shared" si="6"/>
        <v>50.47</v>
      </c>
      <c r="O26" s="70">
        <f t="shared" si="7"/>
        <v>55.859999999999992</v>
      </c>
      <c r="P26" s="70">
        <f t="shared" si="8"/>
        <v>69.089999999999989</v>
      </c>
      <c r="Q26" s="481">
        <f t="shared" si="9"/>
        <v>46.55</v>
      </c>
      <c r="R26" s="481">
        <f t="shared" si="10"/>
        <v>51.45</v>
      </c>
      <c r="S26" s="481">
        <f t="shared" si="11"/>
        <v>63.7</v>
      </c>
      <c r="Z26" s="356"/>
    </row>
    <row r="27" spans="1:26" ht="15.75">
      <c r="A27" s="836"/>
      <c r="B27" s="839"/>
      <c r="C27" s="832"/>
      <c r="D27" s="373" t="s">
        <v>108</v>
      </c>
      <c r="E27" s="833"/>
      <c r="F27" s="834"/>
      <c r="G27" s="365">
        <f t="shared" si="14"/>
        <v>66.150000000000006</v>
      </c>
      <c r="H27" s="366">
        <f t="shared" si="15"/>
        <v>53.900000000000006</v>
      </c>
      <c r="I27" s="367">
        <v>49</v>
      </c>
      <c r="J27" s="126">
        <f t="shared" si="2"/>
        <v>1</v>
      </c>
      <c r="K27" s="126">
        <f t="shared" si="3"/>
        <v>49</v>
      </c>
      <c r="L27" s="126">
        <f t="shared" si="4"/>
        <v>49</v>
      </c>
      <c r="M27">
        <f t="shared" si="5"/>
        <v>49</v>
      </c>
      <c r="N27" s="70">
        <f t="shared" si="6"/>
        <v>50.47</v>
      </c>
      <c r="O27" s="70">
        <f t="shared" si="7"/>
        <v>55.859999999999992</v>
      </c>
      <c r="P27" s="70">
        <f t="shared" si="8"/>
        <v>69.089999999999989</v>
      </c>
      <c r="Q27" s="481">
        <f t="shared" si="9"/>
        <v>46.55</v>
      </c>
      <c r="R27" s="481">
        <f t="shared" si="10"/>
        <v>51.45</v>
      </c>
      <c r="S27" s="481">
        <f t="shared" si="11"/>
        <v>63.7</v>
      </c>
      <c r="Z27" s="356"/>
    </row>
    <row r="28" spans="1:26" ht="15.75">
      <c r="A28" s="836"/>
      <c r="B28" s="839"/>
      <c r="C28" s="832"/>
      <c r="D28" s="374" t="s">
        <v>106</v>
      </c>
      <c r="E28" s="833"/>
      <c r="F28" s="834"/>
      <c r="G28" s="365">
        <f t="shared" si="14"/>
        <v>66.150000000000006</v>
      </c>
      <c r="H28" s="366">
        <f t="shared" si="15"/>
        <v>53.900000000000006</v>
      </c>
      <c r="I28" s="367">
        <v>49</v>
      </c>
      <c r="J28" s="126">
        <f t="shared" si="2"/>
        <v>1</v>
      </c>
      <c r="K28" s="126">
        <f t="shared" si="3"/>
        <v>49</v>
      </c>
      <c r="L28" s="126">
        <f t="shared" si="4"/>
        <v>49</v>
      </c>
      <c r="M28">
        <f t="shared" si="5"/>
        <v>49</v>
      </c>
      <c r="N28" s="70">
        <f t="shared" si="6"/>
        <v>50.47</v>
      </c>
      <c r="O28" s="70">
        <f t="shared" si="7"/>
        <v>55.859999999999992</v>
      </c>
      <c r="P28" s="70">
        <f t="shared" si="8"/>
        <v>69.089999999999989</v>
      </c>
      <c r="Q28" s="481">
        <f t="shared" si="9"/>
        <v>46.55</v>
      </c>
      <c r="R28" s="481">
        <f t="shared" si="10"/>
        <v>51.45</v>
      </c>
      <c r="S28" s="481">
        <f t="shared" si="11"/>
        <v>63.7</v>
      </c>
      <c r="Z28" s="356"/>
    </row>
    <row r="29" spans="1:26" ht="15.75">
      <c r="A29" s="836"/>
      <c r="B29" s="839"/>
      <c r="C29" s="832"/>
      <c r="D29" s="375" t="s">
        <v>105</v>
      </c>
      <c r="E29" s="833"/>
      <c r="F29" s="834"/>
      <c r="G29" s="365">
        <f t="shared" si="14"/>
        <v>66.150000000000006</v>
      </c>
      <c r="H29" s="366">
        <f t="shared" si="15"/>
        <v>53.900000000000006</v>
      </c>
      <c r="I29" s="367">
        <v>49</v>
      </c>
      <c r="J29" s="126">
        <f t="shared" si="2"/>
        <v>1</v>
      </c>
      <c r="K29" s="126">
        <f t="shared" si="3"/>
        <v>49</v>
      </c>
      <c r="L29" s="126">
        <f t="shared" si="4"/>
        <v>49</v>
      </c>
      <c r="M29">
        <f t="shared" si="5"/>
        <v>49</v>
      </c>
      <c r="N29" s="70">
        <f t="shared" si="6"/>
        <v>50.47</v>
      </c>
      <c r="O29" s="70">
        <f t="shared" si="7"/>
        <v>55.859999999999992</v>
      </c>
      <c r="P29" s="70">
        <f t="shared" si="8"/>
        <v>69.089999999999989</v>
      </c>
      <c r="Q29" s="481">
        <f t="shared" si="9"/>
        <v>46.55</v>
      </c>
      <c r="R29" s="481">
        <f t="shared" si="10"/>
        <v>51.45</v>
      </c>
      <c r="S29" s="481">
        <f t="shared" si="11"/>
        <v>63.7</v>
      </c>
      <c r="Z29" s="356"/>
    </row>
    <row r="30" spans="1:26" ht="15.75">
      <c r="A30" s="837"/>
      <c r="B30" s="839"/>
      <c r="C30" s="832"/>
      <c r="D30" s="376" t="s">
        <v>107</v>
      </c>
      <c r="E30" s="833"/>
      <c r="F30" s="834"/>
      <c r="G30" s="365">
        <f t="shared" si="14"/>
        <v>66.150000000000006</v>
      </c>
      <c r="H30" s="366">
        <f t="shared" si="15"/>
        <v>53.900000000000006</v>
      </c>
      <c r="I30" s="367">
        <v>49</v>
      </c>
      <c r="J30" s="126">
        <f t="shared" si="2"/>
        <v>1</v>
      </c>
      <c r="K30" s="126">
        <f t="shared" si="3"/>
        <v>49</v>
      </c>
      <c r="L30" s="126">
        <f t="shared" si="4"/>
        <v>49</v>
      </c>
      <c r="M30">
        <f t="shared" si="5"/>
        <v>49</v>
      </c>
      <c r="N30" s="70">
        <f t="shared" si="6"/>
        <v>50.47</v>
      </c>
      <c r="O30" s="70">
        <f t="shared" si="7"/>
        <v>55.859999999999992</v>
      </c>
      <c r="P30" s="70">
        <f t="shared" si="8"/>
        <v>69.089999999999989</v>
      </c>
      <c r="Q30" s="481">
        <f t="shared" si="9"/>
        <v>46.55</v>
      </c>
      <c r="R30" s="481">
        <f t="shared" si="10"/>
        <v>51.45</v>
      </c>
      <c r="S30" s="481">
        <f t="shared" si="11"/>
        <v>63.7</v>
      </c>
      <c r="Z30" s="356"/>
    </row>
    <row r="31" spans="1:26" ht="15.75">
      <c r="A31" s="835" t="s">
        <v>3844</v>
      </c>
      <c r="B31" s="839"/>
      <c r="C31" s="832" t="s">
        <v>3845</v>
      </c>
      <c r="D31" s="371" t="s">
        <v>3840</v>
      </c>
      <c r="E31" s="833" t="s">
        <v>3841</v>
      </c>
      <c r="F31" s="834" t="s">
        <v>3846</v>
      </c>
      <c r="G31" s="365">
        <f t="shared" si="14"/>
        <v>121.50000000000001</v>
      </c>
      <c r="H31" s="366">
        <f t="shared" si="15"/>
        <v>99.000000000000014</v>
      </c>
      <c r="I31" s="367">
        <v>90</v>
      </c>
      <c r="J31" s="126">
        <f t="shared" si="2"/>
        <v>1</v>
      </c>
      <c r="K31" s="126">
        <f t="shared" si="3"/>
        <v>90</v>
      </c>
      <c r="L31" s="126">
        <f t="shared" si="4"/>
        <v>90</v>
      </c>
      <c r="M31">
        <f t="shared" si="5"/>
        <v>90</v>
      </c>
      <c r="N31" s="70">
        <f t="shared" si="6"/>
        <v>92.7</v>
      </c>
      <c r="O31" s="70">
        <f t="shared" si="7"/>
        <v>102.6</v>
      </c>
      <c r="P31" s="70">
        <f t="shared" si="8"/>
        <v>126.89999999999999</v>
      </c>
      <c r="Q31" s="481">
        <f t="shared" si="9"/>
        <v>85.5</v>
      </c>
      <c r="R31" s="481">
        <f t="shared" si="10"/>
        <v>94.5</v>
      </c>
      <c r="S31" s="481">
        <f t="shared" si="11"/>
        <v>117</v>
      </c>
      <c r="Z31" s="356" t="s">
        <v>978</v>
      </c>
    </row>
    <row r="32" spans="1:26" ht="15.75">
      <c r="A32" s="836"/>
      <c r="B32" s="839"/>
      <c r="C32" s="832"/>
      <c r="D32" s="372" t="s">
        <v>3843</v>
      </c>
      <c r="E32" s="833"/>
      <c r="F32" s="834"/>
      <c r="G32" s="365">
        <f t="shared" si="14"/>
        <v>106.65</v>
      </c>
      <c r="H32" s="366">
        <f t="shared" si="15"/>
        <v>86.9</v>
      </c>
      <c r="I32" s="367">
        <v>79</v>
      </c>
      <c r="J32" s="126">
        <f t="shared" si="2"/>
        <v>1</v>
      </c>
      <c r="K32" s="126">
        <f t="shared" si="3"/>
        <v>79</v>
      </c>
      <c r="L32" s="126">
        <f t="shared" si="4"/>
        <v>79</v>
      </c>
      <c r="M32">
        <f t="shared" si="5"/>
        <v>79</v>
      </c>
      <c r="N32" s="70">
        <f t="shared" si="6"/>
        <v>81.37</v>
      </c>
      <c r="O32" s="70">
        <f t="shared" si="7"/>
        <v>90.059999999999988</v>
      </c>
      <c r="P32" s="70">
        <f t="shared" si="8"/>
        <v>111.39</v>
      </c>
      <c r="Q32" s="481">
        <f t="shared" si="9"/>
        <v>75.05</v>
      </c>
      <c r="R32" s="481">
        <f t="shared" si="10"/>
        <v>82.95</v>
      </c>
      <c r="S32" s="481">
        <f t="shared" si="11"/>
        <v>102.7</v>
      </c>
      <c r="Z32" s="356"/>
    </row>
    <row r="33" spans="1:26" ht="21" customHeight="1">
      <c r="A33" s="836"/>
      <c r="B33" s="839"/>
      <c r="C33" s="832"/>
      <c r="D33" s="373" t="s">
        <v>108</v>
      </c>
      <c r="E33" s="833"/>
      <c r="F33" s="834"/>
      <c r="G33" s="365">
        <f t="shared" si="14"/>
        <v>106.65</v>
      </c>
      <c r="H33" s="366">
        <f t="shared" si="15"/>
        <v>86.9</v>
      </c>
      <c r="I33" s="367">
        <v>79</v>
      </c>
      <c r="J33" s="126">
        <f t="shared" si="2"/>
        <v>1</v>
      </c>
      <c r="K33" s="126">
        <f t="shared" si="3"/>
        <v>79</v>
      </c>
      <c r="L33" s="126">
        <f t="shared" si="4"/>
        <v>79</v>
      </c>
      <c r="M33">
        <f t="shared" si="5"/>
        <v>79</v>
      </c>
      <c r="N33" s="70">
        <f t="shared" si="6"/>
        <v>81.37</v>
      </c>
      <c r="O33" s="70">
        <f t="shared" si="7"/>
        <v>90.059999999999988</v>
      </c>
      <c r="P33" s="70">
        <f t="shared" si="8"/>
        <v>111.39</v>
      </c>
      <c r="Q33" s="481">
        <f t="shared" si="9"/>
        <v>75.05</v>
      </c>
      <c r="R33" s="481">
        <f t="shared" si="10"/>
        <v>82.95</v>
      </c>
      <c r="S33" s="481">
        <f t="shared" si="11"/>
        <v>102.7</v>
      </c>
      <c r="Z33" s="356" t="s">
        <v>978</v>
      </c>
    </row>
    <row r="34" spans="1:26" ht="15.75">
      <c r="A34" s="836"/>
      <c r="B34" s="839"/>
      <c r="C34" s="832"/>
      <c r="D34" s="374" t="s">
        <v>106</v>
      </c>
      <c r="E34" s="833"/>
      <c r="F34" s="834"/>
      <c r="G34" s="365">
        <f t="shared" si="14"/>
        <v>106.65</v>
      </c>
      <c r="H34" s="366">
        <f t="shared" si="15"/>
        <v>86.9</v>
      </c>
      <c r="I34" s="367">
        <v>79</v>
      </c>
      <c r="J34" s="126">
        <f t="shared" si="2"/>
        <v>1</v>
      </c>
      <c r="K34" s="126">
        <f t="shared" si="3"/>
        <v>79</v>
      </c>
      <c r="L34" s="126">
        <f t="shared" si="4"/>
        <v>79</v>
      </c>
      <c r="M34">
        <f t="shared" si="5"/>
        <v>79</v>
      </c>
      <c r="N34" s="70">
        <f t="shared" si="6"/>
        <v>81.37</v>
      </c>
      <c r="O34" s="70">
        <f t="shared" si="7"/>
        <v>90.059999999999988</v>
      </c>
      <c r="P34" s="70">
        <f t="shared" si="8"/>
        <v>111.39</v>
      </c>
      <c r="Q34" s="481">
        <f t="shared" si="9"/>
        <v>75.05</v>
      </c>
      <c r="R34" s="481">
        <f t="shared" si="10"/>
        <v>82.95</v>
      </c>
      <c r="S34" s="481">
        <f t="shared" si="11"/>
        <v>102.7</v>
      </c>
      <c r="Z34" s="356"/>
    </row>
    <row r="35" spans="1:26" ht="15.75">
      <c r="A35" s="836"/>
      <c r="B35" s="839"/>
      <c r="C35" s="832"/>
      <c r="D35" s="375" t="s">
        <v>105</v>
      </c>
      <c r="E35" s="833"/>
      <c r="F35" s="834"/>
      <c r="G35" s="365">
        <f t="shared" si="14"/>
        <v>106.65</v>
      </c>
      <c r="H35" s="366">
        <f t="shared" si="15"/>
        <v>86.9</v>
      </c>
      <c r="I35" s="367">
        <v>79</v>
      </c>
      <c r="J35" s="126">
        <f t="shared" si="2"/>
        <v>1</v>
      </c>
      <c r="K35" s="126">
        <f t="shared" si="3"/>
        <v>79</v>
      </c>
      <c r="L35" s="126">
        <f t="shared" si="4"/>
        <v>79</v>
      </c>
      <c r="M35">
        <f t="shared" si="5"/>
        <v>79</v>
      </c>
      <c r="N35" s="70">
        <f t="shared" si="6"/>
        <v>81.37</v>
      </c>
      <c r="O35" s="70">
        <f t="shared" si="7"/>
        <v>90.059999999999988</v>
      </c>
      <c r="P35" s="70">
        <f t="shared" si="8"/>
        <v>111.39</v>
      </c>
      <c r="Q35" s="481">
        <f t="shared" si="9"/>
        <v>75.05</v>
      </c>
      <c r="R35" s="481">
        <f t="shared" si="10"/>
        <v>82.95</v>
      </c>
      <c r="S35" s="481">
        <f t="shared" si="11"/>
        <v>102.7</v>
      </c>
      <c r="Z35" s="356" t="s">
        <v>978</v>
      </c>
    </row>
    <row r="36" spans="1:26" ht="15.75">
      <c r="A36" s="837"/>
      <c r="B36" s="839"/>
      <c r="C36" s="832"/>
      <c r="D36" s="376" t="s">
        <v>107</v>
      </c>
      <c r="E36" s="833"/>
      <c r="F36" s="834"/>
      <c r="G36" s="365">
        <f t="shared" si="14"/>
        <v>106.65</v>
      </c>
      <c r="H36" s="366">
        <f t="shared" si="15"/>
        <v>86.9</v>
      </c>
      <c r="I36" s="367">
        <v>79</v>
      </c>
      <c r="J36" s="126">
        <f t="shared" si="2"/>
        <v>1</v>
      </c>
      <c r="K36" s="126">
        <f t="shared" si="3"/>
        <v>79</v>
      </c>
      <c r="L36" s="126">
        <f t="shared" si="4"/>
        <v>79</v>
      </c>
      <c r="M36">
        <f t="shared" si="5"/>
        <v>79</v>
      </c>
      <c r="N36" s="70">
        <f t="shared" si="6"/>
        <v>81.37</v>
      </c>
      <c r="O36" s="70">
        <f t="shared" si="7"/>
        <v>90.059999999999988</v>
      </c>
      <c r="P36" s="70">
        <f t="shared" si="8"/>
        <v>111.39</v>
      </c>
      <c r="Q36" s="481">
        <f t="shared" si="9"/>
        <v>75.05</v>
      </c>
      <c r="R36" s="481">
        <f t="shared" si="10"/>
        <v>82.95</v>
      </c>
      <c r="S36" s="481">
        <f t="shared" si="11"/>
        <v>102.7</v>
      </c>
      <c r="Z36" s="356"/>
    </row>
    <row r="37" spans="1:26" ht="15.75">
      <c r="A37" s="835" t="s">
        <v>3847</v>
      </c>
      <c r="B37" s="839"/>
      <c r="C37" s="832" t="s">
        <v>3848</v>
      </c>
      <c r="D37" s="372" t="s">
        <v>3843</v>
      </c>
      <c r="E37" s="833" t="s">
        <v>3849</v>
      </c>
      <c r="F37" s="834" t="s">
        <v>3842</v>
      </c>
      <c r="G37" s="365">
        <f t="shared" si="14"/>
        <v>64.800000000000011</v>
      </c>
      <c r="H37" s="366">
        <f t="shared" si="15"/>
        <v>52.800000000000004</v>
      </c>
      <c r="I37" s="367">
        <v>48</v>
      </c>
      <c r="J37" s="126">
        <f t="shared" si="2"/>
        <v>1</v>
      </c>
      <c r="K37" s="126">
        <f t="shared" si="3"/>
        <v>48</v>
      </c>
      <c r="L37" s="126">
        <f t="shared" si="4"/>
        <v>48</v>
      </c>
      <c r="M37">
        <f t="shared" si="5"/>
        <v>48</v>
      </c>
      <c r="N37" s="70">
        <f t="shared" si="6"/>
        <v>49.44</v>
      </c>
      <c r="O37" s="70">
        <f t="shared" si="7"/>
        <v>54.72</v>
      </c>
      <c r="P37" s="70">
        <f t="shared" si="8"/>
        <v>67.679999999999993</v>
      </c>
      <c r="Q37" s="481">
        <f t="shared" si="9"/>
        <v>45.6</v>
      </c>
      <c r="R37" s="481">
        <f t="shared" si="10"/>
        <v>50.400000000000006</v>
      </c>
      <c r="S37" s="481">
        <f t="shared" si="11"/>
        <v>62.400000000000006</v>
      </c>
      <c r="Z37" s="356"/>
    </row>
    <row r="38" spans="1:26" ht="15.75">
      <c r="A38" s="836"/>
      <c r="B38" s="839"/>
      <c r="C38" s="832"/>
      <c r="D38" s="377" t="s">
        <v>3850</v>
      </c>
      <c r="E38" s="833"/>
      <c r="F38" s="834"/>
      <c r="G38" s="365">
        <f t="shared" si="14"/>
        <v>81</v>
      </c>
      <c r="H38" s="366">
        <f t="shared" si="15"/>
        <v>66</v>
      </c>
      <c r="I38" s="367">
        <v>60</v>
      </c>
      <c r="J38" s="126">
        <f t="shared" si="2"/>
        <v>1</v>
      </c>
      <c r="K38" s="126">
        <f t="shared" si="3"/>
        <v>60</v>
      </c>
      <c r="L38" s="126">
        <f t="shared" si="4"/>
        <v>60</v>
      </c>
      <c r="M38">
        <f t="shared" si="5"/>
        <v>60</v>
      </c>
      <c r="N38" s="70">
        <f t="shared" si="6"/>
        <v>61.800000000000004</v>
      </c>
      <c r="O38" s="70">
        <f t="shared" si="7"/>
        <v>68.399999999999991</v>
      </c>
      <c r="P38" s="70">
        <f t="shared" si="8"/>
        <v>84.6</v>
      </c>
      <c r="Q38" s="481">
        <f t="shared" si="9"/>
        <v>57</v>
      </c>
      <c r="R38" s="481">
        <f t="shared" si="10"/>
        <v>63</v>
      </c>
      <c r="S38" s="481">
        <f t="shared" si="11"/>
        <v>78</v>
      </c>
      <c r="Z38" s="356"/>
    </row>
    <row r="39" spans="1:26" ht="15.75">
      <c r="A39" s="836"/>
      <c r="B39" s="839"/>
      <c r="C39" s="832"/>
      <c r="D39" s="373" t="s">
        <v>108</v>
      </c>
      <c r="E39" s="833"/>
      <c r="F39" s="834"/>
      <c r="G39" s="365">
        <f>I39*1.35</f>
        <v>64.800000000000011</v>
      </c>
      <c r="H39" s="366">
        <f>I39*1.1</f>
        <v>52.800000000000004</v>
      </c>
      <c r="I39" s="367">
        <v>48</v>
      </c>
      <c r="J39" s="126">
        <f t="shared" si="2"/>
        <v>1</v>
      </c>
      <c r="K39" s="126">
        <f t="shared" si="3"/>
        <v>48</v>
      </c>
      <c r="L39" s="126">
        <f t="shared" si="4"/>
        <v>48</v>
      </c>
      <c r="M39">
        <f t="shared" si="5"/>
        <v>48</v>
      </c>
      <c r="N39" s="70">
        <f t="shared" si="6"/>
        <v>49.44</v>
      </c>
      <c r="O39" s="70">
        <f t="shared" si="7"/>
        <v>54.72</v>
      </c>
      <c r="P39" s="70">
        <f t="shared" si="8"/>
        <v>67.679999999999993</v>
      </c>
      <c r="Q39" s="481">
        <f t="shared" si="9"/>
        <v>45.6</v>
      </c>
      <c r="R39" s="481">
        <f t="shared" si="10"/>
        <v>50.400000000000006</v>
      </c>
      <c r="S39" s="481">
        <f t="shared" si="11"/>
        <v>62.400000000000006</v>
      </c>
      <c r="Z39" s="356"/>
    </row>
    <row r="40" spans="1:26" ht="15.75">
      <c r="A40" s="836"/>
      <c r="B40" s="839"/>
      <c r="C40" s="832"/>
      <c r="D40" s="374" t="s">
        <v>106</v>
      </c>
      <c r="E40" s="833"/>
      <c r="F40" s="834"/>
      <c r="G40" s="365">
        <f>I40*1.35</f>
        <v>64.800000000000011</v>
      </c>
      <c r="H40" s="366">
        <f>I40*1.1</f>
        <v>52.800000000000004</v>
      </c>
      <c r="I40" s="367">
        <v>48</v>
      </c>
      <c r="J40" s="126">
        <f t="shared" si="2"/>
        <v>1</v>
      </c>
      <c r="K40" s="126">
        <f t="shared" si="3"/>
        <v>48</v>
      </c>
      <c r="L40" s="126">
        <f t="shared" si="4"/>
        <v>48</v>
      </c>
      <c r="M40">
        <f t="shared" si="5"/>
        <v>48</v>
      </c>
      <c r="N40" s="70">
        <f t="shared" si="6"/>
        <v>49.44</v>
      </c>
      <c r="O40" s="70">
        <f t="shared" si="7"/>
        <v>54.72</v>
      </c>
      <c r="P40" s="70">
        <f t="shared" si="8"/>
        <v>67.679999999999993</v>
      </c>
      <c r="Q40" s="481">
        <f t="shared" si="9"/>
        <v>45.6</v>
      </c>
      <c r="R40" s="481">
        <f t="shared" si="10"/>
        <v>50.400000000000006</v>
      </c>
      <c r="S40" s="481">
        <f t="shared" si="11"/>
        <v>62.400000000000006</v>
      </c>
      <c r="Z40" s="356"/>
    </row>
    <row r="41" spans="1:26" ht="15.75">
      <c r="A41" s="836"/>
      <c r="B41" s="839"/>
      <c r="C41" s="832"/>
      <c r="D41" s="375" t="s">
        <v>105</v>
      </c>
      <c r="E41" s="833"/>
      <c r="F41" s="834"/>
      <c r="G41" s="365">
        <f>I41*1.35</f>
        <v>64.800000000000011</v>
      </c>
      <c r="H41" s="366">
        <f>I41*1.1</f>
        <v>52.800000000000004</v>
      </c>
      <c r="I41" s="367">
        <v>48</v>
      </c>
      <c r="J41" s="126">
        <f t="shared" si="2"/>
        <v>1</v>
      </c>
      <c r="K41" s="126">
        <f t="shared" si="3"/>
        <v>48</v>
      </c>
      <c r="L41" s="126">
        <f t="shared" si="4"/>
        <v>48</v>
      </c>
      <c r="M41">
        <f t="shared" si="5"/>
        <v>48</v>
      </c>
      <c r="N41" s="70">
        <f t="shared" si="6"/>
        <v>49.44</v>
      </c>
      <c r="O41" s="70">
        <f t="shared" si="7"/>
        <v>54.72</v>
      </c>
      <c r="P41" s="70">
        <f t="shared" si="8"/>
        <v>67.679999999999993</v>
      </c>
      <c r="Q41" s="481">
        <f t="shared" si="9"/>
        <v>45.6</v>
      </c>
      <c r="R41" s="481">
        <f t="shared" si="10"/>
        <v>50.400000000000006</v>
      </c>
      <c r="S41" s="481">
        <f t="shared" si="11"/>
        <v>62.400000000000006</v>
      </c>
      <c r="Z41" s="356"/>
    </row>
    <row r="42" spans="1:26" ht="15.75">
      <c r="A42" s="837"/>
      <c r="B42" s="840"/>
      <c r="C42" s="832"/>
      <c r="D42" s="376" t="s">
        <v>107</v>
      </c>
      <c r="E42" s="833"/>
      <c r="F42" s="834"/>
      <c r="G42" s="365">
        <f>I42*1.35</f>
        <v>64.800000000000011</v>
      </c>
      <c r="H42" s="366">
        <f>I42*1.1</f>
        <v>52.800000000000004</v>
      </c>
      <c r="I42" s="367">
        <v>48</v>
      </c>
      <c r="J42" s="126">
        <f t="shared" si="2"/>
        <v>1</v>
      </c>
      <c r="K42" s="126">
        <f t="shared" si="3"/>
        <v>48</v>
      </c>
      <c r="L42" s="126">
        <f t="shared" si="4"/>
        <v>48</v>
      </c>
      <c r="M42">
        <f t="shared" si="5"/>
        <v>48</v>
      </c>
      <c r="N42" s="70">
        <f t="shared" si="6"/>
        <v>49.44</v>
      </c>
      <c r="O42" s="70">
        <f t="shared" si="7"/>
        <v>54.72</v>
      </c>
      <c r="P42" s="70">
        <f t="shared" si="8"/>
        <v>67.679999999999993</v>
      </c>
      <c r="Q42" s="481">
        <f t="shared" si="9"/>
        <v>45.6</v>
      </c>
      <c r="R42" s="481">
        <f t="shared" si="10"/>
        <v>50.400000000000006</v>
      </c>
      <c r="S42" s="481">
        <f t="shared" si="11"/>
        <v>62.400000000000006</v>
      </c>
      <c r="Z42" s="356"/>
    </row>
    <row r="43" spans="1:26" ht="33" customHeight="1">
      <c r="A43" s="835" t="s">
        <v>3851</v>
      </c>
      <c r="B43" s="838"/>
      <c r="C43" s="841" t="s">
        <v>3852</v>
      </c>
      <c r="D43" s="377" t="s">
        <v>3850</v>
      </c>
      <c r="E43" s="841" t="s">
        <v>3849</v>
      </c>
      <c r="F43" s="835" t="s">
        <v>3842</v>
      </c>
      <c r="G43" s="365">
        <f>I43*1.35</f>
        <v>83.7</v>
      </c>
      <c r="H43" s="366">
        <f>I43*1.1</f>
        <v>68.2</v>
      </c>
      <c r="I43" s="367">
        <v>62</v>
      </c>
      <c r="J43" s="126">
        <f t="shared" si="2"/>
        <v>1</v>
      </c>
      <c r="K43" s="126">
        <f t="shared" si="3"/>
        <v>62</v>
      </c>
      <c r="L43" s="126">
        <f t="shared" si="4"/>
        <v>62</v>
      </c>
      <c r="M43">
        <f t="shared" si="5"/>
        <v>62</v>
      </c>
      <c r="N43" s="70">
        <f t="shared" si="6"/>
        <v>63.86</v>
      </c>
      <c r="O43" s="70">
        <f t="shared" si="7"/>
        <v>70.679999999999993</v>
      </c>
      <c r="P43" s="70">
        <f t="shared" si="8"/>
        <v>87.42</v>
      </c>
      <c r="Q43" s="481">
        <f t="shared" si="9"/>
        <v>58.9</v>
      </c>
      <c r="R43" s="481">
        <f t="shared" si="10"/>
        <v>65.100000000000009</v>
      </c>
      <c r="S43" s="481">
        <f t="shared" si="11"/>
        <v>80.600000000000009</v>
      </c>
      <c r="Z43" s="356"/>
    </row>
    <row r="44" spans="1:26" ht="35.25" customHeight="1">
      <c r="A44" s="836"/>
      <c r="B44" s="839"/>
      <c r="C44" s="842"/>
      <c r="D44" s="372" t="s">
        <v>3843</v>
      </c>
      <c r="E44" s="842"/>
      <c r="F44" s="836"/>
      <c r="G44" s="365">
        <f t="shared" si="14"/>
        <v>79.650000000000006</v>
      </c>
      <c r="H44" s="366">
        <f t="shared" si="15"/>
        <v>64.900000000000006</v>
      </c>
      <c r="I44" s="367">
        <v>59</v>
      </c>
      <c r="J44" s="126">
        <f t="shared" si="2"/>
        <v>1</v>
      </c>
      <c r="K44" s="126">
        <f t="shared" si="3"/>
        <v>59</v>
      </c>
      <c r="L44" s="126">
        <f t="shared" si="4"/>
        <v>59</v>
      </c>
      <c r="M44">
        <f t="shared" si="5"/>
        <v>59</v>
      </c>
      <c r="N44" s="70">
        <f t="shared" si="6"/>
        <v>60.77</v>
      </c>
      <c r="O44" s="70">
        <f t="shared" si="7"/>
        <v>67.259999999999991</v>
      </c>
      <c r="P44" s="70">
        <f t="shared" si="8"/>
        <v>83.19</v>
      </c>
      <c r="Q44" s="481">
        <f t="shared" si="9"/>
        <v>56.05</v>
      </c>
      <c r="R44" s="481">
        <f t="shared" si="10"/>
        <v>61.95</v>
      </c>
      <c r="S44" s="481">
        <f t="shared" si="11"/>
        <v>76.7</v>
      </c>
      <c r="Z44" s="356"/>
    </row>
    <row r="45" spans="1:26" ht="29.25" customHeight="1">
      <c r="A45" s="836"/>
      <c r="B45" s="839"/>
      <c r="C45" s="842"/>
      <c r="D45" s="375" t="s">
        <v>105</v>
      </c>
      <c r="E45" s="842"/>
      <c r="F45" s="836"/>
      <c r="G45" s="365">
        <f t="shared" si="14"/>
        <v>79.650000000000006</v>
      </c>
      <c r="H45" s="366">
        <f t="shared" si="15"/>
        <v>64.900000000000006</v>
      </c>
      <c r="I45" s="367">
        <v>59</v>
      </c>
      <c r="J45" s="126">
        <f t="shared" si="2"/>
        <v>1</v>
      </c>
      <c r="K45" s="126">
        <f t="shared" si="3"/>
        <v>59</v>
      </c>
      <c r="L45" s="126">
        <f t="shared" si="4"/>
        <v>59</v>
      </c>
      <c r="M45">
        <f t="shared" si="5"/>
        <v>59</v>
      </c>
      <c r="N45" s="70">
        <f t="shared" si="6"/>
        <v>60.77</v>
      </c>
      <c r="O45" s="70">
        <f t="shared" si="7"/>
        <v>67.259999999999991</v>
      </c>
      <c r="P45" s="70">
        <f t="shared" si="8"/>
        <v>83.19</v>
      </c>
      <c r="Q45" s="481">
        <f t="shared" si="9"/>
        <v>56.05</v>
      </c>
      <c r="R45" s="481">
        <f t="shared" si="10"/>
        <v>61.95</v>
      </c>
      <c r="S45" s="481">
        <f t="shared" si="11"/>
        <v>76.7</v>
      </c>
      <c r="Z45" s="356"/>
    </row>
    <row r="46" spans="1:26" ht="32.25" customHeight="1">
      <c r="A46" s="837"/>
      <c r="B46" s="840"/>
      <c r="C46" s="843"/>
      <c r="D46" s="376" t="s">
        <v>107</v>
      </c>
      <c r="E46" s="843"/>
      <c r="F46" s="837"/>
      <c r="G46" s="365">
        <f t="shared" si="14"/>
        <v>79.650000000000006</v>
      </c>
      <c r="H46" s="366">
        <f t="shared" si="15"/>
        <v>64.900000000000006</v>
      </c>
      <c r="I46" s="367">
        <v>59</v>
      </c>
      <c r="J46" s="126">
        <f t="shared" si="2"/>
        <v>1</v>
      </c>
      <c r="K46" s="126">
        <f t="shared" si="3"/>
        <v>59</v>
      </c>
      <c r="L46" s="126">
        <f t="shared" si="4"/>
        <v>59</v>
      </c>
      <c r="M46">
        <f t="shared" si="5"/>
        <v>59</v>
      </c>
      <c r="N46" s="70">
        <f t="shared" si="6"/>
        <v>60.77</v>
      </c>
      <c r="O46" s="70">
        <f t="shared" si="7"/>
        <v>67.259999999999991</v>
      </c>
      <c r="P46" s="70">
        <f t="shared" si="8"/>
        <v>83.19</v>
      </c>
      <c r="Q46" s="481">
        <f t="shared" si="9"/>
        <v>56.05</v>
      </c>
      <c r="R46" s="481">
        <f t="shared" si="10"/>
        <v>61.95</v>
      </c>
      <c r="S46" s="481">
        <f t="shared" si="11"/>
        <v>76.7</v>
      </c>
      <c r="Z46" s="356"/>
    </row>
    <row r="47" spans="1:26" ht="29.25" customHeight="1">
      <c r="A47" s="831" t="s">
        <v>3853</v>
      </c>
      <c r="B47" s="831"/>
      <c r="C47" s="831"/>
      <c r="D47" s="831"/>
      <c r="E47" s="831"/>
      <c r="F47" s="831"/>
      <c r="G47" s="831"/>
      <c r="H47" s="831"/>
      <c r="I47" s="831"/>
      <c r="J47" s="126">
        <f t="shared" si="2"/>
        <v>0</v>
      </c>
      <c r="K47" s="126">
        <f t="shared" si="3"/>
        <v>0</v>
      </c>
      <c r="L47" s="126">
        <f t="shared" si="4"/>
        <v>0</v>
      </c>
      <c r="M47" t="str">
        <f t="shared" si="5"/>
        <v xml:space="preserve"> </v>
      </c>
      <c r="N47" s="70" t="str">
        <f t="shared" si="6"/>
        <v xml:space="preserve"> </v>
      </c>
      <c r="O47" s="70" t="str">
        <f t="shared" si="7"/>
        <v xml:space="preserve"> </v>
      </c>
      <c r="P47" s="70" t="str">
        <f t="shared" si="8"/>
        <v xml:space="preserve"> </v>
      </c>
      <c r="Q47" s="481" t="str">
        <f t="shared" si="9"/>
        <v xml:space="preserve"> </v>
      </c>
      <c r="R47" s="481" t="str">
        <f t="shared" si="10"/>
        <v xml:space="preserve"> </v>
      </c>
      <c r="S47" s="481" t="str">
        <f t="shared" si="11"/>
        <v xml:space="preserve"> </v>
      </c>
      <c r="Z47" s="356"/>
    </row>
    <row r="48" spans="1:26" ht="31.5">
      <c r="A48" s="361" t="s">
        <v>3</v>
      </c>
      <c r="B48" s="361" t="s">
        <v>3794</v>
      </c>
      <c r="C48" s="361" t="s">
        <v>93</v>
      </c>
      <c r="D48" s="361" t="s">
        <v>1195</v>
      </c>
      <c r="E48" s="361" t="s">
        <v>3837</v>
      </c>
      <c r="F48" s="361" t="s">
        <v>3797</v>
      </c>
      <c r="G48" s="361" t="s">
        <v>261</v>
      </c>
      <c r="H48" s="361" t="s">
        <v>3630</v>
      </c>
      <c r="I48" s="361" t="s">
        <v>263</v>
      </c>
      <c r="J48" s="126">
        <f t="shared" si="2"/>
        <v>1</v>
      </c>
      <c r="K48" s="126" t="str">
        <f t="shared" si="3"/>
        <v>ОПТ 2</v>
      </c>
      <c r="L48" s="126" t="str">
        <f t="shared" si="4"/>
        <v xml:space="preserve"> </v>
      </c>
      <c r="M48" t="str">
        <f t="shared" si="5"/>
        <v xml:space="preserve"> </v>
      </c>
      <c r="N48" s="70" t="str">
        <f t="shared" si="6"/>
        <v xml:space="preserve"> </v>
      </c>
      <c r="O48" s="70" t="str">
        <f t="shared" si="7"/>
        <v xml:space="preserve"> </v>
      </c>
      <c r="P48" s="70" t="str">
        <f t="shared" si="8"/>
        <v xml:space="preserve"> </v>
      </c>
      <c r="Q48" s="481" t="str">
        <f t="shared" si="9"/>
        <v xml:space="preserve"> </v>
      </c>
      <c r="R48" s="481" t="str">
        <f t="shared" si="10"/>
        <v xml:space="preserve"> </v>
      </c>
      <c r="S48" s="481" t="str">
        <f t="shared" si="11"/>
        <v xml:space="preserve"> </v>
      </c>
      <c r="Z48" s="356"/>
    </row>
    <row r="49" spans="1:26" ht="87" customHeight="1">
      <c r="A49" s="362" t="s">
        <v>4308</v>
      </c>
      <c r="B49" s="378"/>
      <c r="C49" s="363" t="s">
        <v>4309</v>
      </c>
      <c r="D49" s="364" t="s">
        <v>3854</v>
      </c>
      <c r="E49" s="364" t="s">
        <v>3855</v>
      </c>
      <c r="F49" s="362" t="s">
        <v>388</v>
      </c>
      <c r="G49" s="365">
        <f>I49*1.35</f>
        <v>4725</v>
      </c>
      <c r="H49" s="366">
        <f>I49*1.1</f>
        <v>3850.0000000000005</v>
      </c>
      <c r="I49" s="370">
        <v>3500</v>
      </c>
      <c r="J49" s="126">
        <f t="shared" si="2"/>
        <v>1</v>
      </c>
      <c r="K49" s="126">
        <f t="shared" si="3"/>
        <v>3500</v>
      </c>
      <c r="L49" s="126">
        <f t="shared" si="4"/>
        <v>3500</v>
      </c>
      <c r="M49">
        <f t="shared" si="5"/>
        <v>3500</v>
      </c>
      <c r="N49" s="70">
        <f t="shared" si="6"/>
        <v>3605</v>
      </c>
      <c r="O49" s="70">
        <f t="shared" si="7"/>
        <v>3989.9999999999995</v>
      </c>
      <c r="P49" s="70">
        <f t="shared" si="8"/>
        <v>4935</v>
      </c>
      <c r="Q49" s="481">
        <f t="shared" si="9"/>
        <v>3325</v>
      </c>
      <c r="R49" s="481">
        <f t="shared" si="10"/>
        <v>3675</v>
      </c>
      <c r="S49" s="481">
        <f t="shared" si="11"/>
        <v>4550</v>
      </c>
      <c r="Z49" s="356"/>
    </row>
    <row r="50" spans="1:26" s="5" customFormat="1" ht="112.5" customHeight="1">
      <c r="A50" s="187" t="s">
        <v>1344</v>
      </c>
      <c r="B50" s="531"/>
      <c r="C50" s="516" t="s">
        <v>1343</v>
      </c>
      <c r="D50" s="515" t="s">
        <v>3858</v>
      </c>
      <c r="E50" s="515" t="s">
        <v>3859</v>
      </c>
      <c r="F50" s="187" t="s">
        <v>123</v>
      </c>
      <c r="G50" s="532">
        <f>I50*1.35</f>
        <v>8505</v>
      </c>
      <c r="H50" s="533">
        <f>I50*1.1</f>
        <v>6930.0000000000009</v>
      </c>
      <c r="I50" s="71">
        <v>6300</v>
      </c>
      <c r="J50" s="126">
        <f t="shared" si="2"/>
        <v>1</v>
      </c>
      <c r="K50" s="126">
        <f t="shared" si="3"/>
        <v>6300</v>
      </c>
      <c r="L50" s="126">
        <f t="shared" si="4"/>
        <v>6300</v>
      </c>
      <c r="M50" s="348">
        <f t="shared" si="5"/>
        <v>6300</v>
      </c>
      <c r="N50" s="70">
        <f t="shared" ref="N50:N52" si="16">IFERROR(SUM($M50*$T$2)," ")</f>
        <v>6489</v>
      </c>
      <c r="O50" s="70">
        <f t="shared" si="7"/>
        <v>7181.9999999999991</v>
      </c>
      <c r="P50" s="70">
        <f t="shared" si="8"/>
        <v>8883</v>
      </c>
      <c r="Q50" s="481">
        <f t="shared" ref="Q50:Q52" si="17">IFERROR(SUM($M50-$M50/100*$W$2)," ")</f>
        <v>5985</v>
      </c>
      <c r="R50" s="481">
        <f t="shared" ref="R50:R52" si="18">IFERROR(SUM($M50*$X$2)," ")</f>
        <v>6615</v>
      </c>
      <c r="S50" s="481">
        <f t="shared" ref="S50:S52" si="19">IFERROR(SUM($M50*$Y$2)," ")</f>
        <v>8190</v>
      </c>
    </row>
    <row r="51" spans="1:26" s="5" customFormat="1" ht="112.5" customHeight="1">
      <c r="A51" s="187" t="s">
        <v>1342</v>
      </c>
      <c r="B51" s="531"/>
      <c r="C51" s="516" t="s">
        <v>1341</v>
      </c>
      <c r="D51" s="515" t="s">
        <v>3856</v>
      </c>
      <c r="E51" s="515" t="s">
        <v>3857</v>
      </c>
      <c r="F51" s="187" t="s">
        <v>380</v>
      </c>
      <c r="G51" s="532">
        <f>I51*1.35</f>
        <v>12960</v>
      </c>
      <c r="H51" s="533">
        <f>I51*1.1</f>
        <v>10560</v>
      </c>
      <c r="I51" s="71">
        <v>9600</v>
      </c>
      <c r="J51" s="126">
        <f t="shared" si="2"/>
        <v>1</v>
      </c>
      <c r="K51" s="126">
        <f t="shared" si="3"/>
        <v>9600</v>
      </c>
      <c r="L51" s="126">
        <f t="shared" si="4"/>
        <v>9600</v>
      </c>
      <c r="M51" s="348">
        <f t="shared" si="5"/>
        <v>9600</v>
      </c>
      <c r="N51" s="70">
        <f t="shared" si="16"/>
        <v>9888</v>
      </c>
      <c r="O51" s="70">
        <f t="shared" si="7"/>
        <v>10943.999999999998</v>
      </c>
      <c r="P51" s="70">
        <f t="shared" si="8"/>
        <v>13536</v>
      </c>
      <c r="Q51" s="481">
        <f t="shared" si="17"/>
        <v>9120</v>
      </c>
      <c r="R51" s="481">
        <f t="shared" si="18"/>
        <v>10080</v>
      </c>
      <c r="S51" s="481">
        <f t="shared" si="19"/>
        <v>12480</v>
      </c>
    </row>
    <row r="52" spans="1:26" s="5" customFormat="1" ht="112.5" customHeight="1">
      <c r="A52" s="187" t="s">
        <v>4256</v>
      </c>
      <c r="B52" s="531"/>
      <c r="C52" s="516" t="s">
        <v>4257</v>
      </c>
      <c r="D52" s="515" t="s">
        <v>4258</v>
      </c>
      <c r="E52" s="515" t="s">
        <v>4259</v>
      </c>
      <c r="F52" s="187" t="s">
        <v>123</v>
      </c>
      <c r="G52" s="532">
        <f>I52*1.35</f>
        <v>25110</v>
      </c>
      <c r="H52" s="533">
        <f>I52*1.1</f>
        <v>20460</v>
      </c>
      <c r="I52" s="71">
        <v>18600</v>
      </c>
      <c r="J52" s="126">
        <f t="shared" si="2"/>
        <v>1</v>
      </c>
      <c r="K52" s="126">
        <f t="shared" si="3"/>
        <v>18600</v>
      </c>
      <c r="L52" s="126">
        <f t="shared" si="4"/>
        <v>18600</v>
      </c>
      <c r="M52" s="348">
        <f t="shared" si="5"/>
        <v>18600</v>
      </c>
      <c r="N52" s="70">
        <f t="shared" si="16"/>
        <v>19158</v>
      </c>
      <c r="O52" s="70">
        <f t="shared" si="7"/>
        <v>21204</v>
      </c>
      <c r="P52" s="70">
        <f t="shared" si="8"/>
        <v>26226</v>
      </c>
      <c r="Q52" s="481">
        <f t="shared" si="17"/>
        <v>17670</v>
      </c>
      <c r="R52" s="481">
        <f t="shared" si="18"/>
        <v>19530</v>
      </c>
      <c r="S52" s="481">
        <f t="shared" si="19"/>
        <v>24180</v>
      </c>
    </row>
    <row r="53" spans="1:26" ht="102.75" customHeight="1">
      <c r="A53" s="362" t="s">
        <v>1346</v>
      </c>
      <c r="B53" s="378"/>
      <c r="C53" s="363" t="s">
        <v>1345</v>
      </c>
      <c r="D53" s="364" t="s">
        <v>3858</v>
      </c>
      <c r="E53" s="364" t="s">
        <v>3859</v>
      </c>
      <c r="F53" s="362" t="s">
        <v>123</v>
      </c>
      <c r="G53" s="365">
        <f>I53*1.35</f>
        <v>2646</v>
      </c>
      <c r="H53" s="366">
        <f>I53*1.1</f>
        <v>2156</v>
      </c>
      <c r="I53" s="370">
        <v>1960</v>
      </c>
      <c r="J53" s="126">
        <f t="shared" si="2"/>
        <v>1</v>
      </c>
      <c r="K53" s="126">
        <f t="shared" si="3"/>
        <v>1960</v>
      </c>
      <c r="L53" s="126">
        <f t="shared" si="4"/>
        <v>1960</v>
      </c>
      <c r="M53">
        <f t="shared" si="5"/>
        <v>1960</v>
      </c>
      <c r="N53" s="70">
        <f t="shared" si="6"/>
        <v>2018.8</v>
      </c>
      <c r="O53" s="70">
        <f t="shared" si="7"/>
        <v>2234.3999999999996</v>
      </c>
      <c r="P53" s="70">
        <f t="shared" si="8"/>
        <v>2763.6</v>
      </c>
      <c r="Q53" s="481">
        <f t="shared" si="9"/>
        <v>1862</v>
      </c>
      <c r="R53" s="481">
        <f t="shared" si="10"/>
        <v>2058</v>
      </c>
      <c r="S53" s="481">
        <f t="shared" si="11"/>
        <v>2548</v>
      </c>
      <c r="Z53" s="356" t="s">
        <v>978</v>
      </c>
    </row>
  </sheetData>
  <sheetProtection algorithmName="SHA-512" hashValue="ymHMO2+1z2/GLNEwdKy0446LFwZLtlPwn8fSSDmRhNItLkm6Hspdc4ASKE6iXtaAmcZpYZ62dIAxcP6TU6uLOQ==" saltValue="zhyRpQWaeycM3Z5udagIcQ==" spinCount="100000" sheet="1" objects="1" scenarios="1"/>
  <mergeCells count="29">
    <mergeCell ref="B12:B13"/>
    <mergeCell ref="A1:B1"/>
    <mergeCell ref="A2:I2"/>
    <mergeCell ref="A3:I3"/>
    <mergeCell ref="B5:B7"/>
    <mergeCell ref="B8:B11"/>
    <mergeCell ref="A17:I17"/>
    <mergeCell ref="B19:B20"/>
    <mergeCell ref="B21:B22"/>
    <mergeCell ref="A23:I23"/>
    <mergeCell ref="A25:A30"/>
    <mergeCell ref="B25:B42"/>
    <mergeCell ref="C25:C30"/>
    <mergeCell ref="E25:E30"/>
    <mergeCell ref="F25:F30"/>
    <mergeCell ref="A31:A36"/>
    <mergeCell ref="A47:I47"/>
    <mergeCell ref="C31:C36"/>
    <mergeCell ref="E31:E36"/>
    <mergeCell ref="F31:F36"/>
    <mergeCell ref="A37:A42"/>
    <mergeCell ref="C37:C42"/>
    <mergeCell ref="E37:E42"/>
    <mergeCell ref="F37:F42"/>
    <mergeCell ref="A43:A46"/>
    <mergeCell ref="B43:B46"/>
    <mergeCell ref="C43:C46"/>
    <mergeCell ref="E43:E46"/>
    <mergeCell ref="F43:F46"/>
  </mergeCells>
  <hyperlinks>
    <hyperlink ref="A1:B1" location="Содержание!R1C1" display="Перейти в содержание"/>
  </hyperlinks>
  <pageMargins left="0.7" right="0.7" top="0.75" bottom="0.75" header="0.3" footer="0.3"/>
  <pageSetup paperSize="9" orientation="portrait" horizontalDpi="0"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15A731"/>
  </sheetPr>
  <dimension ref="A1:Z352"/>
  <sheetViews>
    <sheetView zoomScale="80" zoomScaleNormal="80" workbookViewId="0">
      <selection activeCell="P5" sqref="P5:P352"/>
    </sheetView>
  </sheetViews>
  <sheetFormatPr defaultRowHeight="15.75"/>
  <cols>
    <col min="1" max="1" width="14.5" style="54" customWidth="1"/>
    <col min="2" max="2" width="34.5" customWidth="1"/>
    <col min="3" max="3" width="24.375" customWidth="1"/>
    <col min="4" max="4" width="20.875" customWidth="1"/>
    <col min="5" max="5" width="15.625" customWidth="1"/>
    <col min="6" max="6" width="17.625" customWidth="1"/>
    <col min="7" max="7" width="14.375" hidden="1" customWidth="1"/>
    <col min="8" max="8" width="10.25" hidden="1" customWidth="1"/>
    <col min="9" max="9" width="11.625" hidden="1" customWidth="1"/>
    <col min="10" max="12" width="0" hidden="1" customWidth="1"/>
    <col min="13" max="13" width="7.625" hidden="1" customWidth="1"/>
    <col min="14" max="14" width="7.75" hidden="1" customWidth="1"/>
    <col min="15" max="15" width="7.75" bestFit="1" customWidth="1"/>
    <col min="16" max="16" width="9.875" bestFit="1" customWidth="1"/>
    <col min="17" max="17" width="8.375" style="478" hidden="1" customWidth="1"/>
    <col min="18" max="18" width="0" style="478" hidden="1" customWidth="1"/>
    <col min="19" max="19" width="11.625" style="478" hidden="1" customWidth="1"/>
    <col min="20" max="22" width="5.5" hidden="1" customWidth="1"/>
    <col min="23" max="25" width="6.5" hidden="1" customWidth="1"/>
    <col min="26" max="26" width="11.875" style="55" customWidth="1"/>
  </cols>
  <sheetData>
    <row r="1" spans="1:26" ht="28.5" customHeight="1">
      <c r="A1" s="632" t="s">
        <v>1259</v>
      </c>
      <c r="B1" s="632"/>
      <c r="C1" s="62"/>
      <c r="D1" s="62"/>
      <c r="E1" s="62"/>
      <c r="F1" s="62"/>
      <c r="G1" s="62"/>
      <c r="H1" s="62"/>
      <c r="I1" s="62"/>
      <c r="Z1" s="196"/>
    </row>
    <row r="2" spans="1:26" ht="28.5" customHeight="1">
      <c r="A2" s="633" t="s">
        <v>2566</v>
      </c>
      <c r="B2" s="633"/>
      <c r="C2" s="633"/>
      <c r="D2" s="633"/>
      <c r="E2" s="633"/>
      <c r="F2" s="633"/>
      <c r="G2" s="633"/>
      <c r="H2" s="633"/>
      <c r="I2" s="633"/>
      <c r="T2" s="478">
        <f>Содержание!R3</f>
        <v>1.03</v>
      </c>
      <c r="U2" s="478">
        <f>Содержание!S3</f>
        <v>1.1399999999999999</v>
      </c>
      <c r="V2" s="478">
        <f>Содержание!T3</f>
        <v>1.41</v>
      </c>
      <c r="W2" s="478">
        <f>Содержание!U3</f>
        <v>5</v>
      </c>
      <c r="X2" s="478">
        <f>Содержание!V3</f>
        <v>1.05</v>
      </c>
      <c r="Y2" s="478">
        <f>Содержание!W3</f>
        <v>1.3</v>
      </c>
      <c r="Z2" s="196"/>
    </row>
    <row r="3" spans="1:26" ht="29.25" customHeight="1">
      <c r="A3" s="627" t="s">
        <v>236</v>
      </c>
      <c r="B3" s="628"/>
      <c r="C3" s="628"/>
      <c r="D3" s="628"/>
      <c r="E3" s="628"/>
      <c r="F3" s="628"/>
      <c r="G3" s="628"/>
      <c r="H3" s="628"/>
      <c r="I3" s="629"/>
      <c r="Z3" s="196"/>
    </row>
    <row r="4" spans="1:26" ht="31.5" customHeight="1">
      <c r="A4" s="64" t="s">
        <v>3</v>
      </c>
      <c r="B4" s="64" t="s">
        <v>93</v>
      </c>
      <c r="C4" s="64" t="s">
        <v>43</v>
      </c>
      <c r="D4" s="64" t="s">
        <v>4</v>
      </c>
      <c r="E4" s="64" t="s">
        <v>44</v>
      </c>
      <c r="F4" s="64" t="s">
        <v>253</v>
      </c>
      <c r="G4" s="64" t="s">
        <v>261</v>
      </c>
      <c r="H4" s="64" t="s">
        <v>3640</v>
      </c>
      <c r="I4" s="64" t="s">
        <v>263</v>
      </c>
      <c r="J4" s="126">
        <f>IF(I4&gt;1,1,0)</f>
        <v>1</v>
      </c>
      <c r="K4" s="126" t="str">
        <f>IF(J4=1,I4,0)</f>
        <v>ОПТ 2</v>
      </c>
      <c r="L4" s="126" t="str">
        <f>IFERROR(SUM(K4*1)," ")</f>
        <v xml:space="preserve"> </v>
      </c>
      <c r="M4" t="str">
        <f>IF(L4=0," ",L4)</f>
        <v xml:space="preserve"> </v>
      </c>
      <c r="N4" s="479" t="s">
        <v>4099</v>
      </c>
      <c r="O4" s="479" t="s">
        <v>4100</v>
      </c>
      <c r="P4" s="479" t="s">
        <v>4101</v>
      </c>
      <c r="Q4" s="480" t="s">
        <v>4099</v>
      </c>
      <c r="R4" s="480" t="s">
        <v>4100</v>
      </c>
      <c r="S4" s="480" t="s">
        <v>4101</v>
      </c>
      <c r="Z4" s="196"/>
    </row>
    <row r="5" spans="1:26" ht="30.75" customHeight="1">
      <c r="A5" s="74" t="s">
        <v>2660</v>
      </c>
      <c r="B5" s="252" t="s">
        <v>2661</v>
      </c>
      <c r="C5" s="895"/>
      <c r="D5" s="164" t="s">
        <v>1194</v>
      </c>
      <c r="E5" s="253" t="s">
        <v>31</v>
      </c>
      <c r="F5" s="254" t="s">
        <v>687</v>
      </c>
      <c r="G5" s="69">
        <f t="shared" ref="G5:G10" si="0">I5*1.35</f>
        <v>405</v>
      </c>
      <c r="H5" s="70">
        <f t="shared" ref="H5:H10" si="1">I5*1.1</f>
        <v>330</v>
      </c>
      <c r="I5" s="71">
        <v>300</v>
      </c>
      <c r="J5" s="126">
        <f t="shared" ref="J5:J68" si="2">IF(I5&gt;1,1,0)</f>
        <v>1</v>
      </c>
      <c r="K5" s="126">
        <f t="shared" ref="K5:K68" si="3">IF(J5=1,I5,0)</f>
        <v>300</v>
      </c>
      <c r="L5" s="126">
        <f t="shared" ref="L5:L68" si="4">IFERROR(SUM(K5*1)," ")</f>
        <v>300</v>
      </c>
      <c r="M5">
        <f t="shared" ref="M5:M68" si="5">IF(L5=0," ",L5)</f>
        <v>300</v>
      </c>
      <c r="N5" s="70">
        <f>IFERROR(SUM($M5*$T$2)," ")</f>
        <v>309</v>
      </c>
      <c r="O5" s="70">
        <f>IFERROR(SUM($M5*$U$2)," ")</f>
        <v>341.99999999999994</v>
      </c>
      <c r="P5" s="70">
        <f>IFERROR(SUM($M5*$V$2)," ")</f>
        <v>423</v>
      </c>
      <c r="Q5" s="481">
        <f>IFERROR(SUM($M5-$M5/100*$W$2)," ")</f>
        <v>285</v>
      </c>
      <c r="R5" s="481">
        <f>IFERROR(SUM($M5*$X$2)," ")</f>
        <v>315</v>
      </c>
      <c r="S5" s="481">
        <f>IFERROR(SUM($M5*$Y$2)," ")</f>
        <v>390</v>
      </c>
      <c r="Z5" s="196"/>
    </row>
    <row r="6" spans="1:26" ht="33" customHeight="1">
      <c r="A6" s="74" t="s">
        <v>2663</v>
      </c>
      <c r="B6" s="252" t="s">
        <v>2662</v>
      </c>
      <c r="C6" s="896"/>
      <c r="D6" s="164" t="s">
        <v>1194</v>
      </c>
      <c r="E6" s="253" t="s">
        <v>75</v>
      </c>
      <c r="F6" s="254" t="s">
        <v>688</v>
      </c>
      <c r="G6" s="69">
        <f t="shared" si="0"/>
        <v>437.53500000000008</v>
      </c>
      <c r="H6" s="70">
        <f t="shared" si="1"/>
        <v>356.51000000000005</v>
      </c>
      <c r="I6" s="71">
        <v>324.10000000000002</v>
      </c>
      <c r="J6" s="126">
        <f t="shared" si="2"/>
        <v>1</v>
      </c>
      <c r="K6" s="126">
        <f t="shared" si="3"/>
        <v>324.10000000000002</v>
      </c>
      <c r="L6" s="126">
        <f t="shared" si="4"/>
        <v>324.10000000000002</v>
      </c>
      <c r="M6">
        <f t="shared" si="5"/>
        <v>324.10000000000002</v>
      </c>
      <c r="N6" s="70">
        <f t="shared" ref="N6:N69" si="6">IFERROR(SUM($M6*$T$2)," ")</f>
        <v>333.82300000000004</v>
      </c>
      <c r="O6" s="70">
        <f t="shared" ref="O6:O69" si="7">IFERROR(SUM($M6*$U$2)," ")</f>
        <v>369.47399999999999</v>
      </c>
      <c r="P6" s="70">
        <f t="shared" ref="P6:P69" si="8">IFERROR(SUM($M6*$V$2)," ")</f>
        <v>456.98099999999999</v>
      </c>
      <c r="Q6" s="481">
        <f t="shared" ref="Q6:Q69" si="9">IFERROR(SUM($M6-$M6/100*$W$2)," ")</f>
        <v>307.89500000000004</v>
      </c>
      <c r="R6" s="481">
        <f t="shared" ref="R6:R69" si="10">IFERROR(SUM($M6*$X$2)," ")</f>
        <v>340.30500000000006</v>
      </c>
      <c r="S6" s="481">
        <f t="shared" ref="S6:S69" si="11">IFERROR(SUM($M6*$Y$2)," ")</f>
        <v>421.33000000000004</v>
      </c>
      <c r="Z6" s="196"/>
    </row>
    <row r="7" spans="1:26" ht="33.75" customHeight="1">
      <c r="A7" s="74" t="s">
        <v>2665</v>
      </c>
      <c r="B7" s="252" t="s">
        <v>2664</v>
      </c>
      <c r="C7" s="896"/>
      <c r="D7" s="164" t="s">
        <v>1194</v>
      </c>
      <c r="E7" s="253" t="s">
        <v>13</v>
      </c>
      <c r="F7" s="254" t="s">
        <v>689</v>
      </c>
      <c r="G7" s="69">
        <f t="shared" si="0"/>
        <v>884.5200000000001</v>
      </c>
      <c r="H7" s="70">
        <f t="shared" si="1"/>
        <v>720.72000000000014</v>
      </c>
      <c r="I7" s="71">
        <v>655.20000000000005</v>
      </c>
      <c r="J7" s="126">
        <f t="shared" si="2"/>
        <v>1</v>
      </c>
      <c r="K7" s="126">
        <f t="shared" si="3"/>
        <v>655.20000000000005</v>
      </c>
      <c r="L7" s="126">
        <f t="shared" si="4"/>
        <v>655.20000000000005</v>
      </c>
      <c r="M7">
        <f t="shared" si="5"/>
        <v>655.20000000000005</v>
      </c>
      <c r="N7" s="70">
        <f t="shared" si="6"/>
        <v>674.85600000000011</v>
      </c>
      <c r="O7" s="70">
        <f t="shared" si="7"/>
        <v>746.928</v>
      </c>
      <c r="P7" s="70">
        <f t="shared" si="8"/>
        <v>923.83199999999999</v>
      </c>
      <c r="Q7" s="481">
        <f t="shared" si="9"/>
        <v>622.44000000000005</v>
      </c>
      <c r="R7" s="481">
        <f t="shared" si="10"/>
        <v>687.96</v>
      </c>
      <c r="S7" s="481">
        <f t="shared" si="11"/>
        <v>851.7600000000001</v>
      </c>
      <c r="Z7" s="196"/>
    </row>
    <row r="8" spans="1:26" ht="30.75" customHeight="1">
      <c r="A8" s="74" t="s">
        <v>2667</v>
      </c>
      <c r="B8" s="252" t="s">
        <v>2666</v>
      </c>
      <c r="C8" s="896"/>
      <c r="D8" s="164" t="s">
        <v>1194</v>
      </c>
      <c r="E8" s="253" t="s">
        <v>690</v>
      </c>
      <c r="F8" s="254" t="s">
        <v>254</v>
      </c>
      <c r="G8" s="69">
        <f t="shared" si="0"/>
        <v>422.82</v>
      </c>
      <c r="H8" s="70">
        <f t="shared" si="1"/>
        <v>344.52000000000004</v>
      </c>
      <c r="I8" s="71">
        <v>313.2</v>
      </c>
      <c r="J8" s="126">
        <f t="shared" si="2"/>
        <v>1</v>
      </c>
      <c r="K8" s="126">
        <f t="shared" si="3"/>
        <v>313.2</v>
      </c>
      <c r="L8" s="126">
        <f t="shared" si="4"/>
        <v>313.2</v>
      </c>
      <c r="M8">
        <f t="shared" si="5"/>
        <v>313.2</v>
      </c>
      <c r="N8" s="70">
        <f t="shared" si="6"/>
        <v>322.596</v>
      </c>
      <c r="O8" s="70">
        <f t="shared" si="7"/>
        <v>357.04799999999994</v>
      </c>
      <c r="P8" s="70">
        <f t="shared" si="8"/>
        <v>441.61199999999997</v>
      </c>
      <c r="Q8" s="481">
        <f t="shared" si="9"/>
        <v>297.53999999999996</v>
      </c>
      <c r="R8" s="481">
        <f t="shared" si="10"/>
        <v>328.86</v>
      </c>
      <c r="S8" s="481">
        <f t="shared" si="11"/>
        <v>407.16</v>
      </c>
      <c r="Z8" s="196"/>
    </row>
    <row r="9" spans="1:26" ht="30">
      <c r="A9" s="74" t="s">
        <v>2669</v>
      </c>
      <c r="B9" s="252" t="s">
        <v>2668</v>
      </c>
      <c r="C9" s="896"/>
      <c r="D9" s="164" t="s">
        <v>1194</v>
      </c>
      <c r="E9" s="253" t="s">
        <v>691</v>
      </c>
      <c r="F9" s="254" t="s">
        <v>692</v>
      </c>
      <c r="G9" s="69">
        <f t="shared" si="0"/>
        <v>301.185</v>
      </c>
      <c r="H9" s="70">
        <f t="shared" si="1"/>
        <v>245.41000000000003</v>
      </c>
      <c r="I9" s="71">
        <v>223.1</v>
      </c>
      <c r="J9" s="126">
        <f t="shared" si="2"/>
        <v>1</v>
      </c>
      <c r="K9" s="126">
        <f t="shared" si="3"/>
        <v>223.1</v>
      </c>
      <c r="L9" s="126">
        <f t="shared" si="4"/>
        <v>223.1</v>
      </c>
      <c r="M9">
        <f t="shared" si="5"/>
        <v>223.1</v>
      </c>
      <c r="N9" s="70">
        <f t="shared" si="6"/>
        <v>229.79300000000001</v>
      </c>
      <c r="O9" s="70">
        <f t="shared" si="7"/>
        <v>254.33399999999997</v>
      </c>
      <c r="P9" s="70">
        <f t="shared" si="8"/>
        <v>314.57099999999997</v>
      </c>
      <c r="Q9" s="481">
        <f t="shared" si="9"/>
        <v>211.94499999999999</v>
      </c>
      <c r="R9" s="481">
        <f t="shared" si="10"/>
        <v>234.255</v>
      </c>
      <c r="S9" s="481">
        <f t="shared" si="11"/>
        <v>290.03000000000003</v>
      </c>
      <c r="Z9" s="196"/>
    </row>
    <row r="10" spans="1:26" ht="48.75" customHeight="1">
      <c r="A10" s="74" t="s">
        <v>2671</v>
      </c>
      <c r="B10" s="252" t="s">
        <v>2670</v>
      </c>
      <c r="C10" s="897"/>
      <c r="D10" s="164" t="s">
        <v>1194</v>
      </c>
      <c r="E10" s="253" t="s">
        <v>691</v>
      </c>
      <c r="F10" s="254" t="s">
        <v>693</v>
      </c>
      <c r="G10" s="69">
        <f t="shared" si="0"/>
        <v>540.1350000000001</v>
      </c>
      <c r="H10" s="70">
        <f t="shared" si="1"/>
        <v>440.11000000000007</v>
      </c>
      <c r="I10" s="71">
        <v>400.1</v>
      </c>
      <c r="J10" s="126">
        <f t="shared" si="2"/>
        <v>1</v>
      </c>
      <c r="K10" s="126">
        <f t="shared" si="3"/>
        <v>400.1</v>
      </c>
      <c r="L10" s="126">
        <f t="shared" si="4"/>
        <v>400.1</v>
      </c>
      <c r="M10">
        <f t="shared" si="5"/>
        <v>400.1</v>
      </c>
      <c r="N10" s="70">
        <f t="shared" si="6"/>
        <v>412.10300000000001</v>
      </c>
      <c r="O10" s="70">
        <f t="shared" si="7"/>
        <v>456.11399999999998</v>
      </c>
      <c r="P10" s="70">
        <f t="shared" si="8"/>
        <v>564.14099999999996</v>
      </c>
      <c r="Q10" s="481">
        <f t="shared" si="9"/>
        <v>380.09500000000003</v>
      </c>
      <c r="R10" s="481">
        <f t="shared" si="10"/>
        <v>420.10500000000002</v>
      </c>
      <c r="S10" s="481">
        <f t="shared" si="11"/>
        <v>520.13</v>
      </c>
      <c r="Z10" s="196"/>
    </row>
    <row r="11" spans="1:26" ht="29.25" customHeight="1">
      <c r="A11" s="627" t="s">
        <v>2676</v>
      </c>
      <c r="B11" s="628"/>
      <c r="C11" s="628"/>
      <c r="D11" s="628"/>
      <c r="E11" s="628"/>
      <c r="F11" s="628"/>
      <c r="G11" s="628"/>
      <c r="H11" s="628"/>
      <c r="I11" s="629"/>
      <c r="J11" s="126">
        <f t="shared" si="2"/>
        <v>0</v>
      </c>
      <c r="K11" s="126">
        <f t="shared" si="3"/>
        <v>0</v>
      </c>
      <c r="L11" s="126">
        <f t="shared" si="4"/>
        <v>0</v>
      </c>
      <c r="M11" t="str">
        <f t="shared" si="5"/>
        <v xml:space="preserve"> </v>
      </c>
      <c r="N11" s="70" t="str">
        <f t="shared" si="6"/>
        <v xml:space="preserve"> </v>
      </c>
      <c r="O11" s="70" t="str">
        <f t="shared" si="7"/>
        <v xml:space="preserve"> </v>
      </c>
      <c r="P11" s="70" t="str">
        <f t="shared" si="8"/>
        <v xml:space="preserve"> </v>
      </c>
      <c r="Q11" s="481" t="str">
        <f t="shared" si="9"/>
        <v xml:space="preserve"> </v>
      </c>
      <c r="R11" s="481" t="str">
        <f t="shared" si="10"/>
        <v xml:space="preserve"> </v>
      </c>
      <c r="S11" s="481" t="str">
        <f t="shared" si="11"/>
        <v xml:space="preserve"> </v>
      </c>
      <c r="Z11" s="196"/>
    </row>
    <row r="12" spans="1:26" ht="31.5" customHeight="1">
      <c r="A12" s="64" t="s">
        <v>3</v>
      </c>
      <c r="B12" s="64" t="s">
        <v>93</v>
      </c>
      <c r="C12" s="64" t="s">
        <v>43</v>
      </c>
      <c r="D12" s="64" t="s">
        <v>4</v>
      </c>
      <c r="E12" s="64" t="s">
        <v>44</v>
      </c>
      <c r="F12" s="64" t="s">
        <v>253</v>
      </c>
      <c r="G12" s="64" t="s">
        <v>261</v>
      </c>
      <c r="H12" s="64" t="s">
        <v>3625</v>
      </c>
      <c r="I12" s="64" t="s">
        <v>263</v>
      </c>
      <c r="J12" s="126">
        <f t="shared" si="2"/>
        <v>1</v>
      </c>
      <c r="K12" s="126" t="str">
        <f t="shared" si="3"/>
        <v>ОПТ 2</v>
      </c>
      <c r="L12" s="126" t="str">
        <f t="shared" si="4"/>
        <v xml:space="preserve"> </v>
      </c>
      <c r="M12" t="str">
        <f t="shared" si="5"/>
        <v xml:space="preserve"> </v>
      </c>
      <c r="N12" s="70" t="str">
        <f t="shared" si="6"/>
        <v xml:space="preserve"> </v>
      </c>
      <c r="O12" s="70" t="str">
        <f t="shared" si="7"/>
        <v xml:space="preserve"> </v>
      </c>
      <c r="P12" s="70" t="str">
        <f t="shared" si="8"/>
        <v xml:space="preserve"> </v>
      </c>
      <c r="Q12" s="481" t="str">
        <f t="shared" si="9"/>
        <v xml:space="preserve"> </v>
      </c>
      <c r="R12" s="481" t="str">
        <f t="shared" si="10"/>
        <v xml:space="preserve"> </v>
      </c>
      <c r="S12" s="481" t="str">
        <f t="shared" si="11"/>
        <v xml:space="preserve"> </v>
      </c>
      <c r="Z12" s="196"/>
    </row>
    <row r="13" spans="1:26" s="37" customFormat="1" ht="30">
      <c r="A13" s="74" t="s">
        <v>2677</v>
      </c>
      <c r="B13" s="252" t="s">
        <v>779</v>
      </c>
      <c r="C13" s="857"/>
      <c r="D13" s="876" t="s">
        <v>1178</v>
      </c>
      <c r="E13" s="255" t="s">
        <v>31</v>
      </c>
      <c r="F13" s="255" t="s">
        <v>780</v>
      </c>
      <c r="G13" s="69">
        <f t="shared" ref="G13:G34" si="12">I13*1.35</f>
        <v>402.3</v>
      </c>
      <c r="H13" s="70">
        <f t="shared" ref="H13:H34" si="13">I13*1.1</f>
        <v>327.8</v>
      </c>
      <c r="I13" s="71">
        <v>298</v>
      </c>
      <c r="J13" s="126">
        <f t="shared" si="2"/>
        <v>1</v>
      </c>
      <c r="K13" s="126">
        <f t="shared" si="3"/>
        <v>298</v>
      </c>
      <c r="L13" s="126">
        <f t="shared" si="4"/>
        <v>298</v>
      </c>
      <c r="M13">
        <f t="shared" si="5"/>
        <v>298</v>
      </c>
      <c r="N13" s="70">
        <f t="shared" si="6"/>
        <v>306.94</v>
      </c>
      <c r="O13" s="70">
        <f t="shared" si="7"/>
        <v>339.71999999999997</v>
      </c>
      <c r="P13" s="70">
        <f t="shared" si="8"/>
        <v>420.17999999999995</v>
      </c>
      <c r="Q13" s="481">
        <f t="shared" si="9"/>
        <v>283.10000000000002</v>
      </c>
      <c r="R13" s="481">
        <f t="shared" si="10"/>
        <v>312.90000000000003</v>
      </c>
      <c r="S13" s="481">
        <f t="shared" si="11"/>
        <v>387.40000000000003</v>
      </c>
      <c r="Z13" s="196"/>
    </row>
    <row r="14" spans="1:26" s="37" customFormat="1" ht="30">
      <c r="A14" s="74" t="s">
        <v>2683</v>
      </c>
      <c r="B14" s="252" t="s">
        <v>781</v>
      </c>
      <c r="C14" s="866"/>
      <c r="D14" s="877"/>
      <c r="E14" s="255" t="s">
        <v>654</v>
      </c>
      <c r="F14" s="255" t="s">
        <v>782</v>
      </c>
      <c r="G14" s="69">
        <f t="shared" si="12"/>
        <v>538.65000000000009</v>
      </c>
      <c r="H14" s="70">
        <f t="shared" si="13"/>
        <v>438.90000000000003</v>
      </c>
      <c r="I14" s="71">
        <v>399</v>
      </c>
      <c r="J14" s="126">
        <f t="shared" si="2"/>
        <v>1</v>
      </c>
      <c r="K14" s="126">
        <f t="shared" si="3"/>
        <v>399</v>
      </c>
      <c r="L14" s="126">
        <f t="shared" si="4"/>
        <v>399</v>
      </c>
      <c r="M14">
        <f t="shared" si="5"/>
        <v>399</v>
      </c>
      <c r="N14" s="70">
        <f t="shared" si="6"/>
        <v>410.97</v>
      </c>
      <c r="O14" s="70">
        <f t="shared" si="7"/>
        <v>454.85999999999996</v>
      </c>
      <c r="P14" s="70">
        <f t="shared" si="8"/>
        <v>562.58999999999992</v>
      </c>
      <c r="Q14" s="481">
        <f t="shared" si="9"/>
        <v>379.05</v>
      </c>
      <c r="R14" s="481">
        <f t="shared" si="10"/>
        <v>418.95000000000005</v>
      </c>
      <c r="S14" s="481">
        <f t="shared" si="11"/>
        <v>518.70000000000005</v>
      </c>
      <c r="Z14" s="196"/>
    </row>
    <row r="15" spans="1:26" s="37" customFormat="1" ht="33" customHeight="1">
      <c r="A15" s="74" t="s">
        <v>2690</v>
      </c>
      <c r="B15" s="252" t="s">
        <v>783</v>
      </c>
      <c r="C15" s="866"/>
      <c r="D15" s="877"/>
      <c r="E15" s="255" t="s">
        <v>784</v>
      </c>
      <c r="F15" s="255" t="s">
        <v>785</v>
      </c>
      <c r="G15" s="69">
        <f>I15*1.35</f>
        <v>742.5</v>
      </c>
      <c r="H15" s="70">
        <f>I15*1.1</f>
        <v>605</v>
      </c>
      <c r="I15" s="71">
        <v>550</v>
      </c>
      <c r="J15" s="126">
        <f t="shared" si="2"/>
        <v>1</v>
      </c>
      <c r="K15" s="126">
        <f t="shared" si="3"/>
        <v>550</v>
      </c>
      <c r="L15" s="126">
        <f t="shared" si="4"/>
        <v>550</v>
      </c>
      <c r="M15">
        <f t="shared" si="5"/>
        <v>550</v>
      </c>
      <c r="N15" s="70">
        <f t="shared" si="6"/>
        <v>566.5</v>
      </c>
      <c r="O15" s="70">
        <f t="shared" si="7"/>
        <v>627</v>
      </c>
      <c r="P15" s="70">
        <f t="shared" si="8"/>
        <v>775.5</v>
      </c>
      <c r="Q15" s="481">
        <f t="shared" si="9"/>
        <v>522.5</v>
      </c>
      <c r="R15" s="481">
        <f t="shared" si="10"/>
        <v>577.5</v>
      </c>
      <c r="S15" s="481">
        <f t="shared" si="11"/>
        <v>715</v>
      </c>
      <c r="Z15" s="196"/>
    </row>
    <row r="16" spans="1:26" s="37" customFormat="1" ht="33" customHeight="1">
      <c r="A16" s="74" t="s">
        <v>2701</v>
      </c>
      <c r="B16" s="252" t="s">
        <v>2700</v>
      </c>
      <c r="C16" s="858"/>
      <c r="D16" s="96" t="s">
        <v>1179</v>
      </c>
      <c r="E16" s="255" t="s">
        <v>742</v>
      </c>
      <c r="F16" s="255" t="s">
        <v>2699</v>
      </c>
      <c r="G16" s="69">
        <f t="shared" si="12"/>
        <v>818.1</v>
      </c>
      <c r="H16" s="70">
        <f t="shared" si="13"/>
        <v>666.6</v>
      </c>
      <c r="I16" s="71">
        <v>606</v>
      </c>
      <c r="J16" s="126">
        <f t="shared" si="2"/>
        <v>1</v>
      </c>
      <c r="K16" s="126">
        <f t="shared" si="3"/>
        <v>606</v>
      </c>
      <c r="L16" s="126">
        <f t="shared" si="4"/>
        <v>606</v>
      </c>
      <c r="M16">
        <f t="shared" si="5"/>
        <v>606</v>
      </c>
      <c r="N16" s="70">
        <f t="shared" si="6"/>
        <v>624.18000000000006</v>
      </c>
      <c r="O16" s="70">
        <f t="shared" si="7"/>
        <v>690.83999999999992</v>
      </c>
      <c r="P16" s="70">
        <f t="shared" si="8"/>
        <v>854.45999999999992</v>
      </c>
      <c r="Q16" s="481">
        <f t="shared" si="9"/>
        <v>575.70000000000005</v>
      </c>
      <c r="R16" s="481">
        <f t="shared" si="10"/>
        <v>636.30000000000007</v>
      </c>
      <c r="S16" s="481">
        <f t="shared" si="11"/>
        <v>787.80000000000007</v>
      </c>
      <c r="Z16" s="196" t="s">
        <v>978</v>
      </c>
    </row>
    <row r="17" spans="1:26" s="37" customFormat="1" ht="33" customHeight="1">
      <c r="A17" s="74" t="s">
        <v>2678</v>
      </c>
      <c r="B17" s="252" t="s">
        <v>786</v>
      </c>
      <c r="C17" s="857"/>
      <c r="D17" s="876" t="s">
        <v>1178</v>
      </c>
      <c r="E17" s="255" t="s">
        <v>31</v>
      </c>
      <c r="F17" s="255" t="s">
        <v>780</v>
      </c>
      <c r="G17" s="69">
        <f t="shared" si="12"/>
        <v>402.3</v>
      </c>
      <c r="H17" s="70">
        <f t="shared" si="13"/>
        <v>327.8</v>
      </c>
      <c r="I17" s="71">
        <v>298</v>
      </c>
      <c r="J17" s="126">
        <f t="shared" si="2"/>
        <v>1</v>
      </c>
      <c r="K17" s="126">
        <f t="shared" si="3"/>
        <v>298</v>
      </c>
      <c r="L17" s="126">
        <f t="shared" si="4"/>
        <v>298</v>
      </c>
      <c r="M17">
        <f t="shared" si="5"/>
        <v>298</v>
      </c>
      <c r="N17" s="70">
        <f t="shared" si="6"/>
        <v>306.94</v>
      </c>
      <c r="O17" s="70">
        <f t="shared" si="7"/>
        <v>339.71999999999997</v>
      </c>
      <c r="P17" s="70">
        <f t="shared" si="8"/>
        <v>420.17999999999995</v>
      </c>
      <c r="Q17" s="481">
        <f t="shared" si="9"/>
        <v>283.10000000000002</v>
      </c>
      <c r="R17" s="481">
        <f t="shared" si="10"/>
        <v>312.90000000000003</v>
      </c>
      <c r="S17" s="481">
        <f t="shared" si="11"/>
        <v>387.40000000000003</v>
      </c>
      <c r="Z17" s="196"/>
    </row>
    <row r="18" spans="1:26" s="37" customFormat="1" ht="35.25" customHeight="1">
      <c r="A18" s="74" t="s">
        <v>2684</v>
      </c>
      <c r="B18" s="252" t="s">
        <v>787</v>
      </c>
      <c r="C18" s="866"/>
      <c r="D18" s="877"/>
      <c r="E18" s="255" t="s">
        <v>654</v>
      </c>
      <c r="F18" s="255" t="s">
        <v>782</v>
      </c>
      <c r="G18" s="69">
        <f t="shared" si="12"/>
        <v>538.65000000000009</v>
      </c>
      <c r="H18" s="70">
        <f t="shared" si="13"/>
        <v>438.90000000000003</v>
      </c>
      <c r="I18" s="71">
        <v>399</v>
      </c>
      <c r="J18" s="126">
        <f t="shared" si="2"/>
        <v>1</v>
      </c>
      <c r="K18" s="126">
        <f t="shared" si="3"/>
        <v>399</v>
      </c>
      <c r="L18" s="126">
        <f t="shared" si="4"/>
        <v>399</v>
      </c>
      <c r="M18">
        <f t="shared" si="5"/>
        <v>399</v>
      </c>
      <c r="N18" s="70">
        <f t="shared" si="6"/>
        <v>410.97</v>
      </c>
      <c r="O18" s="70">
        <f t="shared" si="7"/>
        <v>454.85999999999996</v>
      </c>
      <c r="P18" s="70">
        <f t="shared" si="8"/>
        <v>562.58999999999992</v>
      </c>
      <c r="Q18" s="481">
        <f t="shared" si="9"/>
        <v>379.05</v>
      </c>
      <c r="R18" s="481">
        <f t="shared" si="10"/>
        <v>418.95000000000005</v>
      </c>
      <c r="S18" s="481">
        <f t="shared" si="11"/>
        <v>518.70000000000005</v>
      </c>
      <c r="Z18" s="196"/>
    </row>
    <row r="19" spans="1:26" s="37" customFormat="1" ht="33" customHeight="1">
      <c r="A19" s="74" t="s">
        <v>2691</v>
      </c>
      <c r="B19" s="252" t="s">
        <v>788</v>
      </c>
      <c r="C19" s="858"/>
      <c r="D19" s="878"/>
      <c r="E19" s="255" t="s">
        <v>784</v>
      </c>
      <c r="F19" s="255" t="s">
        <v>785</v>
      </c>
      <c r="G19" s="69">
        <f t="shared" si="12"/>
        <v>742.5</v>
      </c>
      <c r="H19" s="70">
        <f t="shared" si="13"/>
        <v>605</v>
      </c>
      <c r="I19" s="71">
        <v>550</v>
      </c>
      <c r="J19" s="126">
        <f t="shared" si="2"/>
        <v>1</v>
      </c>
      <c r="K19" s="126">
        <f t="shared" si="3"/>
        <v>550</v>
      </c>
      <c r="L19" s="126">
        <f t="shared" si="4"/>
        <v>550</v>
      </c>
      <c r="M19">
        <f t="shared" si="5"/>
        <v>550</v>
      </c>
      <c r="N19" s="70">
        <f t="shared" si="6"/>
        <v>566.5</v>
      </c>
      <c r="O19" s="70">
        <f t="shared" si="7"/>
        <v>627</v>
      </c>
      <c r="P19" s="70">
        <f t="shared" si="8"/>
        <v>775.5</v>
      </c>
      <c r="Q19" s="481">
        <f t="shared" si="9"/>
        <v>522.5</v>
      </c>
      <c r="R19" s="481">
        <f t="shared" si="10"/>
        <v>577.5</v>
      </c>
      <c r="S19" s="481">
        <f t="shared" si="11"/>
        <v>715</v>
      </c>
      <c r="Z19" s="196"/>
    </row>
    <row r="20" spans="1:26" s="37" customFormat="1" ht="48" customHeight="1">
      <c r="A20" s="74" t="s">
        <v>2679</v>
      </c>
      <c r="B20" s="252" t="s">
        <v>789</v>
      </c>
      <c r="C20" s="857"/>
      <c r="D20" s="876" t="s">
        <v>1178</v>
      </c>
      <c r="E20" s="255" t="s">
        <v>31</v>
      </c>
      <c r="F20" s="255" t="s">
        <v>780</v>
      </c>
      <c r="G20" s="69">
        <f t="shared" si="12"/>
        <v>402.3</v>
      </c>
      <c r="H20" s="70">
        <f t="shared" si="13"/>
        <v>327.8</v>
      </c>
      <c r="I20" s="71">
        <v>298</v>
      </c>
      <c r="J20" s="126">
        <f t="shared" si="2"/>
        <v>1</v>
      </c>
      <c r="K20" s="126">
        <f t="shared" si="3"/>
        <v>298</v>
      </c>
      <c r="L20" s="126">
        <f t="shared" si="4"/>
        <v>298</v>
      </c>
      <c r="M20">
        <f t="shared" si="5"/>
        <v>298</v>
      </c>
      <c r="N20" s="70">
        <f t="shared" si="6"/>
        <v>306.94</v>
      </c>
      <c r="O20" s="70">
        <f t="shared" si="7"/>
        <v>339.71999999999997</v>
      </c>
      <c r="P20" s="70">
        <f t="shared" si="8"/>
        <v>420.17999999999995</v>
      </c>
      <c r="Q20" s="481">
        <f t="shared" si="9"/>
        <v>283.10000000000002</v>
      </c>
      <c r="R20" s="481">
        <f t="shared" si="10"/>
        <v>312.90000000000003</v>
      </c>
      <c r="S20" s="481">
        <f t="shared" si="11"/>
        <v>387.40000000000003</v>
      </c>
      <c r="Z20" s="196"/>
    </row>
    <row r="21" spans="1:26" s="37" customFormat="1" ht="49.5" customHeight="1">
      <c r="A21" s="74" t="s">
        <v>2685</v>
      </c>
      <c r="B21" s="252" t="s">
        <v>790</v>
      </c>
      <c r="C21" s="866"/>
      <c r="D21" s="877"/>
      <c r="E21" s="255" t="s">
        <v>654</v>
      </c>
      <c r="F21" s="255" t="s">
        <v>782</v>
      </c>
      <c r="G21" s="69">
        <f t="shared" si="12"/>
        <v>538.65000000000009</v>
      </c>
      <c r="H21" s="70">
        <f t="shared" si="13"/>
        <v>438.90000000000003</v>
      </c>
      <c r="I21" s="71">
        <v>399</v>
      </c>
      <c r="J21" s="126">
        <f t="shared" si="2"/>
        <v>1</v>
      </c>
      <c r="K21" s="126">
        <f t="shared" si="3"/>
        <v>399</v>
      </c>
      <c r="L21" s="126">
        <f t="shared" si="4"/>
        <v>399</v>
      </c>
      <c r="M21">
        <f t="shared" si="5"/>
        <v>399</v>
      </c>
      <c r="N21" s="70">
        <f t="shared" si="6"/>
        <v>410.97</v>
      </c>
      <c r="O21" s="70">
        <f t="shared" si="7"/>
        <v>454.85999999999996</v>
      </c>
      <c r="P21" s="70">
        <f t="shared" si="8"/>
        <v>562.58999999999992</v>
      </c>
      <c r="Q21" s="481">
        <f t="shared" si="9"/>
        <v>379.05</v>
      </c>
      <c r="R21" s="481">
        <f t="shared" si="10"/>
        <v>418.95000000000005</v>
      </c>
      <c r="S21" s="481">
        <f t="shared" si="11"/>
        <v>518.70000000000005</v>
      </c>
      <c r="Z21" s="196"/>
    </row>
    <row r="22" spans="1:26" s="37" customFormat="1" ht="46.5" customHeight="1">
      <c r="A22" s="74" t="s">
        <v>2692</v>
      </c>
      <c r="B22" s="252" t="s">
        <v>791</v>
      </c>
      <c r="C22" s="858"/>
      <c r="D22" s="878"/>
      <c r="E22" s="255" t="s">
        <v>784</v>
      </c>
      <c r="F22" s="255" t="s">
        <v>785</v>
      </c>
      <c r="G22" s="69">
        <f t="shared" si="12"/>
        <v>742.5</v>
      </c>
      <c r="H22" s="70">
        <f t="shared" si="13"/>
        <v>605</v>
      </c>
      <c r="I22" s="71">
        <v>550</v>
      </c>
      <c r="J22" s="126">
        <f t="shared" si="2"/>
        <v>1</v>
      </c>
      <c r="K22" s="126">
        <f t="shared" si="3"/>
        <v>550</v>
      </c>
      <c r="L22" s="126">
        <f t="shared" si="4"/>
        <v>550</v>
      </c>
      <c r="M22">
        <f t="shared" si="5"/>
        <v>550</v>
      </c>
      <c r="N22" s="70">
        <f t="shared" si="6"/>
        <v>566.5</v>
      </c>
      <c r="O22" s="70">
        <f t="shared" si="7"/>
        <v>627</v>
      </c>
      <c r="P22" s="70">
        <f t="shared" si="8"/>
        <v>775.5</v>
      </c>
      <c r="Q22" s="481">
        <f t="shared" si="9"/>
        <v>522.5</v>
      </c>
      <c r="R22" s="481">
        <f t="shared" si="10"/>
        <v>577.5</v>
      </c>
      <c r="S22" s="481">
        <f t="shared" si="11"/>
        <v>715</v>
      </c>
      <c r="Z22" s="196"/>
    </row>
    <row r="23" spans="1:26" s="37" customFormat="1" ht="33" customHeight="1">
      <c r="A23" s="74" t="s">
        <v>2680</v>
      </c>
      <c r="B23" s="252" t="s">
        <v>792</v>
      </c>
      <c r="C23" s="857"/>
      <c r="D23" s="876" t="s">
        <v>1178</v>
      </c>
      <c r="E23" s="255" t="s">
        <v>31</v>
      </c>
      <c r="F23" s="255" t="s">
        <v>780</v>
      </c>
      <c r="G23" s="69">
        <f t="shared" si="12"/>
        <v>402.3</v>
      </c>
      <c r="H23" s="70">
        <f t="shared" si="13"/>
        <v>327.8</v>
      </c>
      <c r="I23" s="71">
        <v>298</v>
      </c>
      <c r="J23" s="126">
        <f t="shared" si="2"/>
        <v>1</v>
      </c>
      <c r="K23" s="126">
        <f t="shared" si="3"/>
        <v>298</v>
      </c>
      <c r="L23" s="126">
        <f t="shared" si="4"/>
        <v>298</v>
      </c>
      <c r="M23">
        <f t="shared" si="5"/>
        <v>298</v>
      </c>
      <c r="N23" s="70">
        <f t="shared" si="6"/>
        <v>306.94</v>
      </c>
      <c r="O23" s="70">
        <f t="shared" si="7"/>
        <v>339.71999999999997</v>
      </c>
      <c r="P23" s="70">
        <f t="shared" si="8"/>
        <v>420.17999999999995</v>
      </c>
      <c r="Q23" s="481">
        <f t="shared" si="9"/>
        <v>283.10000000000002</v>
      </c>
      <c r="R23" s="481">
        <f t="shared" si="10"/>
        <v>312.90000000000003</v>
      </c>
      <c r="S23" s="481">
        <f t="shared" si="11"/>
        <v>387.40000000000003</v>
      </c>
      <c r="Z23" s="196"/>
    </row>
    <row r="24" spans="1:26" s="37" customFormat="1" ht="35.25" customHeight="1">
      <c r="A24" s="74" t="s">
        <v>2687</v>
      </c>
      <c r="B24" s="252" t="s">
        <v>793</v>
      </c>
      <c r="C24" s="866"/>
      <c r="D24" s="877"/>
      <c r="E24" s="255" t="s">
        <v>654</v>
      </c>
      <c r="F24" s="255" t="s">
        <v>782</v>
      </c>
      <c r="G24" s="69">
        <f t="shared" si="12"/>
        <v>538.65000000000009</v>
      </c>
      <c r="H24" s="70">
        <f t="shared" si="13"/>
        <v>438.90000000000003</v>
      </c>
      <c r="I24" s="71">
        <v>399</v>
      </c>
      <c r="J24" s="126">
        <f t="shared" si="2"/>
        <v>1</v>
      </c>
      <c r="K24" s="126">
        <f t="shared" si="3"/>
        <v>399</v>
      </c>
      <c r="L24" s="126">
        <f t="shared" si="4"/>
        <v>399</v>
      </c>
      <c r="M24">
        <f t="shared" si="5"/>
        <v>399</v>
      </c>
      <c r="N24" s="70">
        <f t="shared" si="6"/>
        <v>410.97</v>
      </c>
      <c r="O24" s="70">
        <f t="shared" si="7"/>
        <v>454.85999999999996</v>
      </c>
      <c r="P24" s="70">
        <f t="shared" si="8"/>
        <v>562.58999999999992</v>
      </c>
      <c r="Q24" s="481">
        <f t="shared" si="9"/>
        <v>379.05</v>
      </c>
      <c r="R24" s="481">
        <f t="shared" si="10"/>
        <v>418.95000000000005</v>
      </c>
      <c r="S24" s="481">
        <f t="shared" si="11"/>
        <v>518.70000000000005</v>
      </c>
      <c r="Z24" s="196"/>
    </row>
    <row r="25" spans="1:26" s="37" customFormat="1" ht="33" customHeight="1">
      <c r="A25" s="74" t="s">
        <v>2694</v>
      </c>
      <c r="B25" s="252" t="s">
        <v>794</v>
      </c>
      <c r="C25" s="858"/>
      <c r="D25" s="878"/>
      <c r="E25" s="255" t="s">
        <v>784</v>
      </c>
      <c r="F25" s="255" t="s">
        <v>785</v>
      </c>
      <c r="G25" s="69">
        <f t="shared" si="12"/>
        <v>742.5</v>
      </c>
      <c r="H25" s="70">
        <f t="shared" si="13"/>
        <v>605</v>
      </c>
      <c r="I25" s="71">
        <v>550</v>
      </c>
      <c r="J25" s="126">
        <f t="shared" si="2"/>
        <v>1</v>
      </c>
      <c r="K25" s="126">
        <f t="shared" si="3"/>
        <v>550</v>
      </c>
      <c r="L25" s="126">
        <f t="shared" si="4"/>
        <v>550</v>
      </c>
      <c r="M25">
        <f t="shared" si="5"/>
        <v>550</v>
      </c>
      <c r="N25" s="70">
        <f t="shared" si="6"/>
        <v>566.5</v>
      </c>
      <c r="O25" s="70">
        <f t="shared" si="7"/>
        <v>627</v>
      </c>
      <c r="P25" s="70">
        <f t="shared" si="8"/>
        <v>775.5</v>
      </c>
      <c r="Q25" s="481">
        <f t="shared" si="9"/>
        <v>522.5</v>
      </c>
      <c r="R25" s="481">
        <f t="shared" si="10"/>
        <v>577.5</v>
      </c>
      <c r="S25" s="481">
        <f t="shared" si="11"/>
        <v>715</v>
      </c>
      <c r="Z25" s="196"/>
    </row>
    <row r="26" spans="1:26" s="37" customFormat="1" ht="33" customHeight="1">
      <c r="A26" s="74" t="s">
        <v>2681</v>
      </c>
      <c r="B26" s="252" t="s">
        <v>795</v>
      </c>
      <c r="C26" s="857"/>
      <c r="D26" s="876" t="s">
        <v>1178</v>
      </c>
      <c r="E26" s="255" t="s">
        <v>31</v>
      </c>
      <c r="F26" s="255" t="s">
        <v>780</v>
      </c>
      <c r="G26" s="69">
        <f t="shared" si="12"/>
        <v>402.3</v>
      </c>
      <c r="H26" s="70">
        <f t="shared" si="13"/>
        <v>327.8</v>
      </c>
      <c r="I26" s="71">
        <v>298</v>
      </c>
      <c r="J26" s="126">
        <f t="shared" si="2"/>
        <v>1</v>
      </c>
      <c r="K26" s="126">
        <f t="shared" si="3"/>
        <v>298</v>
      </c>
      <c r="L26" s="126">
        <f t="shared" si="4"/>
        <v>298</v>
      </c>
      <c r="M26">
        <f t="shared" si="5"/>
        <v>298</v>
      </c>
      <c r="N26" s="70">
        <f t="shared" si="6"/>
        <v>306.94</v>
      </c>
      <c r="O26" s="70">
        <f t="shared" si="7"/>
        <v>339.71999999999997</v>
      </c>
      <c r="P26" s="70">
        <f t="shared" si="8"/>
        <v>420.17999999999995</v>
      </c>
      <c r="Q26" s="481">
        <f t="shared" si="9"/>
        <v>283.10000000000002</v>
      </c>
      <c r="R26" s="481">
        <f t="shared" si="10"/>
        <v>312.90000000000003</v>
      </c>
      <c r="S26" s="481">
        <f t="shared" si="11"/>
        <v>387.40000000000003</v>
      </c>
      <c r="Z26" s="196"/>
    </row>
    <row r="27" spans="1:26" s="37" customFormat="1" ht="35.25" customHeight="1">
      <c r="A27" s="74" t="s">
        <v>2688</v>
      </c>
      <c r="B27" s="252" t="s">
        <v>796</v>
      </c>
      <c r="C27" s="866"/>
      <c r="D27" s="877"/>
      <c r="E27" s="255" t="s">
        <v>654</v>
      </c>
      <c r="F27" s="255" t="s">
        <v>782</v>
      </c>
      <c r="G27" s="69">
        <f t="shared" si="12"/>
        <v>538.65000000000009</v>
      </c>
      <c r="H27" s="70">
        <f t="shared" si="13"/>
        <v>438.90000000000003</v>
      </c>
      <c r="I27" s="71">
        <v>399</v>
      </c>
      <c r="J27" s="126">
        <f t="shared" si="2"/>
        <v>1</v>
      </c>
      <c r="K27" s="126">
        <f t="shared" si="3"/>
        <v>399</v>
      </c>
      <c r="L27" s="126">
        <f t="shared" si="4"/>
        <v>399</v>
      </c>
      <c r="M27">
        <f t="shared" si="5"/>
        <v>399</v>
      </c>
      <c r="N27" s="70">
        <f t="shared" si="6"/>
        <v>410.97</v>
      </c>
      <c r="O27" s="70">
        <f t="shared" si="7"/>
        <v>454.85999999999996</v>
      </c>
      <c r="P27" s="70">
        <f t="shared" si="8"/>
        <v>562.58999999999992</v>
      </c>
      <c r="Q27" s="481">
        <f t="shared" si="9"/>
        <v>379.05</v>
      </c>
      <c r="R27" s="481">
        <f t="shared" si="10"/>
        <v>418.95000000000005</v>
      </c>
      <c r="S27" s="481">
        <f t="shared" si="11"/>
        <v>518.70000000000005</v>
      </c>
      <c r="Z27" s="196"/>
    </row>
    <row r="28" spans="1:26" s="37" customFormat="1" ht="35.25" customHeight="1">
      <c r="A28" s="74" t="s">
        <v>2695</v>
      </c>
      <c r="B28" s="252" t="s">
        <v>797</v>
      </c>
      <c r="C28" s="858"/>
      <c r="D28" s="878"/>
      <c r="E28" s="255" t="s">
        <v>784</v>
      </c>
      <c r="F28" s="255" t="s">
        <v>785</v>
      </c>
      <c r="G28" s="69">
        <f t="shared" si="12"/>
        <v>742.5</v>
      </c>
      <c r="H28" s="70">
        <f t="shared" si="13"/>
        <v>605</v>
      </c>
      <c r="I28" s="71">
        <v>550</v>
      </c>
      <c r="J28" s="126">
        <f t="shared" si="2"/>
        <v>1</v>
      </c>
      <c r="K28" s="126">
        <f t="shared" si="3"/>
        <v>550</v>
      </c>
      <c r="L28" s="126">
        <f t="shared" si="4"/>
        <v>550</v>
      </c>
      <c r="M28">
        <f t="shared" si="5"/>
        <v>550</v>
      </c>
      <c r="N28" s="70">
        <f t="shared" si="6"/>
        <v>566.5</v>
      </c>
      <c r="O28" s="70">
        <f t="shared" si="7"/>
        <v>627</v>
      </c>
      <c r="P28" s="70">
        <f t="shared" si="8"/>
        <v>775.5</v>
      </c>
      <c r="Q28" s="481">
        <f t="shared" si="9"/>
        <v>522.5</v>
      </c>
      <c r="R28" s="481">
        <f t="shared" si="10"/>
        <v>577.5</v>
      </c>
      <c r="S28" s="481">
        <f t="shared" si="11"/>
        <v>715</v>
      </c>
      <c r="Z28" s="196" t="s">
        <v>978</v>
      </c>
    </row>
    <row r="29" spans="1:26" s="37" customFormat="1" ht="48" customHeight="1">
      <c r="A29" s="74" t="s">
        <v>2682</v>
      </c>
      <c r="B29" s="252" t="s">
        <v>798</v>
      </c>
      <c r="C29" s="857"/>
      <c r="D29" s="876" t="s">
        <v>1178</v>
      </c>
      <c r="E29" s="255" t="s">
        <v>31</v>
      </c>
      <c r="F29" s="255" t="s">
        <v>780</v>
      </c>
      <c r="G29" s="69">
        <f t="shared" si="12"/>
        <v>402.3</v>
      </c>
      <c r="H29" s="70">
        <f t="shared" si="13"/>
        <v>327.8</v>
      </c>
      <c r="I29" s="71">
        <v>298</v>
      </c>
      <c r="J29" s="126">
        <f t="shared" si="2"/>
        <v>1</v>
      </c>
      <c r="K29" s="126">
        <f t="shared" si="3"/>
        <v>298</v>
      </c>
      <c r="L29" s="126">
        <f t="shared" si="4"/>
        <v>298</v>
      </c>
      <c r="M29">
        <f t="shared" si="5"/>
        <v>298</v>
      </c>
      <c r="N29" s="70">
        <f t="shared" si="6"/>
        <v>306.94</v>
      </c>
      <c r="O29" s="70">
        <f t="shared" si="7"/>
        <v>339.71999999999997</v>
      </c>
      <c r="P29" s="70">
        <f t="shared" si="8"/>
        <v>420.17999999999995</v>
      </c>
      <c r="Q29" s="481">
        <f t="shared" si="9"/>
        <v>283.10000000000002</v>
      </c>
      <c r="R29" s="481">
        <f t="shared" si="10"/>
        <v>312.90000000000003</v>
      </c>
      <c r="S29" s="481">
        <f t="shared" si="11"/>
        <v>387.40000000000003</v>
      </c>
      <c r="Z29" s="196"/>
    </row>
    <row r="30" spans="1:26" s="37" customFormat="1" ht="45" customHeight="1">
      <c r="A30" s="74" t="s">
        <v>2689</v>
      </c>
      <c r="B30" s="252" t="s">
        <v>799</v>
      </c>
      <c r="C30" s="866"/>
      <c r="D30" s="877"/>
      <c r="E30" s="255" t="s">
        <v>654</v>
      </c>
      <c r="F30" s="255" t="s">
        <v>782</v>
      </c>
      <c r="G30" s="69">
        <f t="shared" si="12"/>
        <v>538.65000000000009</v>
      </c>
      <c r="H30" s="70">
        <f t="shared" si="13"/>
        <v>438.90000000000003</v>
      </c>
      <c r="I30" s="71">
        <v>399</v>
      </c>
      <c r="J30" s="126">
        <f t="shared" si="2"/>
        <v>1</v>
      </c>
      <c r="K30" s="126">
        <f t="shared" si="3"/>
        <v>399</v>
      </c>
      <c r="L30" s="126">
        <f t="shared" si="4"/>
        <v>399</v>
      </c>
      <c r="M30">
        <f t="shared" si="5"/>
        <v>399</v>
      </c>
      <c r="N30" s="70">
        <f t="shared" si="6"/>
        <v>410.97</v>
      </c>
      <c r="O30" s="70">
        <f t="shared" si="7"/>
        <v>454.85999999999996</v>
      </c>
      <c r="P30" s="70">
        <f t="shared" si="8"/>
        <v>562.58999999999992</v>
      </c>
      <c r="Q30" s="481">
        <f t="shared" si="9"/>
        <v>379.05</v>
      </c>
      <c r="R30" s="481">
        <f t="shared" si="10"/>
        <v>418.95000000000005</v>
      </c>
      <c r="S30" s="481">
        <f t="shared" si="11"/>
        <v>518.70000000000005</v>
      </c>
      <c r="Z30" s="196"/>
    </row>
    <row r="31" spans="1:26" s="37" customFormat="1" ht="47.25" customHeight="1">
      <c r="A31" s="74" t="s">
        <v>2696</v>
      </c>
      <c r="B31" s="252" t="s">
        <v>800</v>
      </c>
      <c r="C31" s="866"/>
      <c r="D31" s="877"/>
      <c r="E31" s="255" t="s">
        <v>784</v>
      </c>
      <c r="F31" s="255" t="s">
        <v>785</v>
      </c>
      <c r="G31" s="69">
        <f>I31*1.35</f>
        <v>742.5</v>
      </c>
      <c r="H31" s="70">
        <f>I31*1.1</f>
        <v>605</v>
      </c>
      <c r="I31" s="71">
        <v>550</v>
      </c>
      <c r="J31" s="126">
        <f t="shared" si="2"/>
        <v>1</v>
      </c>
      <c r="K31" s="126">
        <f t="shared" si="3"/>
        <v>550</v>
      </c>
      <c r="L31" s="126">
        <f t="shared" si="4"/>
        <v>550</v>
      </c>
      <c r="M31">
        <f t="shared" si="5"/>
        <v>550</v>
      </c>
      <c r="N31" s="70">
        <f t="shared" si="6"/>
        <v>566.5</v>
      </c>
      <c r="O31" s="70">
        <f t="shared" si="7"/>
        <v>627</v>
      </c>
      <c r="P31" s="70">
        <f t="shared" si="8"/>
        <v>775.5</v>
      </c>
      <c r="Q31" s="481">
        <f t="shared" si="9"/>
        <v>522.5</v>
      </c>
      <c r="R31" s="481">
        <f t="shared" si="10"/>
        <v>577.5</v>
      </c>
      <c r="S31" s="481">
        <f t="shared" si="11"/>
        <v>715</v>
      </c>
      <c r="Z31" s="196" t="s">
        <v>978</v>
      </c>
    </row>
    <row r="32" spans="1:26" s="37" customFormat="1" ht="47.25" customHeight="1">
      <c r="A32" s="74" t="s">
        <v>2698</v>
      </c>
      <c r="B32" s="252" t="s">
        <v>2697</v>
      </c>
      <c r="C32" s="858"/>
      <c r="D32" s="96" t="s">
        <v>1179</v>
      </c>
      <c r="E32" s="255" t="s">
        <v>742</v>
      </c>
      <c r="F32" s="255" t="s">
        <v>2699</v>
      </c>
      <c r="G32" s="69">
        <f t="shared" si="12"/>
        <v>818.1</v>
      </c>
      <c r="H32" s="70">
        <f t="shared" si="13"/>
        <v>666.6</v>
      </c>
      <c r="I32" s="71">
        <v>606</v>
      </c>
      <c r="J32" s="126">
        <f t="shared" si="2"/>
        <v>1</v>
      </c>
      <c r="K32" s="126">
        <f t="shared" si="3"/>
        <v>606</v>
      </c>
      <c r="L32" s="126">
        <f t="shared" si="4"/>
        <v>606</v>
      </c>
      <c r="M32">
        <f t="shared" si="5"/>
        <v>606</v>
      </c>
      <c r="N32" s="70">
        <f t="shared" si="6"/>
        <v>624.18000000000006</v>
      </c>
      <c r="O32" s="70">
        <f t="shared" si="7"/>
        <v>690.83999999999992</v>
      </c>
      <c r="P32" s="70">
        <f t="shared" si="8"/>
        <v>854.45999999999992</v>
      </c>
      <c r="Q32" s="481">
        <f t="shared" si="9"/>
        <v>575.70000000000005</v>
      </c>
      <c r="R32" s="481">
        <f t="shared" si="10"/>
        <v>636.30000000000007</v>
      </c>
      <c r="S32" s="481">
        <f t="shared" si="11"/>
        <v>787.80000000000007</v>
      </c>
      <c r="Z32" s="196"/>
    </row>
    <row r="33" spans="1:26" s="37" customFormat="1" ht="38.25" customHeight="1">
      <c r="A33" s="74" t="s">
        <v>2686</v>
      </c>
      <c r="B33" s="252" t="s">
        <v>801</v>
      </c>
      <c r="C33" s="857"/>
      <c r="D33" s="876" t="s">
        <v>1178</v>
      </c>
      <c r="E33" s="255" t="s">
        <v>654</v>
      </c>
      <c r="F33" s="255" t="s">
        <v>782</v>
      </c>
      <c r="G33" s="69">
        <f t="shared" si="12"/>
        <v>538.65000000000009</v>
      </c>
      <c r="H33" s="70">
        <f t="shared" si="13"/>
        <v>438.90000000000003</v>
      </c>
      <c r="I33" s="71">
        <v>399</v>
      </c>
      <c r="J33" s="126">
        <f t="shared" si="2"/>
        <v>1</v>
      </c>
      <c r="K33" s="126">
        <f t="shared" si="3"/>
        <v>399</v>
      </c>
      <c r="L33" s="126">
        <f t="shared" si="4"/>
        <v>399</v>
      </c>
      <c r="M33">
        <f t="shared" si="5"/>
        <v>399</v>
      </c>
      <c r="N33" s="70">
        <f t="shared" si="6"/>
        <v>410.97</v>
      </c>
      <c r="O33" s="70">
        <f t="shared" si="7"/>
        <v>454.85999999999996</v>
      </c>
      <c r="P33" s="70">
        <f t="shared" si="8"/>
        <v>562.58999999999992</v>
      </c>
      <c r="Q33" s="481">
        <f t="shared" si="9"/>
        <v>379.05</v>
      </c>
      <c r="R33" s="481">
        <f t="shared" si="10"/>
        <v>418.95000000000005</v>
      </c>
      <c r="S33" s="481">
        <f t="shared" si="11"/>
        <v>518.70000000000005</v>
      </c>
      <c r="Z33" s="196"/>
    </row>
    <row r="34" spans="1:26" s="37" customFormat="1" ht="54.75" customHeight="1">
      <c r="A34" s="74" t="s">
        <v>2693</v>
      </c>
      <c r="B34" s="252" t="s">
        <v>802</v>
      </c>
      <c r="C34" s="858"/>
      <c r="D34" s="877"/>
      <c r="E34" s="255" t="s">
        <v>784</v>
      </c>
      <c r="F34" s="255" t="s">
        <v>785</v>
      </c>
      <c r="G34" s="69">
        <f t="shared" si="12"/>
        <v>742.5</v>
      </c>
      <c r="H34" s="70">
        <f t="shared" si="13"/>
        <v>605</v>
      </c>
      <c r="I34" s="71">
        <v>550</v>
      </c>
      <c r="J34" s="126">
        <f t="shared" si="2"/>
        <v>1</v>
      </c>
      <c r="K34" s="126">
        <f t="shared" si="3"/>
        <v>550</v>
      </c>
      <c r="L34" s="126">
        <f t="shared" si="4"/>
        <v>550</v>
      </c>
      <c r="M34">
        <f t="shared" si="5"/>
        <v>550</v>
      </c>
      <c r="N34" s="70">
        <f t="shared" si="6"/>
        <v>566.5</v>
      </c>
      <c r="O34" s="70">
        <f t="shared" si="7"/>
        <v>627</v>
      </c>
      <c r="P34" s="70">
        <f t="shared" si="8"/>
        <v>775.5</v>
      </c>
      <c r="Q34" s="481">
        <f t="shared" si="9"/>
        <v>522.5</v>
      </c>
      <c r="R34" s="481">
        <f t="shared" si="10"/>
        <v>577.5</v>
      </c>
      <c r="S34" s="481">
        <f t="shared" si="11"/>
        <v>715</v>
      </c>
      <c r="Z34" s="196"/>
    </row>
    <row r="35" spans="1:26" ht="29.25" customHeight="1">
      <c r="A35" s="627" t="s">
        <v>824</v>
      </c>
      <c r="B35" s="628"/>
      <c r="C35" s="628"/>
      <c r="D35" s="628"/>
      <c r="E35" s="628"/>
      <c r="F35" s="628"/>
      <c r="G35" s="628"/>
      <c r="H35" s="628"/>
      <c r="I35" s="629"/>
      <c r="J35" s="126">
        <f t="shared" si="2"/>
        <v>0</v>
      </c>
      <c r="K35" s="126">
        <f t="shared" si="3"/>
        <v>0</v>
      </c>
      <c r="L35" s="126">
        <f t="shared" si="4"/>
        <v>0</v>
      </c>
      <c r="M35" t="str">
        <f t="shared" si="5"/>
        <v xml:space="preserve"> </v>
      </c>
      <c r="N35" s="70" t="str">
        <f t="shared" si="6"/>
        <v xml:space="preserve"> </v>
      </c>
      <c r="O35" s="70" t="str">
        <f t="shared" si="7"/>
        <v xml:space="preserve"> </v>
      </c>
      <c r="P35" s="70" t="str">
        <f t="shared" si="8"/>
        <v xml:space="preserve"> </v>
      </c>
      <c r="Q35" s="481" t="str">
        <f t="shared" si="9"/>
        <v xml:space="preserve"> </v>
      </c>
      <c r="R35" s="481" t="str">
        <f t="shared" si="10"/>
        <v xml:space="preserve"> </v>
      </c>
      <c r="S35" s="481" t="str">
        <f t="shared" si="11"/>
        <v xml:space="preserve"> </v>
      </c>
      <c r="Z35" s="196"/>
    </row>
    <row r="36" spans="1:26" ht="31.5" customHeight="1">
      <c r="A36" s="64" t="s">
        <v>3</v>
      </c>
      <c r="B36" s="64" t="s">
        <v>93</v>
      </c>
      <c r="C36" s="64" t="s">
        <v>43</v>
      </c>
      <c r="D36" s="64" t="s">
        <v>4</v>
      </c>
      <c r="E36" s="64" t="s">
        <v>76</v>
      </c>
      <c r="F36" s="64" t="s">
        <v>253</v>
      </c>
      <c r="G36" s="64" t="s">
        <v>261</v>
      </c>
      <c r="H36" s="64" t="s">
        <v>3625</v>
      </c>
      <c r="I36" s="64" t="s">
        <v>263</v>
      </c>
      <c r="J36" s="126">
        <f t="shared" si="2"/>
        <v>1</v>
      </c>
      <c r="K36" s="126" t="str">
        <f t="shared" si="3"/>
        <v>ОПТ 2</v>
      </c>
      <c r="L36" s="126" t="str">
        <f t="shared" si="4"/>
        <v xml:space="preserve"> </v>
      </c>
      <c r="M36" t="str">
        <f t="shared" si="5"/>
        <v xml:space="preserve"> </v>
      </c>
      <c r="N36" s="70" t="str">
        <f t="shared" si="6"/>
        <v xml:space="preserve"> </v>
      </c>
      <c r="O36" s="70" t="str">
        <f t="shared" si="7"/>
        <v xml:space="preserve"> </v>
      </c>
      <c r="P36" s="70" t="str">
        <f t="shared" si="8"/>
        <v xml:space="preserve"> </v>
      </c>
      <c r="Q36" s="481" t="str">
        <f t="shared" si="9"/>
        <v xml:space="preserve"> </v>
      </c>
      <c r="R36" s="481" t="str">
        <f t="shared" si="10"/>
        <v xml:space="preserve"> </v>
      </c>
      <c r="S36" s="481" t="str">
        <f t="shared" si="11"/>
        <v xml:space="preserve"> </v>
      </c>
      <c r="Z36" s="196"/>
    </row>
    <row r="37" spans="1:26" ht="73.5" customHeight="1">
      <c r="A37" s="74" t="s">
        <v>2702</v>
      </c>
      <c r="B37" s="163" t="s">
        <v>803</v>
      </c>
      <c r="C37" s="256"/>
      <c r="D37" s="254" t="s">
        <v>805</v>
      </c>
      <c r="E37" s="255" t="s">
        <v>2703</v>
      </c>
      <c r="F37" s="255" t="s">
        <v>804</v>
      </c>
      <c r="G37" s="69">
        <f t="shared" ref="G37:G67" si="14">I37*1.35</f>
        <v>324</v>
      </c>
      <c r="H37" s="70">
        <f t="shared" ref="H37:H67" si="15">I37*1.1</f>
        <v>264</v>
      </c>
      <c r="I37" s="71">
        <v>240</v>
      </c>
      <c r="J37" s="126">
        <f t="shared" si="2"/>
        <v>1</v>
      </c>
      <c r="K37" s="126">
        <f t="shared" si="3"/>
        <v>240</v>
      </c>
      <c r="L37" s="126">
        <f t="shared" si="4"/>
        <v>240</v>
      </c>
      <c r="M37">
        <f t="shared" si="5"/>
        <v>240</v>
      </c>
      <c r="N37" s="70">
        <f t="shared" si="6"/>
        <v>247.20000000000002</v>
      </c>
      <c r="O37" s="70">
        <f t="shared" si="7"/>
        <v>273.59999999999997</v>
      </c>
      <c r="P37" s="70">
        <f t="shared" si="8"/>
        <v>338.4</v>
      </c>
      <c r="Q37" s="481">
        <f t="shared" si="9"/>
        <v>228</v>
      </c>
      <c r="R37" s="481">
        <f t="shared" si="10"/>
        <v>252</v>
      </c>
      <c r="S37" s="481">
        <f t="shared" si="11"/>
        <v>312</v>
      </c>
      <c r="Z37" s="196"/>
    </row>
    <row r="38" spans="1:26" ht="77.25" customHeight="1">
      <c r="A38" s="74" t="s">
        <v>2705</v>
      </c>
      <c r="B38" s="163" t="s">
        <v>2704</v>
      </c>
      <c r="C38" s="256"/>
      <c r="D38" s="254" t="s">
        <v>833</v>
      </c>
      <c r="E38" s="255" t="s">
        <v>2703</v>
      </c>
      <c r="F38" s="255" t="s">
        <v>804</v>
      </c>
      <c r="G38" s="69">
        <f t="shared" si="14"/>
        <v>328.05</v>
      </c>
      <c r="H38" s="70">
        <f t="shared" si="15"/>
        <v>267.3</v>
      </c>
      <c r="I38" s="71">
        <v>243</v>
      </c>
      <c r="J38" s="126">
        <f t="shared" si="2"/>
        <v>1</v>
      </c>
      <c r="K38" s="126">
        <f t="shared" si="3"/>
        <v>243</v>
      </c>
      <c r="L38" s="126">
        <f t="shared" si="4"/>
        <v>243</v>
      </c>
      <c r="M38">
        <f t="shared" si="5"/>
        <v>243</v>
      </c>
      <c r="N38" s="70">
        <f t="shared" si="6"/>
        <v>250.29000000000002</v>
      </c>
      <c r="O38" s="70">
        <f t="shared" si="7"/>
        <v>277.02</v>
      </c>
      <c r="P38" s="70">
        <f t="shared" si="8"/>
        <v>342.63</v>
      </c>
      <c r="Q38" s="481">
        <f t="shared" si="9"/>
        <v>230.85</v>
      </c>
      <c r="R38" s="481">
        <f t="shared" si="10"/>
        <v>255.15</v>
      </c>
      <c r="S38" s="481">
        <f t="shared" si="11"/>
        <v>315.90000000000003</v>
      </c>
      <c r="Z38" s="196"/>
    </row>
    <row r="39" spans="1:26" ht="77.25" customHeight="1">
      <c r="A39" s="74" t="s">
        <v>2706</v>
      </c>
      <c r="B39" s="163" t="s">
        <v>294</v>
      </c>
      <c r="C39" s="256"/>
      <c r="D39" s="254" t="s">
        <v>806</v>
      </c>
      <c r="E39" s="255" t="s">
        <v>2703</v>
      </c>
      <c r="F39" s="255" t="s">
        <v>804</v>
      </c>
      <c r="G39" s="69">
        <f t="shared" si="14"/>
        <v>324</v>
      </c>
      <c r="H39" s="70">
        <f t="shared" si="15"/>
        <v>264</v>
      </c>
      <c r="I39" s="71">
        <v>240</v>
      </c>
      <c r="J39" s="126">
        <f t="shared" si="2"/>
        <v>1</v>
      </c>
      <c r="K39" s="126">
        <f t="shared" si="3"/>
        <v>240</v>
      </c>
      <c r="L39" s="126">
        <f t="shared" si="4"/>
        <v>240</v>
      </c>
      <c r="M39">
        <f t="shared" si="5"/>
        <v>240</v>
      </c>
      <c r="N39" s="70">
        <f t="shared" si="6"/>
        <v>247.20000000000002</v>
      </c>
      <c r="O39" s="70">
        <f t="shared" si="7"/>
        <v>273.59999999999997</v>
      </c>
      <c r="P39" s="70">
        <f t="shared" si="8"/>
        <v>338.4</v>
      </c>
      <c r="Q39" s="481">
        <f t="shared" si="9"/>
        <v>228</v>
      </c>
      <c r="R39" s="481">
        <f t="shared" si="10"/>
        <v>252</v>
      </c>
      <c r="S39" s="481">
        <f t="shared" si="11"/>
        <v>312</v>
      </c>
      <c r="Z39" s="196"/>
    </row>
    <row r="40" spans="1:26" ht="81.75" customHeight="1">
      <c r="A40" s="74" t="s">
        <v>2707</v>
      </c>
      <c r="B40" s="163" t="s">
        <v>807</v>
      </c>
      <c r="C40" s="256"/>
      <c r="D40" s="254" t="s">
        <v>808</v>
      </c>
      <c r="E40" s="255" t="s">
        <v>2703</v>
      </c>
      <c r="F40" s="255" t="s">
        <v>804</v>
      </c>
      <c r="G40" s="69">
        <f t="shared" si="14"/>
        <v>324</v>
      </c>
      <c r="H40" s="70">
        <f t="shared" si="15"/>
        <v>264</v>
      </c>
      <c r="I40" s="71">
        <v>240</v>
      </c>
      <c r="J40" s="126">
        <f t="shared" si="2"/>
        <v>1</v>
      </c>
      <c r="K40" s="126">
        <f t="shared" si="3"/>
        <v>240</v>
      </c>
      <c r="L40" s="126">
        <f t="shared" si="4"/>
        <v>240</v>
      </c>
      <c r="M40">
        <f t="shared" si="5"/>
        <v>240</v>
      </c>
      <c r="N40" s="70">
        <f t="shared" si="6"/>
        <v>247.20000000000002</v>
      </c>
      <c r="O40" s="70">
        <f t="shared" si="7"/>
        <v>273.59999999999997</v>
      </c>
      <c r="P40" s="70">
        <f t="shared" si="8"/>
        <v>338.4</v>
      </c>
      <c r="Q40" s="481">
        <f t="shared" si="9"/>
        <v>228</v>
      </c>
      <c r="R40" s="481">
        <f t="shared" si="10"/>
        <v>252</v>
      </c>
      <c r="S40" s="481">
        <f t="shared" si="11"/>
        <v>312</v>
      </c>
      <c r="Z40" s="196"/>
    </row>
    <row r="41" spans="1:26" ht="73.5" customHeight="1">
      <c r="A41" s="74" t="s">
        <v>2708</v>
      </c>
      <c r="B41" s="163" t="s">
        <v>809</v>
      </c>
      <c r="C41" s="256"/>
      <c r="D41" s="254" t="s">
        <v>811</v>
      </c>
      <c r="E41" s="255" t="s">
        <v>2703</v>
      </c>
      <c r="F41" s="255" t="s">
        <v>804</v>
      </c>
      <c r="G41" s="69">
        <f t="shared" si="14"/>
        <v>324</v>
      </c>
      <c r="H41" s="70">
        <f t="shared" si="15"/>
        <v>264</v>
      </c>
      <c r="I41" s="71">
        <v>240</v>
      </c>
      <c r="J41" s="126">
        <f t="shared" si="2"/>
        <v>1</v>
      </c>
      <c r="K41" s="126">
        <f t="shared" si="3"/>
        <v>240</v>
      </c>
      <c r="L41" s="126">
        <f t="shared" si="4"/>
        <v>240</v>
      </c>
      <c r="M41">
        <f t="shared" si="5"/>
        <v>240</v>
      </c>
      <c r="N41" s="70">
        <f t="shared" si="6"/>
        <v>247.20000000000002</v>
      </c>
      <c r="O41" s="70">
        <f t="shared" si="7"/>
        <v>273.59999999999997</v>
      </c>
      <c r="P41" s="70">
        <f t="shared" si="8"/>
        <v>338.4</v>
      </c>
      <c r="Q41" s="481">
        <f t="shared" si="9"/>
        <v>228</v>
      </c>
      <c r="R41" s="481">
        <f t="shared" si="10"/>
        <v>252</v>
      </c>
      <c r="S41" s="481">
        <f t="shared" si="11"/>
        <v>312</v>
      </c>
      <c r="Z41" s="196"/>
    </row>
    <row r="42" spans="1:26" ht="63" customHeight="1">
      <c r="A42" s="74" t="s">
        <v>2709</v>
      </c>
      <c r="B42" s="163" t="s">
        <v>810</v>
      </c>
      <c r="C42" s="256"/>
      <c r="D42" s="254" t="s">
        <v>812</v>
      </c>
      <c r="E42" s="255" t="s">
        <v>2703</v>
      </c>
      <c r="F42" s="255" t="s">
        <v>813</v>
      </c>
      <c r="G42" s="69">
        <f t="shared" si="14"/>
        <v>283.5</v>
      </c>
      <c r="H42" s="70">
        <f t="shared" si="15"/>
        <v>231.00000000000003</v>
      </c>
      <c r="I42" s="71">
        <v>210</v>
      </c>
      <c r="J42" s="126">
        <f t="shared" si="2"/>
        <v>1</v>
      </c>
      <c r="K42" s="126">
        <f t="shared" si="3"/>
        <v>210</v>
      </c>
      <c r="L42" s="126">
        <f t="shared" si="4"/>
        <v>210</v>
      </c>
      <c r="M42">
        <f t="shared" si="5"/>
        <v>210</v>
      </c>
      <c r="N42" s="70">
        <f t="shared" si="6"/>
        <v>216.3</v>
      </c>
      <c r="O42" s="70">
        <f t="shared" si="7"/>
        <v>239.39999999999998</v>
      </c>
      <c r="P42" s="70">
        <f t="shared" si="8"/>
        <v>296.09999999999997</v>
      </c>
      <c r="Q42" s="481">
        <f t="shared" si="9"/>
        <v>199.5</v>
      </c>
      <c r="R42" s="481">
        <f t="shared" si="10"/>
        <v>220.5</v>
      </c>
      <c r="S42" s="481">
        <f t="shared" si="11"/>
        <v>273</v>
      </c>
      <c r="Z42" s="196"/>
    </row>
    <row r="43" spans="1:26" ht="63" customHeight="1">
      <c r="A43" s="74" t="s">
        <v>2712</v>
      </c>
      <c r="B43" s="163" t="s">
        <v>2710</v>
      </c>
      <c r="C43" s="256"/>
      <c r="D43" s="254" t="s">
        <v>2711</v>
      </c>
      <c r="E43" s="255" t="s">
        <v>2703</v>
      </c>
      <c r="F43" s="255" t="s">
        <v>813</v>
      </c>
      <c r="G43" s="69">
        <f t="shared" si="14"/>
        <v>267.3</v>
      </c>
      <c r="H43" s="70">
        <f t="shared" si="15"/>
        <v>217.8</v>
      </c>
      <c r="I43" s="71">
        <v>198</v>
      </c>
      <c r="J43" s="126">
        <f t="shared" si="2"/>
        <v>1</v>
      </c>
      <c r="K43" s="126">
        <f t="shared" si="3"/>
        <v>198</v>
      </c>
      <c r="L43" s="126">
        <f t="shared" si="4"/>
        <v>198</v>
      </c>
      <c r="M43">
        <f t="shared" si="5"/>
        <v>198</v>
      </c>
      <c r="N43" s="70">
        <f t="shared" si="6"/>
        <v>203.94</v>
      </c>
      <c r="O43" s="70">
        <f t="shared" si="7"/>
        <v>225.71999999999997</v>
      </c>
      <c r="P43" s="70">
        <f t="shared" si="8"/>
        <v>279.18</v>
      </c>
      <c r="Q43" s="481">
        <f t="shared" si="9"/>
        <v>188.1</v>
      </c>
      <c r="R43" s="481">
        <f t="shared" si="10"/>
        <v>207.9</v>
      </c>
      <c r="S43" s="481">
        <f t="shared" si="11"/>
        <v>257.40000000000003</v>
      </c>
      <c r="Z43" s="196"/>
    </row>
    <row r="44" spans="1:26" ht="63" customHeight="1">
      <c r="A44" s="74" t="s">
        <v>2714</v>
      </c>
      <c r="B44" s="163" t="s">
        <v>2713</v>
      </c>
      <c r="C44" s="256"/>
      <c r="D44" s="254" t="s">
        <v>812</v>
      </c>
      <c r="E44" s="255" t="s">
        <v>2703</v>
      </c>
      <c r="F44" s="255" t="s">
        <v>813</v>
      </c>
      <c r="G44" s="69">
        <f t="shared" si="14"/>
        <v>283.5</v>
      </c>
      <c r="H44" s="70">
        <f t="shared" si="15"/>
        <v>231.00000000000003</v>
      </c>
      <c r="I44" s="71">
        <v>210</v>
      </c>
      <c r="J44" s="126">
        <f t="shared" si="2"/>
        <v>1</v>
      </c>
      <c r="K44" s="126">
        <f t="shared" si="3"/>
        <v>210</v>
      </c>
      <c r="L44" s="126">
        <f t="shared" si="4"/>
        <v>210</v>
      </c>
      <c r="M44">
        <f t="shared" si="5"/>
        <v>210</v>
      </c>
      <c r="N44" s="70">
        <f t="shared" si="6"/>
        <v>216.3</v>
      </c>
      <c r="O44" s="70">
        <f t="shared" si="7"/>
        <v>239.39999999999998</v>
      </c>
      <c r="P44" s="70">
        <f t="shared" si="8"/>
        <v>296.09999999999997</v>
      </c>
      <c r="Q44" s="481">
        <f t="shared" si="9"/>
        <v>199.5</v>
      </c>
      <c r="R44" s="481">
        <f t="shared" si="10"/>
        <v>220.5</v>
      </c>
      <c r="S44" s="481">
        <f t="shared" si="11"/>
        <v>273</v>
      </c>
      <c r="Z44" s="196"/>
    </row>
    <row r="45" spans="1:26" ht="69" customHeight="1">
      <c r="A45" s="74" t="s">
        <v>2715</v>
      </c>
      <c r="B45" s="163" t="s">
        <v>814</v>
      </c>
      <c r="C45" s="256"/>
      <c r="D45" s="254" t="s">
        <v>815</v>
      </c>
      <c r="E45" s="255" t="s">
        <v>2703</v>
      </c>
      <c r="F45" s="255" t="s">
        <v>813</v>
      </c>
      <c r="G45" s="69">
        <f t="shared" si="14"/>
        <v>290.25</v>
      </c>
      <c r="H45" s="70">
        <f t="shared" si="15"/>
        <v>236.50000000000003</v>
      </c>
      <c r="I45" s="71">
        <v>215</v>
      </c>
      <c r="J45" s="126">
        <f t="shared" si="2"/>
        <v>1</v>
      </c>
      <c r="K45" s="126">
        <f t="shared" si="3"/>
        <v>215</v>
      </c>
      <c r="L45" s="126">
        <f t="shared" si="4"/>
        <v>215</v>
      </c>
      <c r="M45">
        <f t="shared" si="5"/>
        <v>215</v>
      </c>
      <c r="N45" s="70">
        <f t="shared" si="6"/>
        <v>221.45000000000002</v>
      </c>
      <c r="O45" s="70">
        <f t="shared" si="7"/>
        <v>245.09999999999997</v>
      </c>
      <c r="P45" s="70">
        <f t="shared" si="8"/>
        <v>303.14999999999998</v>
      </c>
      <c r="Q45" s="481">
        <f t="shared" si="9"/>
        <v>204.25</v>
      </c>
      <c r="R45" s="481">
        <f t="shared" si="10"/>
        <v>225.75</v>
      </c>
      <c r="S45" s="481">
        <f t="shared" si="11"/>
        <v>279.5</v>
      </c>
      <c r="Z45" s="196"/>
    </row>
    <row r="46" spans="1:26" ht="72.75" customHeight="1">
      <c r="A46" s="74" t="s">
        <v>2716</v>
      </c>
      <c r="B46" s="163" t="s">
        <v>816</v>
      </c>
      <c r="C46" s="256"/>
      <c r="D46" s="254" t="s">
        <v>817</v>
      </c>
      <c r="E46" s="255" t="s">
        <v>2703</v>
      </c>
      <c r="F46" s="255" t="s">
        <v>813</v>
      </c>
      <c r="G46" s="69">
        <f t="shared" si="14"/>
        <v>276.75</v>
      </c>
      <c r="H46" s="70">
        <f t="shared" si="15"/>
        <v>225.50000000000003</v>
      </c>
      <c r="I46" s="71">
        <v>205</v>
      </c>
      <c r="J46" s="126">
        <f t="shared" si="2"/>
        <v>1</v>
      </c>
      <c r="K46" s="126">
        <f t="shared" si="3"/>
        <v>205</v>
      </c>
      <c r="L46" s="126">
        <f t="shared" si="4"/>
        <v>205</v>
      </c>
      <c r="M46">
        <f t="shared" si="5"/>
        <v>205</v>
      </c>
      <c r="N46" s="70">
        <f t="shared" si="6"/>
        <v>211.15</v>
      </c>
      <c r="O46" s="70">
        <f t="shared" si="7"/>
        <v>233.7</v>
      </c>
      <c r="P46" s="70">
        <f t="shared" si="8"/>
        <v>289.05</v>
      </c>
      <c r="Q46" s="481">
        <f t="shared" si="9"/>
        <v>194.75</v>
      </c>
      <c r="R46" s="481">
        <f t="shared" si="10"/>
        <v>215.25</v>
      </c>
      <c r="S46" s="481">
        <f t="shared" si="11"/>
        <v>266.5</v>
      </c>
      <c r="Z46" s="196"/>
    </row>
    <row r="47" spans="1:26" ht="72.75" customHeight="1">
      <c r="A47" s="74" t="s">
        <v>2719</v>
      </c>
      <c r="B47" s="163" t="s">
        <v>2717</v>
      </c>
      <c r="C47" s="256"/>
      <c r="D47" s="254" t="s">
        <v>2718</v>
      </c>
      <c r="E47" s="255" t="s">
        <v>2703</v>
      </c>
      <c r="F47" s="255" t="s">
        <v>813</v>
      </c>
      <c r="G47" s="69">
        <f t="shared" si="14"/>
        <v>293.89499999999998</v>
      </c>
      <c r="H47" s="70">
        <f t="shared" si="15"/>
        <v>239.47</v>
      </c>
      <c r="I47" s="71">
        <v>217.7</v>
      </c>
      <c r="J47" s="126">
        <f t="shared" si="2"/>
        <v>1</v>
      </c>
      <c r="K47" s="126">
        <f t="shared" si="3"/>
        <v>217.7</v>
      </c>
      <c r="L47" s="126">
        <f t="shared" si="4"/>
        <v>217.7</v>
      </c>
      <c r="M47">
        <f t="shared" si="5"/>
        <v>217.7</v>
      </c>
      <c r="N47" s="70">
        <f t="shared" si="6"/>
        <v>224.23099999999999</v>
      </c>
      <c r="O47" s="70">
        <f t="shared" si="7"/>
        <v>248.17799999999997</v>
      </c>
      <c r="P47" s="70">
        <f t="shared" si="8"/>
        <v>306.95699999999999</v>
      </c>
      <c r="Q47" s="481">
        <f t="shared" si="9"/>
        <v>206.815</v>
      </c>
      <c r="R47" s="481">
        <f t="shared" si="10"/>
        <v>228.58500000000001</v>
      </c>
      <c r="S47" s="481">
        <f t="shared" si="11"/>
        <v>283.01</v>
      </c>
      <c r="Z47" s="196"/>
    </row>
    <row r="48" spans="1:26" ht="42.75" customHeight="1">
      <c r="A48" s="729" t="s">
        <v>2721</v>
      </c>
      <c r="B48" s="670" t="s">
        <v>2720</v>
      </c>
      <c r="C48" s="814"/>
      <c r="D48" s="254" t="s">
        <v>245</v>
      </c>
      <c r="E48" s="857" t="s">
        <v>2703</v>
      </c>
      <c r="F48" s="857" t="s">
        <v>2722</v>
      </c>
      <c r="G48" s="69">
        <f t="shared" si="14"/>
        <v>437.40000000000003</v>
      </c>
      <c r="H48" s="70">
        <f t="shared" si="15"/>
        <v>356.40000000000003</v>
      </c>
      <c r="I48" s="71">
        <v>324</v>
      </c>
      <c r="J48" s="126">
        <f t="shared" si="2"/>
        <v>1</v>
      </c>
      <c r="K48" s="126">
        <f t="shared" si="3"/>
        <v>324</v>
      </c>
      <c r="L48" s="126">
        <f t="shared" si="4"/>
        <v>324</v>
      </c>
      <c r="M48">
        <f t="shared" si="5"/>
        <v>324</v>
      </c>
      <c r="N48" s="70">
        <f t="shared" si="6"/>
        <v>333.72</v>
      </c>
      <c r="O48" s="70">
        <f t="shared" si="7"/>
        <v>369.35999999999996</v>
      </c>
      <c r="P48" s="70">
        <f t="shared" si="8"/>
        <v>456.84</v>
      </c>
      <c r="Q48" s="481">
        <f t="shared" si="9"/>
        <v>307.8</v>
      </c>
      <c r="R48" s="481">
        <f t="shared" si="10"/>
        <v>340.2</v>
      </c>
      <c r="S48" s="481">
        <f t="shared" si="11"/>
        <v>421.2</v>
      </c>
      <c r="Z48" s="196"/>
    </row>
    <row r="49" spans="1:26" ht="36" customHeight="1">
      <c r="A49" s="731"/>
      <c r="B49" s="670"/>
      <c r="C49" s="814"/>
      <c r="D49" s="257" t="s">
        <v>821</v>
      </c>
      <c r="E49" s="858"/>
      <c r="F49" s="858"/>
      <c r="G49" s="69">
        <f t="shared" si="14"/>
        <v>485.19</v>
      </c>
      <c r="H49" s="70">
        <f t="shared" si="15"/>
        <v>395.34000000000003</v>
      </c>
      <c r="I49" s="71">
        <v>359.4</v>
      </c>
      <c r="J49" s="126">
        <f t="shared" si="2"/>
        <v>1</v>
      </c>
      <c r="K49" s="126">
        <f t="shared" si="3"/>
        <v>359.4</v>
      </c>
      <c r="L49" s="126">
        <f t="shared" si="4"/>
        <v>359.4</v>
      </c>
      <c r="M49">
        <f t="shared" si="5"/>
        <v>359.4</v>
      </c>
      <c r="N49" s="70">
        <f t="shared" si="6"/>
        <v>370.18199999999996</v>
      </c>
      <c r="O49" s="70">
        <f t="shared" si="7"/>
        <v>409.71599999999995</v>
      </c>
      <c r="P49" s="70">
        <f t="shared" si="8"/>
        <v>506.75399999999996</v>
      </c>
      <c r="Q49" s="481">
        <f t="shared" si="9"/>
        <v>341.42999999999995</v>
      </c>
      <c r="R49" s="481">
        <f t="shared" si="10"/>
        <v>377.37</v>
      </c>
      <c r="S49" s="481">
        <f t="shared" si="11"/>
        <v>467.21999999999997</v>
      </c>
      <c r="Z49" s="196"/>
    </row>
    <row r="50" spans="1:26" ht="42.75" customHeight="1">
      <c r="A50" s="729" t="s">
        <v>2724</v>
      </c>
      <c r="B50" s="670" t="s">
        <v>2723</v>
      </c>
      <c r="C50" s="814"/>
      <c r="D50" s="254" t="s">
        <v>245</v>
      </c>
      <c r="E50" s="857" t="s">
        <v>2703</v>
      </c>
      <c r="F50" s="857" t="s">
        <v>2725</v>
      </c>
      <c r="G50" s="69">
        <f t="shared" si="14"/>
        <v>608.31000000000006</v>
      </c>
      <c r="H50" s="70">
        <f t="shared" si="15"/>
        <v>495.66000000000008</v>
      </c>
      <c r="I50" s="71">
        <v>450.6</v>
      </c>
      <c r="J50" s="126">
        <f t="shared" si="2"/>
        <v>1</v>
      </c>
      <c r="K50" s="126">
        <f t="shared" si="3"/>
        <v>450.6</v>
      </c>
      <c r="L50" s="126">
        <f t="shared" si="4"/>
        <v>450.6</v>
      </c>
      <c r="M50">
        <f t="shared" si="5"/>
        <v>450.6</v>
      </c>
      <c r="N50" s="70">
        <f t="shared" si="6"/>
        <v>464.11800000000005</v>
      </c>
      <c r="O50" s="70">
        <f t="shared" si="7"/>
        <v>513.68399999999997</v>
      </c>
      <c r="P50" s="70">
        <f t="shared" si="8"/>
        <v>635.346</v>
      </c>
      <c r="Q50" s="481">
        <f t="shared" si="9"/>
        <v>428.07000000000005</v>
      </c>
      <c r="R50" s="481">
        <f t="shared" si="10"/>
        <v>473.13000000000005</v>
      </c>
      <c r="S50" s="481">
        <f t="shared" si="11"/>
        <v>585.78000000000009</v>
      </c>
      <c r="Z50" s="196"/>
    </row>
    <row r="51" spans="1:26" ht="36" customHeight="1">
      <c r="A51" s="731"/>
      <c r="B51" s="670"/>
      <c r="C51" s="814"/>
      <c r="D51" s="257" t="s">
        <v>821</v>
      </c>
      <c r="E51" s="858"/>
      <c r="F51" s="858"/>
      <c r="G51" s="69">
        <f t="shared" si="14"/>
        <v>682.02</v>
      </c>
      <c r="H51" s="70">
        <f t="shared" si="15"/>
        <v>555.72</v>
      </c>
      <c r="I51" s="71">
        <v>505.2</v>
      </c>
      <c r="J51" s="126">
        <f t="shared" si="2"/>
        <v>1</v>
      </c>
      <c r="K51" s="126">
        <f t="shared" si="3"/>
        <v>505.2</v>
      </c>
      <c r="L51" s="126">
        <f t="shared" si="4"/>
        <v>505.2</v>
      </c>
      <c r="M51">
        <f t="shared" si="5"/>
        <v>505.2</v>
      </c>
      <c r="N51" s="70">
        <f t="shared" si="6"/>
        <v>520.35599999999999</v>
      </c>
      <c r="O51" s="70">
        <f t="shared" si="7"/>
        <v>575.92799999999988</v>
      </c>
      <c r="P51" s="70">
        <f t="shared" si="8"/>
        <v>712.33199999999999</v>
      </c>
      <c r="Q51" s="481">
        <f t="shared" si="9"/>
        <v>479.94</v>
      </c>
      <c r="R51" s="481">
        <f t="shared" si="10"/>
        <v>530.46</v>
      </c>
      <c r="S51" s="481">
        <f t="shared" si="11"/>
        <v>656.76</v>
      </c>
      <c r="Z51" s="196"/>
    </row>
    <row r="52" spans="1:26" ht="24.75" customHeight="1">
      <c r="A52" s="729" t="s">
        <v>2726</v>
      </c>
      <c r="B52" s="670" t="s">
        <v>818</v>
      </c>
      <c r="C52" s="814"/>
      <c r="D52" s="254" t="s">
        <v>245</v>
      </c>
      <c r="E52" s="857" t="s">
        <v>2703</v>
      </c>
      <c r="F52" s="857" t="s">
        <v>819</v>
      </c>
      <c r="G52" s="69">
        <f t="shared" si="14"/>
        <v>87.75</v>
      </c>
      <c r="H52" s="70">
        <f t="shared" si="15"/>
        <v>71.5</v>
      </c>
      <c r="I52" s="71">
        <v>65</v>
      </c>
      <c r="J52" s="126">
        <f t="shared" si="2"/>
        <v>1</v>
      </c>
      <c r="K52" s="126">
        <f t="shared" si="3"/>
        <v>65</v>
      </c>
      <c r="L52" s="126">
        <f t="shared" si="4"/>
        <v>65</v>
      </c>
      <c r="M52">
        <f t="shared" si="5"/>
        <v>65</v>
      </c>
      <c r="N52" s="70">
        <f t="shared" si="6"/>
        <v>66.95</v>
      </c>
      <c r="O52" s="70">
        <f t="shared" si="7"/>
        <v>74.099999999999994</v>
      </c>
      <c r="P52" s="70">
        <f t="shared" si="8"/>
        <v>91.649999999999991</v>
      </c>
      <c r="Q52" s="481">
        <f t="shared" si="9"/>
        <v>61.75</v>
      </c>
      <c r="R52" s="481">
        <f t="shared" si="10"/>
        <v>68.25</v>
      </c>
      <c r="S52" s="481">
        <f t="shared" si="11"/>
        <v>84.5</v>
      </c>
      <c r="Z52" s="196"/>
    </row>
    <row r="53" spans="1:26" ht="24" customHeight="1">
      <c r="A53" s="730"/>
      <c r="B53" s="670"/>
      <c r="C53" s="814"/>
      <c r="D53" s="258" t="s">
        <v>820</v>
      </c>
      <c r="E53" s="866"/>
      <c r="F53" s="866"/>
      <c r="G53" s="69">
        <f t="shared" si="14"/>
        <v>106.65</v>
      </c>
      <c r="H53" s="70">
        <f t="shared" si="15"/>
        <v>86.9</v>
      </c>
      <c r="I53" s="71">
        <v>79</v>
      </c>
      <c r="J53" s="126">
        <f t="shared" si="2"/>
        <v>1</v>
      </c>
      <c r="K53" s="126">
        <f t="shared" si="3"/>
        <v>79</v>
      </c>
      <c r="L53" s="126">
        <f t="shared" si="4"/>
        <v>79</v>
      </c>
      <c r="M53">
        <f t="shared" si="5"/>
        <v>79</v>
      </c>
      <c r="N53" s="70">
        <f t="shared" si="6"/>
        <v>81.37</v>
      </c>
      <c r="O53" s="70">
        <f t="shared" si="7"/>
        <v>90.059999999999988</v>
      </c>
      <c r="P53" s="70">
        <f t="shared" si="8"/>
        <v>111.39</v>
      </c>
      <c r="Q53" s="481">
        <f t="shared" si="9"/>
        <v>75.05</v>
      </c>
      <c r="R53" s="481">
        <f t="shared" si="10"/>
        <v>82.95</v>
      </c>
      <c r="S53" s="481">
        <f t="shared" si="11"/>
        <v>102.7</v>
      </c>
      <c r="Z53" s="196"/>
    </row>
    <row r="54" spans="1:26" ht="24" customHeight="1">
      <c r="A54" s="731"/>
      <c r="B54" s="670"/>
      <c r="C54" s="814"/>
      <c r="D54" s="257" t="s">
        <v>821</v>
      </c>
      <c r="E54" s="858"/>
      <c r="F54" s="858"/>
      <c r="G54" s="69">
        <f t="shared" si="14"/>
        <v>106.65</v>
      </c>
      <c r="H54" s="70">
        <f t="shared" si="15"/>
        <v>86.9</v>
      </c>
      <c r="I54" s="71">
        <v>79</v>
      </c>
      <c r="J54" s="126">
        <f t="shared" si="2"/>
        <v>1</v>
      </c>
      <c r="K54" s="126">
        <f t="shared" si="3"/>
        <v>79</v>
      </c>
      <c r="L54" s="126">
        <f t="shared" si="4"/>
        <v>79</v>
      </c>
      <c r="M54">
        <f t="shared" si="5"/>
        <v>79</v>
      </c>
      <c r="N54" s="70">
        <f t="shared" si="6"/>
        <v>81.37</v>
      </c>
      <c r="O54" s="70">
        <f t="shared" si="7"/>
        <v>90.059999999999988</v>
      </c>
      <c r="P54" s="70">
        <f t="shared" si="8"/>
        <v>111.39</v>
      </c>
      <c r="Q54" s="481">
        <f t="shared" si="9"/>
        <v>75.05</v>
      </c>
      <c r="R54" s="481">
        <f t="shared" si="10"/>
        <v>82.95</v>
      </c>
      <c r="S54" s="481">
        <f t="shared" si="11"/>
        <v>102.7</v>
      </c>
      <c r="Z54" s="196"/>
    </row>
    <row r="55" spans="1:26" ht="78.75" customHeight="1">
      <c r="A55" s="74" t="s">
        <v>2727</v>
      </c>
      <c r="B55" s="163" t="s">
        <v>822</v>
      </c>
      <c r="C55" s="256"/>
      <c r="D55" s="254" t="s">
        <v>821</v>
      </c>
      <c r="E55" s="255" t="s">
        <v>2703</v>
      </c>
      <c r="F55" s="255" t="s">
        <v>819</v>
      </c>
      <c r="G55" s="69">
        <f t="shared" si="14"/>
        <v>94.5</v>
      </c>
      <c r="H55" s="70">
        <f t="shared" si="15"/>
        <v>77</v>
      </c>
      <c r="I55" s="71">
        <v>70</v>
      </c>
      <c r="J55" s="126">
        <f t="shared" si="2"/>
        <v>1</v>
      </c>
      <c r="K55" s="126">
        <f t="shared" si="3"/>
        <v>70</v>
      </c>
      <c r="L55" s="126">
        <f t="shared" si="4"/>
        <v>70</v>
      </c>
      <c r="M55">
        <f t="shared" si="5"/>
        <v>70</v>
      </c>
      <c r="N55" s="70">
        <f t="shared" si="6"/>
        <v>72.100000000000009</v>
      </c>
      <c r="O55" s="70">
        <f t="shared" si="7"/>
        <v>79.8</v>
      </c>
      <c r="P55" s="70">
        <f t="shared" si="8"/>
        <v>98.699999999999989</v>
      </c>
      <c r="Q55" s="481">
        <f t="shared" si="9"/>
        <v>66.5</v>
      </c>
      <c r="R55" s="481">
        <f t="shared" si="10"/>
        <v>73.5</v>
      </c>
      <c r="S55" s="481">
        <f t="shared" si="11"/>
        <v>91</v>
      </c>
      <c r="Z55" s="196"/>
    </row>
    <row r="56" spans="1:26" ht="48" customHeight="1">
      <c r="A56" s="688" t="s">
        <v>2729</v>
      </c>
      <c r="B56" s="670" t="s">
        <v>2728</v>
      </c>
      <c r="C56" s="814"/>
      <c r="D56" s="254" t="s">
        <v>245</v>
      </c>
      <c r="E56" s="862" t="s">
        <v>2703</v>
      </c>
      <c r="F56" s="862" t="s">
        <v>819</v>
      </c>
      <c r="G56" s="69">
        <f t="shared" si="14"/>
        <v>80.595000000000013</v>
      </c>
      <c r="H56" s="70">
        <f t="shared" si="15"/>
        <v>65.67</v>
      </c>
      <c r="I56" s="71">
        <v>59.7</v>
      </c>
      <c r="J56" s="126">
        <f t="shared" si="2"/>
        <v>1</v>
      </c>
      <c r="K56" s="126">
        <f t="shared" si="3"/>
        <v>59.7</v>
      </c>
      <c r="L56" s="126">
        <f t="shared" si="4"/>
        <v>59.7</v>
      </c>
      <c r="M56">
        <f t="shared" si="5"/>
        <v>59.7</v>
      </c>
      <c r="N56" s="70">
        <f t="shared" si="6"/>
        <v>61.491000000000007</v>
      </c>
      <c r="O56" s="70">
        <f t="shared" si="7"/>
        <v>68.057999999999993</v>
      </c>
      <c r="P56" s="70">
        <f t="shared" si="8"/>
        <v>84.176999999999992</v>
      </c>
      <c r="Q56" s="481">
        <f t="shared" si="9"/>
        <v>56.715000000000003</v>
      </c>
      <c r="R56" s="481">
        <f t="shared" si="10"/>
        <v>62.685000000000002</v>
      </c>
      <c r="S56" s="481">
        <f t="shared" si="11"/>
        <v>77.61</v>
      </c>
      <c r="Z56" s="196"/>
    </row>
    <row r="57" spans="1:26" ht="45" customHeight="1">
      <c r="A57" s="688"/>
      <c r="B57" s="670"/>
      <c r="C57" s="814"/>
      <c r="D57" s="258" t="s">
        <v>820</v>
      </c>
      <c r="E57" s="862"/>
      <c r="F57" s="862"/>
      <c r="G57" s="69">
        <f t="shared" si="14"/>
        <v>95.715000000000018</v>
      </c>
      <c r="H57" s="70">
        <f t="shared" si="15"/>
        <v>77.990000000000009</v>
      </c>
      <c r="I57" s="71">
        <v>70.900000000000006</v>
      </c>
      <c r="J57" s="126">
        <f t="shared" si="2"/>
        <v>1</v>
      </c>
      <c r="K57" s="126">
        <f t="shared" si="3"/>
        <v>70.900000000000006</v>
      </c>
      <c r="L57" s="126">
        <f t="shared" si="4"/>
        <v>70.900000000000006</v>
      </c>
      <c r="M57">
        <f t="shared" si="5"/>
        <v>70.900000000000006</v>
      </c>
      <c r="N57" s="70">
        <f t="shared" si="6"/>
        <v>73.027000000000001</v>
      </c>
      <c r="O57" s="70">
        <f t="shared" si="7"/>
        <v>80.825999999999993</v>
      </c>
      <c r="P57" s="70">
        <f t="shared" si="8"/>
        <v>99.969000000000008</v>
      </c>
      <c r="Q57" s="481">
        <f t="shared" si="9"/>
        <v>67.355000000000004</v>
      </c>
      <c r="R57" s="481">
        <f t="shared" si="10"/>
        <v>74.445000000000007</v>
      </c>
      <c r="S57" s="481">
        <f t="shared" si="11"/>
        <v>92.170000000000016</v>
      </c>
      <c r="Z57" s="196"/>
    </row>
    <row r="58" spans="1:26" ht="40.5" customHeight="1">
      <c r="A58" s="688" t="s">
        <v>2731</v>
      </c>
      <c r="B58" s="670" t="s">
        <v>2730</v>
      </c>
      <c r="C58" s="814"/>
      <c r="D58" s="254" t="s">
        <v>245</v>
      </c>
      <c r="E58" s="862" t="s">
        <v>2703</v>
      </c>
      <c r="F58" s="862" t="s">
        <v>819</v>
      </c>
      <c r="G58" s="69">
        <f t="shared" si="14"/>
        <v>82.08</v>
      </c>
      <c r="H58" s="70">
        <f t="shared" si="15"/>
        <v>66.88</v>
      </c>
      <c r="I58" s="71">
        <v>60.8</v>
      </c>
      <c r="J58" s="126">
        <f t="shared" si="2"/>
        <v>1</v>
      </c>
      <c r="K58" s="126">
        <f t="shared" si="3"/>
        <v>60.8</v>
      </c>
      <c r="L58" s="126">
        <f t="shared" si="4"/>
        <v>60.8</v>
      </c>
      <c r="M58">
        <f t="shared" si="5"/>
        <v>60.8</v>
      </c>
      <c r="N58" s="70">
        <f t="shared" si="6"/>
        <v>62.623999999999995</v>
      </c>
      <c r="O58" s="70">
        <f t="shared" si="7"/>
        <v>69.311999999999998</v>
      </c>
      <c r="P58" s="70">
        <f t="shared" si="8"/>
        <v>85.727999999999994</v>
      </c>
      <c r="Q58" s="481">
        <f t="shared" si="9"/>
        <v>57.76</v>
      </c>
      <c r="R58" s="481">
        <f t="shared" si="10"/>
        <v>63.839999999999996</v>
      </c>
      <c r="S58" s="481">
        <f t="shared" si="11"/>
        <v>79.039999999999992</v>
      </c>
      <c r="Z58" s="196"/>
    </row>
    <row r="59" spans="1:26" ht="39.75" customHeight="1">
      <c r="A59" s="688"/>
      <c r="B59" s="670"/>
      <c r="C59" s="814"/>
      <c r="D59" s="258" t="s">
        <v>820</v>
      </c>
      <c r="E59" s="862"/>
      <c r="F59" s="862"/>
      <c r="G59" s="69">
        <f t="shared" si="14"/>
        <v>91.800000000000011</v>
      </c>
      <c r="H59" s="70">
        <f t="shared" si="15"/>
        <v>74.800000000000011</v>
      </c>
      <c r="I59" s="71">
        <v>68</v>
      </c>
      <c r="J59" s="126">
        <f t="shared" si="2"/>
        <v>1</v>
      </c>
      <c r="K59" s="126">
        <f t="shared" si="3"/>
        <v>68</v>
      </c>
      <c r="L59" s="126">
        <f t="shared" si="4"/>
        <v>68</v>
      </c>
      <c r="M59">
        <f t="shared" si="5"/>
        <v>68</v>
      </c>
      <c r="N59" s="70">
        <f t="shared" si="6"/>
        <v>70.040000000000006</v>
      </c>
      <c r="O59" s="70">
        <f t="shared" si="7"/>
        <v>77.52</v>
      </c>
      <c r="P59" s="70">
        <f t="shared" si="8"/>
        <v>95.88</v>
      </c>
      <c r="Q59" s="481">
        <f t="shared" si="9"/>
        <v>64.599999999999994</v>
      </c>
      <c r="R59" s="481">
        <f t="shared" si="10"/>
        <v>71.400000000000006</v>
      </c>
      <c r="S59" s="481">
        <f t="shared" si="11"/>
        <v>88.4</v>
      </c>
      <c r="Z59" s="196"/>
    </row>
    <row r="60" spans="1:26" ht="40.5" customHeight="1">
      <c r="A60" s="688" t="s">
        <v>2734</v>
      </c>
      <c r="B60" s="670" t="s">
        <v>2732</v>
      </c>
      <c r="C60" s="814"/>
      <c r="D60" s="254" t="s">
        <v>245</v>
      </c>
      <c r="E60" s="862" t="s">
        <v>2703</v>
      </c>
      <c r="F60" s="862" t="s">
        <v>2733</v>
      </c>
      <c r="G60" s="69">
        <f t="shared" si="14"/>
        <v>88.83</v>
      </c>
      <c r="H60" s="70">
        <f t="shared" si="15"/>
        <v>72.38000000000001</v>
      </c>
      <c r="I60" s="71">
        <v>65.8</v>
      </c>
      <c r="J60" s="126">
        <f t="shared" si="2"/>
        <v>1</v>
      </c>
      <c r="K60" s="126">
        <f t="shared" si="3"/>
        <v>65.8</v>
      </c>
      <c r="L60" s="126">
        <f t="shared" si="4"/>
        <v>65.8</v>
      </c>
      <c r="M60">
        <f t="shared" si="5"/>
        <v>65.8</v>
      </c>
      <c r="N60" s="70">
        <f t="shared" si="6"/>
        <v>67.774000000000001</v>
      </c>
      <c r="O60" s="70">
        <f t="shared" si="7"/>
        <v>75.011999999999986</v>
      </c>
      <c r="P60" s="70">
        <f t="shared" si="8"/>
        <v>92.777999999999992</v>
      </c>
      <c r="Q60" s="481">
        <f t="shared" si="9"/>
        <v>62.51</v>
      </c>
      <c r="R60" s="481">
        <f t="shared" si="10"/>
        <v>69.09</v>
      </c>
      <c r="S60" s="481">
        <f t="shared" si="11"/>
        <v>85.54</v>
      </c>
      <c r="Z60" s="196"/>
    </row>
    <row r="61" spans="1:26" ht="39.75" customHeight="1">
      <c r="A61" s="688"/>
      <c r="B61" s="670"/>
      <c r="C61" s="814"/>
      <c r="D61" s="258" t="s">
        <v>820</v>
      </c>
      <c r="E61" s="862"/>
      <c r="F61" s="862"/>
      <c r="G61" s="69">
        <f t="shared" si="14"/>
        <v>106.65</v>
      </c>
      <c r="H61" s="70">
        <f t="shared" si="15"/>
        <v>86.9</v>
      </c>
      <c r="I61" s="71">
        <v>79</v>
      </c>
      <c r="J61" s="126">
        <f t="shared" si="2"/>
        <v>1</v>
      </c>
      <c r="K61" s="126">
        <f t="shared" si="3"/>
        <v>79</v>
      </c>
      <c r="L61" s="126">
        <f t="shared" si="4"/>
        <v>79</v>
      </c>
      <c r="M61">
        <f t="shared" si="5"/>
        <v>79</v>
      </c>
      <c r="N61" s="70">
        <f t="shared" si="6"/>
        <v>81.37</v>
      </c>
      <c r="O61" s="70">
        <f t="shared" si="7"/>
        <v>90.059999999999988</v>
      </c>
      <c r="P61" s="70">
        <f t="shared" si="8"/>
        <v>111.39</v>
      </c>
      <c r="Q61" s="481">
        <f t="shared" si="9"/>
        <v>75.05</v>
      </c>
      <c r="R61" s="481">
        <f t="shared" si="10"/>
        <v>82.95</v>
      </c>
      <c r="S61" s="481">
        <f t="shared" si="11"/>
        <v>102.7</v>
      </c>
      <c r="Z61" s="196"/>
    </row>
    <row r="62" spans="1:26" ht="25.5" customHeight="1">
      <c r="A62" s="688" t="s">
        <v>2736</v>
      </c>
      <c r="B62" s="670" t="s">
        <v>2735</v>
      </c>
      <c r="C62" s="814"/>
      <c r="D62" s="254" t="s">
        <v>245</v>
      </c>
      <c r="E62" s="862" t="s">
        <v>2703</v>
      </c>
      <c r="F62" s="862" t="s">
        <v>2737</v>
      </c>
      <c r="G62" s="69">
        <f t="shared" si="14"/>
        <v>180.495</v>
      </c>
      <c r="H62" s="70">
        <f t="shared" si="15"/>
        <v>147.07</v>
      </c>
      <c r="I62" s="71">
        <v>133.69999999999999</v>
      </c>
      <c r="J62" s="126">
        <f t="shared" si="2"/>
        <v>1</v>
      </c>
      <c r="K62" s="126">
        <f t="shared" si="3"/>
        <v>133.69999999999999</v>
      </c>
      <c r="L62" s="126">
        <f t="shared" si="4"/>
        <v>133.69999999999999</v>
      </c>
      <c r="M62">
        <f t="shared" si="5"/>
        <v>133.69999999999999</v>
      </c>
      <c r="N62" s="70">
        <f t="shared" si="6"/>
        <v>137.71099999999998</v>
      </c>
      <c r="O62" s="70">
        <f t="shared" si="7"/>
        <v>152.41799999999998</v>
      </c>
      <c r="P62" s="70">
        <f t="shared" si="8"/>
        <v>188.51699999999997</v>
      </c>
      <c r="Q62" s="481">
        <f t="shared" si="9"/>
        <v>127.01499999999999</v>
      </c>
      <c r="R62" s="481">
        <f t="shared" si="10"/>
        <v>140.38499999999999</v>
      </c>
      <c r="S62" s="481">
        <f t="shared" si="11"/>
        <v>173.81</v>
      </c>
      <c r="Z62" s="196"/>
    </row>
    <row r="63" spans="1:26" ht="33" customHeight="1">
      <c r="A63" s="688"/>
      <c r="B63" s="670"/>
      <c r="C63" s="814"/>
      <c r="D63" s="258" t="s">
        <v>820</v>
      </c>
      <c r="E63" s="862"/>
      <c r="F63" s="862"/>
      <c r="G63" s="69">
        <f t="shared" si="14"/>
        <v>205.06500000000003</v>
      </c>
      <c r="H63" s="70">
        <f t="shared" si="15"/>
        <v>167.09000000000003</v>
      </c>
      <c r="I63" s="71">
        <v>151.9</v>
      </c>
      <c r="J63" s="126">
        <f t="shared" si="2"/>
        <v>1</v>
      </c>
      <c r="K63" s="126">
        <f t="shared" si="3"/>
        <v>151.9</v>
      </c>
      <c r="L63" s="126">
        <f t="shared" si="4"/>
        <v>151.9</v>
      </c>
      <c r="M63">
        <f t="shared" si="5"/>
        <v>151.9</v>
      </c>
      <c r="N63" s="70">
        <f t="shared" si="6"/>
        <v>156.45700000000002</v>
      </c>
      <c r="O63" s="70">
        <f t="shared" si="7"/>
        <v>173.166</v>
      </c>
      <c r="P63" s="70">
        <f t="shared" si="8"/>
        <v>214.179</v>
      </c>
      <c r="Q63" s="481">
        <f t="shared" si="9"/>
        <v>144.30500000000001</v>
      </c>
      <c r="R63" s="481">
        <f t="shared" si="10"/>
        <v>159.495</v>
      </c>
      <c r="S63" s="481">
        <f t="shared" si="11"/>
        <v>197.47000000000003</v>
      </c>
      <c r="Z63" s="196"/>
    </row>
    <row r="64" spans="1:26" ht="32.25" customHeight="1">
      <c r="A64" s="688"/>
      <c r="B64" s="670"/>
      <c r="C64" s="814"/>
      <c r="D64" s="257" t="s">
        <v>821</v>
      </c>
      <c r="E64" s="862"/>
      <c r="F64" s="862"/>
      <c r="G64" s="69">
        <f t="shared" si="14"/>
        <v>205.06500000000003</v>
      </c>
      <c r="H64" s="70">
        <f t="shared" si="15"/>
        <v>167.09000000000003</v>
      </c>
      <c r="I64" s="71">
        <v>151.9</v>
      </c>
      <c r="J64" s="126">
        <f t="shared" si="2"/>
        <v>1</v>
      </c>
      <c r="K64" s="126">
        <f t="shared" si="3"/>
        <v>151.9</v>
      </c>
      <c r="L64" s="126">
        <f t="shared" si="4"/>
        <v>151.9</v>
      </c>
      <c r="M64">
        <f t="shared" si="5"/>
        <v>151.9</v>
      </c>
      <c r="N64" s="70">
        <f t="shared" si="6"/>
        <v>156.45700000000002</v>
      </c>
      <c r="O64" s="70">
        <f t="shared" si="7"/>
        <v>173.166</v>
      </c>
      <c r="P64" s="70">
        <f t="shared" si="8"/>
        <v>214.179</v>
      </c>
      <c r="Q64" s="481">
        <f t="shared" si="9"/>
        <v>144.30500000000001</v>
      </c>
      <c r="R64" s="481">
        <f t="shared" si="10"/>
        <v>159.495</v>
      </c>
      <c r="S64" s="481">
        <f t="shared" si="11"/>
        <v>197.47000000000003</v>
      </c>
      <c r="Z64" s="196"/>
    </row>
    <row r="65" spans="1:26" ht="24.75" customHeight="1">
      <c r="A65" s="729" t="s">
        <v>2738</v>
      </c>
      <c r="B65" s="670" t="s">
        <v>823</v>
      </c>
      <c r="C65" s="814"/>
      <c r="D65" s="254" t="s">
        <v>245</v>
      </c>
      <c r="E65" s="857" t="s">
        <v>2703</v>
      </c>
      <c r="F65" s="857" t="s">
        <v>2733</v>
      </c>
      <c r="G65" s="69">
        <f t="shared" si="14"/>
        <v>94.5</v>
      </c>
      <c r="H65" s="70">
        <f t="shared" si="15"/>
        <v>77</v>
      </c>
      <c r="I65" s="71">
        <v>70</v>
      </c>
      <c r="J65" s="126">
        <f t="shared" si="2"/>
        <v>1</v>
      </c>
      <c r="K65" s="126">
        <f t="shared" si="3"/>
        <v>70</v>
      </c>
      <c r="L65" s="126">
        <f t="shared" si="4"/>
        <v>70</v>
      </c>
      <c r="M65">
        <f t="shared" si="5"/>
        <v>70</v>
      </c>
      <c r="N65" s="70">
        <f t="shared" si="6"/>
        <v>72.100000000000009</v>
      </c>
      <c r="O65" s="70">
        <f t="shared" si="7"/>
        <v>79.8</v>
      </c>
      <c r="P65" s="70">
        <f t="shared" si="8"/>
        <v>98.699999999999989</v>
      </c>
      <c r="Q65" s="481">
        <f t="shared" si="9"/>
        <v>66.5</v>
      </c>
      <c r="R65" s="481">
        <f t="shared" si="10"/>
        <v>73.5</v>
      </c>
      <c r="S65" s="481">
        <f t="shared" si="11"/>
        <v>91</v>
      </c>
      <c r="Z65" s="196"/>
    </row>
    <row r="66" spans="1:26" ht="24" customHeight="1">
      <c r="A66" s="730"/>
      <c r="B66" s="670"/>
      <c r="C66" s="814"/>
      <c r="D66" s="258" t="s">
        <v>820</v>
      </c>
      <c r="E66" s="866"/>
      <c r="F66" s="866"/>
      <c r="G66" s="69">
        <f t="shared" si="14"/>
        <v>110.7</v>
      </c>
      <c r="H66" s="70">
        <f t="shared" si="15"/>
        <v>90.2</v>
      </c>
      <c r="I66" s="71">
        <v>82</v>
      </c>
      <c r="J66" s="126">
        <f t="shared" si="2"/>
        <v>1</v>
      </c>
      <c r="K66" s="126">
        <f t="shared" si="3"/>
        <v>82</v>
      </c>
      <c r="L66" s="126">
        <f t="shared" si="4"/>
        <v>82</v>
      </c>
      <c r="M66">
        <f t="shared" si="5"/>
        <v>82</v>
      </c>
      <c r="N66" s="70">
        <f t="shared" si="6"/>
        <v>84.460000000000008</v>
      </c>
      <c r="O66" s="70">
        <f t="shared" si="7"/>
        <v>93.47999999999999</v>
      </c>
      <c r="P66" s="70">
        <f t="shared" si="8"/>
        <v>115.61999999999999</v>
      </c>
      <c r="Q66" s="481">
        <f t="shared" si="9"/>
        <v>77.900000000000006</v>
      </c>
      <c r="R66" s="481">
        <f t="shared" si="10"/>
        <v>86.100000000000009</v>
      </c>
      <c r="S66" s="481">
        <f t="shared" si="11"/>
        <v>106.60000000000001</v>
      </c>
      <c r="Z66" s="196"/>
    </row>
    <row r="67" spans="1:26" ht="24" customHeight="1">
      <c r="A67" s="731"/>
      <c r="B67" s="670"/>
      <c r="C67" s="814"/>
      <c r="D67" s="257" t="s">
        <v>821</v>
      </c>
      <c r="E67" s="858"/>
      <c r="F67" s="858"/>
      <c r="G67" s="69">
        <f t="shared" si="14"/>
        <v>110.7</v>
      </c>
      <c r="H67" s="70">
        <f t="shared" si="15"/>
        <v>90.2</v>
      </c>
      <c r="I67" s="71">
        <v>82</v>
      </c>
      <c r="J67" s="126">
        <f t="shared" si="2"/>
        <v>1</v>
      </c>
      <c r="K67" s="126">
        <f t="shared" si="3"/>
        <v>82</v>
      </c>
      <c r="L67" s="126">
        <f t="shared" si="4"/>
        <v>82</v>
      </c>
      <c r="M67">
        <f t="shared" si="5"/>
        <v>82</v>
      </c>
      <c r="N67" s="70">
        <f t="shared" si="6"/>
        <v>84.460000000000008</v>
      </c>
      <c r="O67" s="70">
        <f t="shared" si="7"/>
        <v>93.47999999999999</v>
      </c>
      <c r="P67" s="70">
        <f t="shared" si="8"/>
        <v>115.61999999999999</v>
      </c>
      <c r="Q67" s="481">
        <f t="shared" si="9"/>
        <v>77.900000000000006</v>
      </c>
      <c r="R67" s="481">
        <f t="shared" si="10"/>
        <v>86.100000000000009</v>
      </c>
      <c r="S67" s="481">
        <f t="shared" si="11"/>
        <v>106.60000000000001</v>
      </c>
      <c r="Z67" s="196"/>
    </row>
    <row r="68" spans="1:26" ht="29.25" customHeight="1">
      <c r="A68" s="627" t="s">
        <v>825</v>
      </c>
      <c r="B68" s="628"/>
      <c r="C68" s="628"/>
      <c r="D68" s="628"/>
      <c r="E68" s="628"/>
      <c r="F68" s="628"/>
      <c r="G68" s="628"/>
      <c r="H68" s="628"/>
      <c r="I68" s="629"/>
      <c r="J68" s="126">
        <f t="shared" si="2"/>
        <v>0</v>
      </c>
      <c r="K68" s="126">
        <f t="shared" si="3"/>
        <v>0</v>
      </c>
      <c r="L68" s="126">
        <f t="shared" si="4"/>
        <v>0</v>
      </c>
      <c r="M68" t="str">
        <f t="shared" si="5"/>
        <v xml:space="preserve"> </v>
      </c>
      <c r="N68" s="70" t="str">
        <f t="shared" si="6"/>
        <v xml:space="preserve"> </v>
      </c>
      <c r="O68" s="70" t="str">
        <f t="shared" si="7"/>
        <v xml:space="preserve"> </v>
      </c>
      <c r="P68" s="70" t="str">
        <f t="shared" si="8"/>
        <v xml:space="preserve"> </v>
      </c>
      <c r="Q68" s="481" t="str">
        <f t="shared" si="9"/>
        <v xml:space="preserve"> </v>
      </c>
      <c r="R68" s="481" t="str">
        <f t="shared" si="10"/>
        <v xml:space="preserve"> </v>
      </c>
      <c r="S68" s="481" t="str">
        <f t="shared" si="11"/>
        <v xml:space="preserve"> </v>
      </c>
      <c r="Z68" s="196"/>
    </row>
    <row r="69" spans="1:26" ht="31.5" customHeight="1">
      <c r="A69" s="64" t="s">
        <v>3</v>
      </c>
      <c r="B69" s="64" t="s">
        <v>93</v>
      </c>
      <c r="C69" s="64" t="s">
        <v>43</v>
      </c>
      <c r="D69" s="64" t="s">
        <v>4</v>
      </c>
      <c r="E69" s="64" t="s">
        <v>76</v>
      </c>
      <c r="F69" s="64" t="s">
        <v>253</v>
      </c>
      <c r="G69" s="64" t="s">
        <v>261</v>
      </c>
      <c r="H69" s="64" t="s">
        <v>3625</v>
      </c>
      <c r="I69" s="64" t="s">
        <v>263</v>
      </c>
      <c r="J69" s="126">
        <f t="shared" ref="J69:J132" si="16">IF(I69&gt;1,1,0)</f>
        <v>1</v>
      </c>
      <c r="K69" s="126" t="str">
        <f t="shared" ref="K69:K132" si="17">IF(J69=1,I69,0)</f>
        <v>ОПТ 2</v>
      </c>
      <c r="L69" s="126" t="str">
        <f t="shared" ref="L69:L132" si="18">IFERROR(SUM(K69*1)," ")</f>
        <v xml:space="preserve"> </v>
      </c>
      <c r="M69" t="str">
        <f t="shared" ref="M69:M132" si="19">IF(L69=0," ",L69)</f>
        <v xml:space="preserve"> </v>
      </c>
      <c r="N69" s="70" t="str">
        <f t="shared" si="6"/>
        <v xml:space="preserve"> </v>
      </c>
      <c r="O69" s="70" t="str">
        <f t="shared" si="7"/>
        <v xml:space="preserve"> </v>
      </c>
      <c r="P69" s="70" t="str">
        <f t="shared" si="8"/>
        <v xml:space="preserve"> </v>
      </c>
      <c r="Q69" s="481" t="str">
        <f t="shared" si="9"/>
        <v xml:space="preserve"> </v>
      </c>
      <c r="R69" s="481" t="str">
        <f t="shared" si="10"/>
        <v xml:space="preserve"> </v>
      </c>
      <c r="S69" s="481" t="str">
        <f t="shared" si="11"/>
        <v xml:space="preserve"> </v>
      </c>
      <c r="Z69" s="196"/>
    </row>
    <row r="70" spans="1:26" ht="30" customHeight="1">
      <c r="A70" s="688" t="s">
        <v>2740</v>
      </c>
      <c r="B70" s="670" t="s">
        <v>2739</v>
      </c>
      <c r="C70" s="814"/>
      <c r="D70" s="254" t="s">
        <v>245</v>
      </c>
      <c r="E70" s="857" t="s">
        <v>2703</v>
      </c>
      <c r="F70" s="862" t="s">
        <v>826</v>
      </c>
      <c r="G70" s="69">
        <f t="shared" ref="G70:G75" si="20">I70*1.35</f>
        <v>83.7</v>
      </c>
      <c r="H70" s="70">
        <f t="shared" ref="H70:H75" si="21">I70*1.1</f>
        <v>68.2</v>
      </c>
      <c r="I70" s="71">
        <v>62</v>
      </c>
      <c r="J70" s="126">
        <f t="shared" si="16"/>
        <v>1</v>
      </c>
      <c r="K70" s="126">
        <f t="shared" si="17"/>
        <v>62</v>
      </c>
      <c r="L70" s="126">
        <f t="shared" si="18"/>
        <v>62</v>
      </c>
      <c r="M70">
        <f t="shared" si="19"/>
        <v>62</v>
      </c>
      <c r="N70" s="70">
        <f t="shared" ref="N70:N133" si="22">IFERROR(SUM($M70*$T$2)," ")</f>
        <v>63.86</v>
      </c>
      <c r="O70" s="70">
        <f t="shared" ref="O70:O133" si="23">IFERROR(SUM($M70*$U$2)," ")</f>
        <v>70.679999999999993</v>
      </c>
      <c r="P70" s="70">
        <f t="shared" ref="P70:P133" si="24">IFERROR(SUM($M70*$V$2)," ")</f>
        <v>87.42</v>
      </c>
      <c r="Q70" s="481">
        <f t="shared" ref="Q70:Q133" si="25">IFERROR(SUM($M70-$M70/100*$W$2)," ")</f>
        <v>58.9</v>
      </c>
      <c r="R70" s="481">
        <f t="shared" ref="R70:R133" si="26">IFERROR(SUM($M70*$X$2)," ")</f>
        <v>65.100000000000009</v>
      </c>
      <c r="S70" s="481">
        <f t="shared" ref="S70:S133" si="27">IFERROR(SUM($M70*$Y$2)," ")</f>
        <v>80.600000000000009</v>
      </c>
      <c r="Z70" s="196"/>
    </row>
    <row r="71" spans="1:26" ht="29.25" customHeight="1">
      <c r="A71" s="688"/>
      <c r="B71" s="670"/>
      <c r="C71" s="814"/>
      <c r="D71" s="258" t="s">
        <v>820</v>
      </c>
      <c r="E71" s="866"/>
      <c r="F71" s="862"/>
      <c r="G71" s="69">
        <f t="shared" si="20"/>
        <v>95.850000000000009</v>
      </c>
      <c r="H71" s="70">
        <f t="shared" si="21"/>
        <v>78.100000000000009</v>
      </c>
      <c r="I71" s="71">
        <v>71</v>
      </c>
      <c r="J71" s="126">
        <f t="shared" si="16"/>
        <v>1</v>
      </c>
      <c r="K71" s="126">
        <f t="shared" si="17"/>
        <v>71</v>
      </c>
      <c r="L71" s="126">
        <f t="shared" si="18"/>
        <v>71</v>
      </c>
      <c r="M71">
        <f t="shared" si="19"/>
        <v>71</v>
      </c>
      <c r="N71" s="70">
        <f t="shared" si="22"/>
        <v>73.13</v>
      </c>
      <c r="O71" s="70">
        <f t="shared" si="23"/>
        <v>80.94</v>
      </c>
      <c r="P71" s="70">
        <f t="shared" si="24"/>
        <v>100.11</v>
      </c>
      <c r="Q71" s="481">
        <f t="shared" si="25"/>
        <v>67.45</v>
      </c>
      <c r="R71" s="481">
        <f t="shared" si="26"/>
        <v>74.55</v>
      </c>
      <c r="S71" s="481">
        <f t="shared" si="27"/>
        <v>92.3</v>
      </c>
      <c r="Z71" s="196"/>
    </row>
    <row r="72" spans="1:26" ht="24" customHeight="1">
      <c r="A72" s="688"/>
      <c r="B72" s="670"/>
      <c r="C72" s="814"/>
      <c r="D72" s="257" t="s">
        <v>821</v>
      </c>
      <c r="E72" s="858"/>
      <c r="F72" s="862"/>
      <c r="G72" s="69">
        <f t="shared" si="20"/>
        <v>95.850000000000009</v>
      </c>
      <c r="H72" s="70">
        <f t="shared" si="21"/>
        <v>78.100000000000009</v>
      </c>
      <c r="I72" s="71">
        <v>71</v>
      </c>
      <c r="J72" s="126">
        <f t="shared" si="16"/>
        <v>1</v>
      </c>
      <c r="K72" s="126">
        <f t="shared" si="17"/>
        <v>71</v>
      </c>
      <c r="L72" s="126">
        <f t="shared" si="18"/>
        <v>71</v>
      </c>
      <c r="M72">
        <f t="shared" si="19"/>
        <v>71</v>
      </c>
      <c r="N72" s="70">
        <f t="shared" si="22"/>
        <v>73.13</v>
      </c>
      <c r="O72" s="70">
        <f t="shared" si="23"/>
        <v>80.94</v>
      </c>
      <c r="P72" s="70">
        <f t="shared" si="24"/>
        <v>100.11</v>
      </c>
      <c r="Q72" s="481">
        <f t="shared" si="25"/>
        <v>67.45</v>
      </c>
      <c r="R72" s="481">
        <f t="shared" si="26"/>
        <v>74.55</v>
      </c>
      <c r="S72" s="481">
        <f t="shared" si="27"/>
        <v>92.3</v>
      </c>
      <c r="Z72" s="196"/>
    </row>
    <row r="73" spans="1:26" ht="24.75" customHeight="1">
      <c r="A73" s="688" t="s">
        <v>2742</v>
      </c>
      <c r="B73" s="670" t="s">
        <v>2741</v>
      </c>
      <c r="C73" s="814"/>
      <c r="D73" s="254" t="s">
        <v>245</v>
      </c>
      <c r="E73" s="857" t="s">
        <v>2703</v>
      </c>
      <c r="F73" s="862" t="s">
        <v>827</v>
      </c>
      <c r="G73" s="69">
        <f t="shared" si="20"/>
        <v>105.30000000000001</v>
      </c>
      <c r="H73" s="70">
        <f t="shared" si="21"/>
        <v>85.800000000000011</v>
      </c>
      <c r="I73" s="71">
        <v>78</v>
      </c>
      <c r="J73" s="126">
        <f t="shared" si="16"/>
        <v>1</v>
      </c>
      <c r="K73" s="126">
        <f t="shared" si="17"/>
        <v>78</v>
      </c>
      <c r="L73" s="126">
        <f t="shared" si="18"/>
        <v>78</v>
      </c>
      <c r="M73">
        <f t="shared" si="19"/>
        <v>78</v>
      </c>
      <c r="N73" s="70">
        <f t="shared" si="22"/>
        <v>80.34</v>
      </c>
      <c r="O73" s="70">
        <f t="shared" si="23"/>
        <v>88.919999999999987</v>
      </c>
      <c r="P73" s="70">
        <f t="shared" si="24"/>
        <v>109.97999999999999</v>
      </c>
      <c r="Q73" s="481">
        <f t="shared" si="25"/>
        <v>74.099999999999994</v>
      </c>
      <c r="R73" s="481">
        <f t="shared" si="26"/>
        <v>81.900000000000006</v>
      </c>
      <c r="S73" s="481">
        <f t="shared" si="27"/>
        <v>101.4</v>
      </c>
      <c r="Z73" s="196"/>
    </row>
    <row r="74" spans="1:26" ht="24" customHeight="1">
      <c r="A74" s="688"/>
      <c r="B74" s="670"/>
      <c r="C74" s="814"/>
      <c r="D74" s="258" t="s">
        <v>820</v>
      </c>
      <c r="E74" s="866"/>
      <c r="F74" s="862"/>
      <c r="G74" s="69">
        <f t="shared" si="20"/>
        <v>117.45</v>
      </c>
      <c r="H74" s="70">
        <f t="shared" si="21"/>
        <v>95.7</v>
      </c>
      <c r="I74" s="71">
        <v>87</v>
      </c>
      <c r="J74" s="126">
        <f t="shared" si="16"/>
        <v>1</v>
      </c>
      <c r="K74" s="126">
        <f t="shared" si="17"/>
        <v>87</v>
      </c>
      <c r="L74" s="126">
        <f t="shared" si="18"/>
        <v>87</v>
      </c>
      <c r="M74">
        <f t="shared" si="19"/>
        <v>87</v>
      </c>
      <c r="N74" s="70">
        <f t="shared" si="22"/>
        <v>89.61</v>
      </c>
      <c r="O74" s="70">
        <f t="shared" si="23"/>
        <v>99.179999999999993</v>
      </c>
      <c r="P74" s="70">
        <f t="shared" si="24"/>
        <v>122.66999999999999</v>
      </c>
      <c r="Q74" s="481">
        <f t="shared" si="25"/>
        <v>82.65</v>
      </c>
      <c r="R74" s="481">
        <f t="shared" si="26"/>
        <v>91.350000000000009</v>
      </c>
      <c r="S74" s="481">
        <f t="shared" si="27"/>
        <v>113.10000000000001</v>
      </c>
      <c r="Z74" s="196"/>
    </row>
    <row r="75" spans="1:26" ht="31.5" customHeight="1">
      <c r="A75" s="688"/>
      <c r="B75" s="670"/>
      <c r="C75" s="814"/>
      <c r="D75" s="257" t="s">
        <v>821</v>
      </c>
      <c r="E75" s="858"/>
      <c r="F75" s="862"/>
      <c r="G75" s="69">
        <f t="shared" si="20"/>
        <v>117.45</v>
      </c>
      <c r="H75" s="70">
        <f t="shared" si="21"/>
        <v>95.7</v>
      </c>
      <c r="I75" s="71">
        <v>87</v>
      </c>
      <c r="J75" s="126">
        <f t="shared" si="16"/>
        <v>1</v>
      </c>
      <c r="K75" s="126">
        <f t="shared" si="17"/>
        <v>87</v>
      </c>
      <c r="L75" s="126">
        <f t="shared" si="18"/>
        <v>87</v>
      </c>
      <c r="M75">
        <f t="shared" si="19"/>
        <v>87</v>
      </c>
      <c r="N75" s="70">
        <f t="shared" si="22"/>
        <v>89.61</v>
      </c>
      <c r="O75" s="70">
        <f t="shared" si="23"/>
        <v>99.179999999999993</v>
      </c>
      <c r="P75" s="70">
        <f t="shared" si="24"/>
        <v>122.66999999999999</v>
      </c>
      <c r="Q75" s="481">
        <f t="shared" si="25"/>
        <v>82.65</v>
      </c>
      <c r="R75" s="481">
        <f t="shared" si="26"/>
        <v>91.350000000000009</v>
      </c>
      <c r="S75" s="481">
        <f t="shared" si="27"/>
        <v>113.10000000000001</v>
      </c>
      <c r="Z75" s="196"/>
    </row>
    <row r="76" spans="1:26" ht="76.5" customHeight="1">
      <c r="A76" s="74" t="s">
        <v>2744</v>
      </c>
      <c r="B76" s="163" t="s">
        <v>2743</v>
      </c>
      <c r="C76" s="239"/>
      <c r="D76" s="257" t="s">
        <v>821</v>
      </c>
      <c r="E76" s="255" t="s">
        <v>2703</v>
      </c>
      <c r="F76" s="255" t="s">
        <v>2745</v>
      </c>
      <c r="G76" s="69">
        <f>I76*1.35</f>
        <v>252.85500000000002</v>
      </c>
      <c r="H76" s="70">
        <f>I76*1.1</f>
        <v>206.03000000000003</v>
      </c>
      <c r="I76" s="71">
        <v>187.3</v>
      </c>
      <c r="J76" s="126">
        <f t="shared" si="16"/>
        <v>1</v>
      </c>
      <c r="K76" s="126">
        <f t="shared" si="17"/>
        <v>187.3</v>
      </c>
      <c r="L76" s="126">
        <f t="shared" si="18"/>
        <v>187.3</v>
      </c>
      <c r="M76">
        <f t="shared" si="19"/>
        <v>187.3</v>
      </c>
      <c r="N76" s="70">
        <f t="shared" si="22"/>
        <v>192.91900000000001</v>
      </c>
      <c r="O76" s="70">
        <f t="shared" si="23"/>
        <v>213.52199999999999</v>
      </c>
      <c r="P76" s="70">
        <f t="shared" si="24"/>
        <v>264.09300000000002</v>
      </c>
      <c r="Q76" s="481">
        <f t="shared" si="25"/>
        <v>177.935</v>
      </c>
      <c r="R76" s="481">
        <f t="shared" si="26"/>
        <v>196.66500000000002</v>
      </c>
      <c r="S76" s="481">
        <f t="shared" si="27"/>
        <v>243.49</v>
      </c>
      <c r="Z76" s="196"/>
    </row>
    <row r="77" spans="1:26" ht="29.25" customHeight="1">
      <c r="A77" s="627" t="s">
        <v>2746</v>
      </c>
      <c r="B77" s="628"/>
      <c r="C77" s="628"/>
      <c r="D77" s="628"/>
      <c r="E77" s="628"/>
      <c r="F77" s="628"/>
      <c r="G77" s="628"/>
      <c r="H77" s="628"/>
      <c r="I77" s="629"/>
      <c r="J77" s="126">
        <f t="shared" si="16"/>
        <v>0</v>
      </c>
      <c r="K77" s="126">
        <f t="shared" si="17"/>
        <v>0</v>
      </c>
      <c r="L77" s="126">
        <f t="shared" si="18"/>
        <v>0</v>
      </c>
      <c r="M77" t="str">
        <f t="shared" si="19"/>
        <v xml:space="preserve"> </v>
      </c>
      <c r="N77" s="70" t="str">
        <f t="shared" si="22"/>
        <v xml:space="preserve"> </v>
      </c>
      <c r="O77" s="70" t="str">
        <f t="shared" si="23"/>
        <v xml:space="preserve"> </v>
      </c>
      <c r="P77" s="70" t="str">
        <f t="shared" si="24"/>
        <v xml:space="preserve"> </v>
      </c>
      <c r="Q77" s="481" t="str">
        <f t="shared" si="25"/>
        <v xml:space="preserve"> </v>
      </c>
      <c r="R77" s="481" t="str">
        <f t="shared" si="26"/>
        <v xml:space="preserve"> </v>
      </c>
      <c r="S77" s="481" t="str">
        <f t="shared" si="27"/>
        <v xml:space="preserve"> </v>
      </c>
      <c r="Z77" s="196"/>
    </row>
    <row r="78" spans="1:26" ht="31.5" customHeight="1">
      <c r="A78" s="64" t="s">
        <v>3</v>
      </c>
      <c r="B78" s="64" t="s">
        <v>93</v>
      </c>
      <c r="C78" s="64" t="s">
        <v>43</v>
      </c>
      <c r="D78" s="64" t="s">
        <v>4</v>
      </c>
      <c r="E78" s="64" t="s">
        <v>76</v>
      </c>
      <c r="F78" s="64" t="s">
        <v>253</v>
      </c>
      <c r="G78" s="64" t="s">
        <v>261</v>
      </c>
      <c r="H78" s="64" t="s">
        <v>3625</v>
      </c>
      <c r="I78" s="64" t="s">
        <v>263</v>
      </c>
      <c r="J78" s="126">
        <f t="shared" si="16"/>
        <v>1</v>
      </c>
      <c r="K78" s="126" t="str">
        <f t="shared" si="17"/>
        <v>ОПТ 2</v>
      </c>
      <c r="L78" s="126" t="str">
        <f t="shared" si="18"/>
        <v xml:space="preserve"> </v>
      </c>
      <c r="M78" t="str">
        <f t="shared" si="19"/>
        <v xml:space="preserve"> </v>
      </c>
      <c r="N78" s="70" t="str">
        <f t="shared" si="22"/>
        <v xml:space="preserve"> </v>
      </c>
      <c r="O78" s="70" t="str">
        <f t="shared" si="23"/>
        <v xml:space="preserve"> </v>
      </c>
      <c r="P78" s="70" t="str">
        <f t="shared" si="24"/>
        <v xml:space="preserve"> </v>
      </c>
      <c r="Q78" s="481" t="str">
        <f t="shared" si="25"/>
        <v xml:space="preserve"> </v>
      </c>
      <c r="R78" s="481" t="str">
        <f t="shared" si="26"/>
        <v xml:space="preserve"> </v>
      </c>
      <c r="S78" s="481" t="str">
        <f t="shared" si="27"/>
        <v xml:space="preserve"> </v>
      </c>
      <c r="Z78" s="196"/>
    </row>
    <row r="79" spans="1:26" ht="42.75" customHeight="1">
      <c r="A79" s="688" t="s">
        <v>2748</v>
      </c>
      <c r="B79" s="670" t="s">
        <v>2747</v>
      </c>
      <c r="C79" s="814"/>
      <c r="D79" s="254" t="s">
        <v>245</v>
      </c>
      <c r="E79" s="857" t="s">
        <v>2703</v>
      </c>
      <c r="F79" s="862" t="s">
        <v>2749</v>
      </c>
      <c r="G79" s="69">
        <f>I79*1.35</f>
        <v>949.99500000000012</v>
      </c>
      <c r="H79" s="70">
        <f>I79*1.1</f>
        <v>774.07000000000016</v>
      </c>
      <c r="I79" s="71">
        <v>703.7</v>
      </c>
      <c r="J79" s="126">
        <f t="shared" si="16"/>
        <v>1</v>
      </c>
      <c r="K79" s="126">
        <f t="shared" si="17"/>
        <v>703.7</v>
      </c>
      <c r="L79" s="126">
        <f t="shared" si="18"/>
        <v>703.7</v>
      </c>
      <c r="M79">
        <f t="shared" si="19"/>
        <v>703.7</v>
      </c>
      <c r="N79" s="70">
        <f t="shared" si="22"/>
        <v>724.81100000000004</v>
      </c>
      <c r="O79" s="70">
        <f t="shared" si="23"/>
        <v>802.21799999999996</v>
      </c>
      <c r="P79" s="70">
        <f t="shared" si="24"/>
        <v>992.21699999999998</v>
      </c>
      <c r="Q79" s="481">
        <f t="shared" si="25"/>
        <v>668.5150000000001</v>
      </c>
      <c r="R79" s="481">
        <f t="shared" si="26"/>
        <v>738.8850000000001</v>
      </c>
      <c r="S79" s="481">
        <f t="shared" si="27"/>
        <v>914.81000000000006</v>
      </c>
      <c r="Z79" s="196"/>
    </row>
    <row r="80" spans="1:26" ht="39" customHeight="1">
      <c r="A80" s="688"/>
      <c r="B80" s="670"/>
      <c r="C80" s="814"/>
      <c r="D80" s="259" t="s">
        <v>2750</v>
      </c>
      <c r="E80" s="858"/>
      <c r="F80" s="862"/>
      <c r="G80" s="69">
        <f>I80*1.35</f>
        <v>949.99500000000012</v>
      </c>
      <c r="H80" s="70">
        <f>I80*1.1</f>
        <v>774.07000000000016</v>
      </c>
      <c r="I80" s="71">
        <v>703.7</v>
      </c>
      <c r="J80" s="126">
        <f t="shared" si="16"/>
        <v>1</v>
      </c>
      <c r="K80" s="126">
        <f t="shared" si="17"/>
        <v>703.7</v>
      </c>
      <c r="L80" s="126">
        <f t="shared" si="18"/>
        <v>703.7</v>
      </c>
      <c r="M80">
        <f t="shared" si="19"/>
        <v>703.7</v>
      </c>
      <c r="N80" s="70">
        <f t="shared" si="22"/>
        <v>724.81100000000004</v>
      </c>
      <c r="O80" s="70">
        <f t="shared" si="23"/>
        <v>802.21799999999996</v>
      </c>
      <c r="P80" s="70">
        <f t="shared" si="24"/>
        <v>992.21699999999998</v>
      </c>
      <c r="Q80" s="481">
        <f t="shared" si="25"/>
        <v>668.5150000000001</v>
      </c>
      <c r="R80" s="481">
        <f t="shared" si="26"/>
        <v>738.8850000000001</v>
      </c>
      <c r="S80" s="481">
        <f t="shared" si="27"/>
        <v>914.81000000000006</v>
      </c>
      <c r="Z80" s="196"/>
    </row>
    <row r="81" spans="1:26" ht="42.75" customHeight="1">
      <c r="A81" s="688" t="s">
        <v>2752</v>
      </c>
      <c r="B81" s="670" t="s">
        <v>2751</v>
      </c>
      <c r="C81" s="814"/>
      <c r="D81" s="254" t="s">
        <v>245</v>
      </c>
      <c r="E81" s="857" t="s">
        <v>2703</v>
      </c>
      <c r="F81" s="862" t="s">
        <v>2753</v>
      </c>
      <c r="G81" s="69">
        <f>I81*1.35</f>
        <v>792.85500000000002</v>
      </c>
      <c r="H81" s="70">
        <f>I81*1.1</f>
        <v>646.03</v>
      </c>
      <c r="I81" s="71">
        <v>587.29999999999995</v>
      </c>
      <c r="J81" s="126">
        <f t="shared" si="16"/>
        <v>1</v>
      </c>
      <c r="K81" s="126">
        <f t="shared" si="17"/>
        <v>587.29999999999995</v>
      </c>
      <c r="L81" s="126">
        <f t="shared" si="18"/>
        <v>587.29999999999995</v>
      </c>
      <c r="M81">
        <f t="shared" si="19"/>
        <v>587.29999999999995</v>
      </c>
      <c r="N81" s="70">
        <f t="shared" si="22"/>
        <v>604.91899999999998</v>
      </c>
      <c r="O81" s="70">
        <f t="shared" si="23"/>
        <v>669.52199999999993</v>
      </c>
      <c r="P81" s="70">
        <f t="shared" si="24"/>
        <v>828.09299999999985</v>
      </c>
      <c r="Q81" s="481">
        <f t="shared" si="25"/>
        <v>557.93499999999995</v>
      </c>
      <c r="R81" s="481">
        <f t="shared" si="26"/>
        <v>616.66499999999996</v>
      </c>
      <c r="S81" s="481">
        <f t="shared" si="27"/>
        <v>763.49</v>
      </c>
      <c r="Z81" s="196" t="s">
        <v>978</v>
      </c>
    </row>
    <row r="82" spans="1:26" ht="39" customHeight="1">
      <c r="A82" s="688"/>
      <c r="B82" s="670"/>
      <c r="C82" s="814"/>
      <c r="D82" s="259" t="s">
        <v>2750</v>
      </c>
      <c r="E82" s="858"/>
      <c r="F82" s="862"/>
      <c r="G82" s="69">
        <f>I82*1.35</f>
        <v>792.85500000000002</v>
      </c>
      <c r="H82" s="70">
        <f>I82*1.1</f>
        <v>646.03</v>
      </c>
      <c r="I82" s="71">
        <v>587.29999999999995</v>
      </c>
      <c r="J82" s="126">
        <f t="shared" si="16"/>
        <v>1</v>
      </c>
      <c r="K82" s="126">
        <f t="shared" si="17"/>
        <v>587.29999999999995</v>
      </c>
      <c r="L82" s="126">
        <f t="shared" si="18"/>
        <v>587.29999999999995</v>
      </c>
      <c r="M82">
        <f t="shared" si="19"/>
        <v>587.29999999999995</v>
      </c>
      <c r="N82" s="70">
        <f t="shared" si="22"/>
        <v>604.91899999999998</v>
      </c>
      <c r="O82" s="70">
        <f t="shared" si="23"/>
        <v>669.52199999999993</v>
      </c>
      <c r="P82" s="70">
        <f t="shared" si="24"/>
        <v>828.09299999999985</v>
      </c>
      <c r="Q82" s="481">
        <f t="shared" si="25"/>
        <v>557.93499999999995</v>
      </c>
      <c r="R82" s="481">
        <f t="shared" si="26"/>
        <v>616.66499999999996</v>
      </c>
      <c r="S82" s="481">
        <f t="shared" si="27"/>
        <v>763.49</v>
      </c>
      <c r="Z82" s="196"/>
    </row>
    <row r="83" spans="1:26" ht="29.25" customHeight="1">
      <c r="A83" s="627" t="s">
        <v>2755</v>
      </c>
      <c r="B83" s="628"/>
      <c r="C83" s="628"/>
      <c r="D83" s="628"/>
      <c r="E83" s="628"/>
      <c r="F83" s="628"/>
      <c r="G83" s="628"/>
      <c r="H83" s="628"/>
      <c r="I83" s="629"/>
      <c r="J83" s="126">
        <f t="shared" si="16"/>
        <v>0</v>
      </c>
      <c r="K83" s="126">
        <f t="shared" si="17"/>
        <v>0</v>
      </c>
      <c r="L83" s="126">
        <f t="shared" si="18"/>
        <v>0</v>
      </c>
      <c r="M83" t="str">
        <f t="shared" si="19"/>
        <v xml:space="preserve"> </v>
      </c>
      <c r="N83" s="70" t="str">
        <f t="shared" si="22"/>
        <v xml:space="preserve"> </v>
      </c>
      <c r="O83" s="70" t="str">
        <f t="shared" si="23"/>
        <v xml:space="preserve"> </v>
      </c>
      <c r="P83" s="70" t="str">
        <f t="shared" si="24"/>
        <v xml:space="preserve"> </v>
      </c>
      <c r="Q83" s="481" t="str">
        <f t="shared" si="25"/>
        <v xml:space="preserve"> </v>
      </c>
      <c r="R83" s="481" t="str">
        <f t="shared" si="26"/>
        <v xml:space="preserve"> </v>
      </c>
      <c r="S83" s="481" t="str">
        <f t="shared" si="27"/>
        <v xml:space="preserve"> </v>
      </c>
      <c r="Z83" s="196"/>
    </row>
    <row r="84" spans="1:26" ht="31.5" customHeight="1">
      <c r="A84" s="64" t="s">
        <v>3</v>
      </c>
      <c r="B84" s="64" t="s">
        <v>93</v>
      </c>
      <c r="C84" s="64" t="s">
        <v>43</v>
      </c>
      <c r="D84" s="64" t="s">
        <v>4</v>
      </c>
      <c r="E84" s="64" t="s">
        <v>76</v>
      </c>
      <c r="F84" s="64" t="s">
        <v>253</v>
      </c>
      <c r="G84" s="64" t="s">
        <v>261</v>
      </c>
      <c r="H84" s="64" t="s">
        <v>3625</v>
      </c>
      <c r="I84" s="64" t="s">
        <v>263</v>
      </c>
      <c r="J84" s="126">
        <f t="shared" si="16"/>
        <v>1</v>
      </c>
      <c r="K84" s="126" t="str">
        <f t="shared" si="17"/>
        <v>ОПТ 2</v>
      </c>
      <c r="L84" s="126" t="str">
        <f t="shared" si="18"/>
        <v xml:space="preserve"> </v>
      </c>
      <c r="M84" t="str">
        <f t="shared" si="19"/>
        <v xml:space="preserve"> </v>
      </c>
      <c r="N84" s="70" t="str">
        <f t="shared" si="22"/>
        <v xml:space="preserve"> </v>
      </c>
      <c r="O84" s="70" t="str">
        <f t="shared" si="23"/>
        <v xml:space="preserve"> </v>
      </c>
      <c r="P84" s="70" t="str">
        <f t="shared" si="24"/>
        <v xml:space="preserve"> </v>
      </c>
      <c r="Q84" s="481" t="str">
        <f t="shared" si="25"/>
        <v xml:space="preserve"> </v>
      </c>
      <c r="R84" s="481" t="str">
        <f t="shared" si="26"/>
        <v xml:space="preserve"> </v>
      </c>
      <c r="S84" s="481" t="str">
        <f t="shared" si="27"/>
        <v xml:space="preserve"> </v>
      </c>
      <c r="Z84" s="196"/>
    </row>
    <row r="85" spans="1:26" ht="39.75" customHeight="1">
      <c r="A85" s="688" t="s">
        <v>2757</v>
      </c>
      <c r="B85" s="670" t="s">
        <v>2756</v>
      </c>
      <c r="C85" s="814"/>
      <c r="D85" s="254" t="s">
        <v>245</v>
      </c>
      <c r="E85" s="857" t="s">
        <v>2758</v>
      </c>
      <c r="F85" s="862" t="s">
        <v>2759</v>
      </c>
      <c r="G85" s="69">
        <f>I85*1.35</f>
        <v>207.76500000000001</v>
      </c>
      <c r="H85" s="70">
        <f>I85*1.1</f>
        <v>169.29000000000002</v>
      </c>
      <c r="I85" s="71">
        <v>153.9</v>
      </c>
      <c r="J85" s="126">
        <f t="shared" si="16"/>
        <v>1</v>
      </c>
      <c r="K85" s="126">
        <f t="shared" si="17"/>
        <v>153.9</v>
      </c>
      <c r="L85" s="126">
        <f t="shared" si="18"/>
        <v>153.9</v>
      </c>
      <c r="M85">
        <f t="shared" si="19"/>
        <v>153.9</v>
      </c>
      <c r="N85" s="70">
        <f t="shared" si="22"/>
        <v>158.517</v>
      </c>
      <c r="O85" s="70">
        <f t="shared" si="23"/>
        <v>175.446</v>
      </c>
      <c r="P85" s="70">
        <f t="shared" si="24"/>
        <v>216.999</v>
      </c>
      <c r="Q85" s="481">
        <f t="shared" si="25"/>
        <v>146.20500000000001</v>
      </c>
      <c r="R85" s="481">
        <f t="shared" si="26"/>
        <v>161.595</v>
      </c>
      <c r="S85" s="481">
        <f t="shared" si="27"/>
        <v>200.07000000000002</v>
      </c>
      <c r="Z85" s="196"/>
    </row>
    <row r="86" spans="1:26" ht="39.75" customHeight="1">
      <c r="A86" s="688"/>
      <c r="B86" s="670"/>
      <c r="C86" s="814"/>
      <c r="D86" s="257" t="s">
        <v>821</v>
      </c>
      <c r="E86" s="858"/>
      <c r="F86" s="862"/>
      <c r="G86" s="69">
        <f>I86*1.35</f>
        <v>239.22</v>
      </c>
      <c r="H86" s="70">
        <f>I86*1.1</f>
        <v>194.92000000000002</v>
      </c>
      <c r="I86" s="71">
        <v>177.2</v>
      </c>
      <c r="J86" s="126">
        <f t="shared" si="16"/>
        <v>1</v>
      </c>
      <c r="K86" s="126">
        <f t="shared" si="17"/>
        <v>177.2</v>
      </c>
      <c r="L86" s="126">
        <f t="shared" si="18"/>
        <v>177.2</v>
      </c>
      <c r="M86">
        <f t="shared" si="19"/>
        <v>177.2</v>
      </c>
      <c r="N86" s="70">
        <f t="shared" si="22"/>
        <v>182.51599999999999</v>
      </c>
      <c r="O86" s="70">
        <f t="shared" si="23"/>
        <v>202.00799999999998</v>
      </c>
      <c r="P86" s="70">
        <f t="shared" si="24"/>
        <v>249.85199999999998</v>
      </c>
      <c r="Q86" s="481">
        <f t="shared" si="25"/>
        <v>168.33999999999997</v>
      </c>
      <c r="R86" s="481">
        <f t="shared" si="26"/>
        <v>186.06</v>
      </c>
      <c r="S86" s="481">
        <f t="shared" si="27"/>
        <v>230.35999999999999</v>
      </c>
      <c r="Z86" s="196"/>
    </row>
    <row r="87" spans="1:26" ht="29.25" customHeight="1">
      <c r="A87" s="634" t="s">
        <v>828</v>
      </c>
      <c r="B87" s="634"/>
      <c r="C87" s="634"/>
      <c r="D87" s="634"/>
      <c r="E87" s="634"/>
      <c r="F87" s="634"/>
      <c r="G87" s="634"/>
      <c r="H87" s="634"/>
      <c r="I87" s="634"/>
      <c r="J87" s="126">
        <f t="shared" si="16"/>
        <v>0</v>
      </c>
      <c r="K87" s="126">
        <f t="shared" si="17"/>
        <v>0</v>
      </c>
      <c r="L87" s="126">
        <f t="shared" si="18"/>
        <v>0</v>
      </c>
      <c r="M87" t="str">
        <f t="shared" si="19"/>
        <v xml:space="preserve"> </v>
      </c>
      <c r="N87" s="70" t="str">
        <f t="shared" si="22"/>
        <v xml:space="preserve"> </v>
      </c>
      <c r="O87" s="70" t="str">
        <f t="shared" si="23"/>
        <v xml:space="preserve"> </v>
      </c>
      <c r="P87" s="70" t="str">
        <f t="shared" si="24"/>
        <v xml:space="preserve"> </v>
      </c>
      <c r="Q87" s="481" t="str">
        <f t="shared" si="25"/>
        <v xml:space="preserve"> </v>
      </c>
      <c r="R87" s="481" t="str">
        <f t="shared" si="26"/>
        <v xml:space="preserve"> </v>
      </c>
      <c r="S87" s="481" t="str">
        <f t="shared" si="27"/>
        <v xml:space="preserve"> </v>
      </c>
      <c r="Z87" s="196"/>
    </row>
    <row r="88" spans="1:26" ht="31.5" customHeight="1">
      <c r="A88" s="64" t="s">
        <v>3</v>
      </c>
      <c r="B88" s="64" t="s">
        <v>93</v>
      </c>
      <c r="C88" s="64" t="s">
        <v>43</v>
      </c>
      <c r="D88" s="64" t="s">
        <v>4</v>
      </c>
      <c r="E88" s="64" t="s">
        <v>76</v>
      </c>
      <c r="F88" s="64" t="s">
        <v>253</v>
      </c>
      <c r="G88" s="64" t="s">
        <v>261</v>
      </c>
      <c r="H88" s="64" t="s">
        <v>3625</v>
      </c>
      <c r="I88" s="64" t="s">
        <v>263</v>
      </c>
      <c r="J88" s="126">
        <f t="shared" si="16"/>
        <v>1</v>
      </c>
      <c r="K88" s="126" t="str">
        <f t="shared" si="17"/>
        <v>ОПТ 2</v>
      </c>
      <c r="L88" s="126" t="str">
        <f t="shared" si="18"/>
        <v xml:space="preserve"> </v>
      </c>
      <c r="M88" t="str">
        <f t="shared" si="19"/>
        <v xml:space="preserve"> </v>
      </c>
      <c r="N88" s="70" t="str">
        <f t="shared" si="22"/>
        <v xml:space="preserve"> </v>
      </c>
      <c r="O88" s="70" t="str">
        <f t="shared" si="23"/>
        <v xml:space="preserve"> </v>
      </c>
      <c r="P88" s="70" t="str">
        <f t="shared" si="24"/>
        <v xml:space="preserve"> </v>
      </c>
      <c r="Q88" s="481" t="str">
        <f t="shared" si="25"/>
        <v xml:space="preserve"> </v>
      </c>
      <c r="R88" s="481" t="str">
        <f t="shared" si="26"/>
        <v xml:space="preserve"> </v>
      </c>
      <c r="S88" s="481" t="str">
        <f t="shared" si="27"/>
        <v xml:space="preserve"> </v>
      </c>
      <c r="Z88" s="196"/>
    </row>
    <row r="89" spans="1:26" ht="80.25" customHeight="1">
      <c r="A89" s="74" t="s">
        <v>2765</v>
      </c>
      <c r="B89" s="163" t="s">
        <v>829</v>
      </c>
      <c r="C89" s="239"/>
      <c r="D89" s="258" t="s">
        <v>820</v>
      </c>
      <c r="E89" s="255" t="s">
        <v>2769</v>
      </c>
      <c r="F89" s="255" t="s">
        <v>830</v>
      </c>
      <c r="G89" s="69">
        <f t="shared" ref="G89:G98" si="28">I89*1.35</f>
        <v>105.30000000000001</v>
      </c>
      <c r="H89" s="70">
        <f t="shared" ref="H89:H98" si="29">I89*1.1</f>
        <v>85.800000000000011</v>
      </c>
      <c r="I89" s="71">
        <v>78</v>
      </c>
      <c r="J89" s="126">
        <f t="shared" si="16"/>
        <v>1</v>
      </c>
      <c r="K89" s="126">
        <f t="shared" si="17"/>
        <v>78</v>
      </c>
      <c r="L89" s="126">
        <f t="shared" si="18"/>
        <v>78</v>
      </c>
      <c r="M89">
        <f t="shared" si="19"/>
        <v>78</v>
      </c>
      <c r="N89" s="70">
        <f t="shared" si="22"/>
        <v>80.34</v>
      </c>
      <c r="O89" s="70">
        <f t="shared" si="23"/>
        <v>88.919999999999987</v>
      </c>
      <c r="P89" s="70">
        <f t="shared" si="24"/>
        <v>109.97999999999999</v>
      </c>
      <c r="Q89" s="481">
        <f t="shared" si="25"/>
        <v>74.099999999999994</v>
      </c>
      <c r="R89" s="481">
        <f t="shared" si="26"/>
        <v>81.900000000000006</v>
      </c>
      <c r="S89" s="481">
        <f t="shared" si="27"/>
        <v>101.4</v>
      </c>
      <c r="Z89" s="196"/>
    </row>
    <row r="90" spans="1:26" ht="73.5" customHeight="1">
      <c r="A90" s="74" t="s">
        <v>2766</v>
      </c>
      <c r="B90" s="163" t="s">
        <v>831</v>
      </c>
      <c r="C90" s="239"/>
      <c r="D90" s="260" t="s">
        <v>833</v>
      </c>
      <c r="E90" s="255" t="s">
        <v>2769</v>
      </c>
      <c r="F90" s="255" t="s">
        <v>832</v>
      </c>
      <c r="G90" s="69">
        <f t="shared" si="28"/>
        <v>402.3</v>
      </c>
      <c r="H90" s="70">
        <f t="shared" si="29"/>
        <v>327.8</v>
      </c>
      <c r="I90" s="71">
        <v>298</v>
      </c>
      <c r="J90" s="126">
        <f t="shared" si="16"/>
        <v>1</v>
      </c>
      <c r="K90" s="126">
        <f t="shared" si="17"/>
        <v>298</v>
      </c>
      <c r="L90" s="126">
        <f t="shared" si="18"/>
        <v>298</v>
      </c>
      <c r="M90">
        <f t="shared" si="19"/>
        <v>298</v>
      </c>
      <c r="N90" s="70">
        <f t="shared" si="22"/>
        <v>306.94</v>
      </c>
      <c r="O90" s="70">
        <f t="shared" si="23"/>
        <v>339.71999999999997</v>
      </c>
      <c r="P90" s="70">
        <f t="shared" si="24"/>
        <v>420.17999999999995</v>
      </c>
      <c r="Q90" s="481">
        <f t="shared" si="25"/>
        <v>283.10000000000002</v>
      </c>
      <c r="R90" s="481">
        <f t="shared" si="26"/>
        <v>312.90000000000003</v>
      </c>
      <c r="S90" s="481">
        <f t="shared" si="27"/>
        <v>387.40000000000003</v>
      </c>
      <c r="Z90" s="196"/>
    </row>
    <row r="91" spans="1:26" ht="26.25" customHeight="1">
      <c r="A91" s="688" t="s">
        <v>2768</v>
      </c>
      <c r="B91" s="670" t="s">
        <v>2767</v>
      </c>
      <c r="C91" s="814"/>
      <c r="D91" s="254" t="s">
        <v>245</v>
      </c>
      <c r="E91" s="857" t="s">
        <v>2769</v>
      </c>
      <c r="F91" s="862" t="s">
        <v>830</v>
      </c>
      <c r="G91" s="69">
        <f t="shared" si="28"/>
        <v>71.14500000000001</v>
      </c>
      <c r="H91" s="70">
        <f t="shared" si="29"/>
        <v>57.970000000000006</v>
      </c>
      <c r="I91" s="71">
        <v>52.7</v>
      </c>
      <c r="J91" s="126">
        <f t="shared" si="16"/>
        <v>1</v>
      </c>
      <c r="K91" s="126">
        <f t="shared" si="17"/>
        <v>52.7</v>
      </c>
      <c r="L91" s="126">
        <f t="shared" si="18"/>
        <v>52.7</v>
      </c>
      <c r="M91">
        <f t="shared" si="19"/>
        <v>52.7</v>
      </c>
      <c r="N91" s="70">
        <f t="shared" si="22"/>
        <v>54.281000000000006</v>
      </c>
      <c r="O91" s="70">
        <f t="shared" si="23"/>
        <v>60.077999999999996</v>
      </c>
      <c r="P91" s="70">
        <f t="shared" si="24"/>
        <v>74.307000000000002</v>
      </c>
      <c r="Q91" s="481">
        <f t="shared" si="25"/>
        <v>50.065000000000005</v>
      </c>
      <c r="R91" s="481">
        <f t="shared" si="26"/>
        <v>55.335000000000008</v>
      </c>
      <c r="S91" s="481">
        <f t="shared" si="27"/>
        <v>68.510000000000005</v>
      </c>
      <c r="Z91" s="196"/>
    </row>
    <row r="92" spans="1:26" ht="27" customHeight="1">
      <c r="A92" s="688"/>
      <c r="B92" s="670"/>
      <c r="C92" s="814"/>
      <c r="D92" s="258" t="s">
        <v>820</v>
      </c>
      <c r="E92" s="866"/>
      <c r="F92" s="862"/>
      <c r="G92" s="69">
        <f t="shared" si="28"/>
        <v>87.48</v>
      </c>
      <c r="H92" s="70">
        <f t="shared" si="29"/>
        <v>71.28</v>
      </c>
      <c r="I92" s="71">
        <v>64.8</v>
      </c>
      <c r="J92" s="126">
        <f t="shared" si="16"/>
        <v>1</v>
      </c>
      <c r="K92" s="126">
        <f t="shared" si="17"/>
        <v>64.8</v>
      </c>
      <c r="L92" s="126">
        <f t="shared" si="18"/>
        <v>64.8</v>
      </c>
      <c r="M92">
        <f t="shared" si="19"/>
        <v>64.8</v>
      </c>
      <c r="N92" s="70">
        <f t="shared" si="22"/>
        <v>66.744</v>
      </c>
      <c r="O92" s="70">
        <f t="shared" si="23"/>
        <v>73.871999999999986</v>
      </c>
      <c r="P92" s="70">
        <f t="shared" si="24"/>
        <v>91.367999999999995</v>
      </c>
      <c r="Q92" s="481">
        <f t="shared" si="25"/>
        <v>61.559999999999995</v>
      </c>
      <c r="R92" s="481">
        <f t="shared" si="26"/>
        <v>68.040000000000006</v>
      </c>
      <c r="S92" s="481">
        <f t="shared" si="27"/>
        <v>84.24</v>
      </c>
      <c r="Z92" s="196"/>
    </row>
    <row r="93" spans="1:26" ht="29.25" customHeight="1">
      <c r="A93" s="688"/>
      <c r="B93" s="670"/>
      <c r="C93" s="814"/>
      <c r="D93" s="257" t="s">
        <v>821</v>
      </c>
      <c r="E93" s="858"/>
      <c r="F93" s="862"/>
      <c r="G93" s="69">
        <f t="shared" si="28"/>
        <v>87.48</v>
      </c>
      <c r="H93" s="70">
        <f t="shared" si="29"/>
        <v>71.28</v>
      </c>
      <c r="I93" s="71">
        <v>64.8</v>
      </c>
      <c r="J93" s="126">
        <f t="shared" si="16"/>
        <v>1</v>
      </c>
      <c r="K93" s="126">
        <f t="shared" si="17"/>
        <v>64.8</v>
      </c>
      <c r="L93" s="126">
        <f t="shared" si="18"/>
        <v>64.8</v>
      </c>
      <c r="M93">
        <f t="shared" si="19"/>
        <v>64.8</v>
      </c>
      <c r="N93" s="70">
        <f t="shared" si="22"/>
        <v>66.744</v>
      </c>
      <c r="O93" s="70">
        <f t="shared" si="23"/>
        <v>73.871999999999986</v>
      </c>
      <c r="P93" s="70">
        <f t="shared" si="24"/>
        <v>91.367999999999995</v>
      </c>
      <c r="Q93" s="481">
        <f t="shared" si="25"/>
        <v>61.559999999999995</v>
      </c>
      <c r="R93" s="481">
        <f t="shared" si="26"/>
        <v>68.040000000000006</v>
      </c>
      <c r="S93" s="481">
        <f t="shared" si="27"/>
        <v>84.24</v>
      </c>
      <c r="Z93" s="196"/>
    </row>
    <row r="94" spans="1:26" ht="26.25" customHeight="1">
      <c r="A94" s="688" t="s">
        <v>2771</v>
      </c>
      <c r="B94" s="670" t="s">
        <v>2770</v>
      </c>
      <c r="C94" s="814"/>
      <c r="D94" s="254" t="s">
        <v>245</v>
      </c>
      <c r="E94" s="857" t="s">
        <v>2769</v>
      </c>
      <c r="F94" s="862" t="s">
        <v>830</v>
      </c>
      <c r="G94" s="69">
        <f t="shared" si="28"/>
        <v>54.675000000000004</v>
      </c>
      <c r="H94" s="70">
        <f t="shared" si="29"/>
        <v>44.550000000000004</v>
      </c>
      <c r="I94" s="71">
        <v>40.5</v>
      </c>
      <c r="J94" s="126">
        <f t="shared" si="16"/>
        <v>1</v>
      </c>
      <c r="K94" s="126">
        <f t="shared" si="17"/>
        <v>40.5</v>
      </c>
      <c r="L94" s="126">
        <f t="shared" si="18"/>
        <v>40.5</v>
      </c>
      <c r="M94">
        <f t="shared" si="19"/>
        <v>40.5</v>
      </c>
      <c r="N94" s="70">
        <f t="shared" si="22"/>
        <v>41.715000000000003</v>
      </c>
      <c r="O94" s="70">
        <f t="shared" si="23"/>
        <v>46.169999999999995</v>
      </c>
      <c r="P94" s="70">
        <f t="shared" si="24"/>
        <v>57.104999999999997</v>
      </c>
      <c r="Q94" s="481">
        <f t="shared" si="25"/>
        <v>38.475000000000001</v>
      </c>
      <c r="R94" s="481">
        <f t="shared" si="26"/>
        <v>42.524999999999999</v>
      </c>
      <c r="S94" s="481">
        <f t="shared" si="27"/>
        <v>52.65</v>
      </c>
      <c r="Z94" s="196"/>
    </row>
    <row r="95" spans="1:26" ht="27" customHeight="1">
      <c r="A95" s="688"/>
      <c r="B95" s="670"/>
      <c r="C95" s="814"/>
      <c r="D95" s="258" t="s">
        <v>820</v>
      </c>
      <c r="E95" s="866"/>
      <c r="F95" s="862"/>
      <c r="G95" s="69">
        <f t="shared" si="28"/>
        <v>69.660000000000011</v>
      </c>
      <c r="H95" s="70">
        <f t="shared" si="29"/>
        <v>56.760000000000005</v>
      </c>
      <c r="I95" s="71">
        <v>51.6</v>
      </c>
      <c r="J95" s="126">
        <f t="shared" si="16"/>
        <v>1</v>
      </c>
      <c r="K95" s="126">
        <f t="shared" si="17"/>
        <v>51.6</v>
      </c>
      <c r="L95" s="126">
        <f t="shared" si="18"/>
        <v>51.6</v>
      </c>
      <c r="M95">
        <f t="shared" si="19"/>
        <v>51.6</v>
      </c>
      <c r="N95" s="70">
        <f t="shared" si="22"/>
        <v>53.148000000000003</v>
      </c>
      <c r="O95" s="70">
        <f t="shared" si="23"/>
        <v>58.823999999999998</v>
      </c>
      <c r="P95" s="70">
        <f t="shared" si="24"/>
        <v>72.756</v>
      </c>
      <c r="Q95" s="481">
        <f t="shared" si="25"/>
        <v>49.02</v>
      </c>
      <c r="R95" s="481">
        <f t="shared" si="26"/>
        <v>54.180000000000007</v>
      </c>
      <c r="S95" s="481">
        <f t="shared" si="27"/>
        <v>67.08</v>
      </c>
      <c r="Z95" s="196"/>
    </row>
    <row r="96" spans="1:26" ht="29.25" customHeight="1">
      <c r="A96" s="688"/>
      <c r="B96" s="670"/>
      <c r="C96" s="814"/>
      <c r="D96" s="257" t="s">
        <v>821</v>
      </c>
      <c r="E96" s="858"/>
      <c r="F96" s="862"/>
      <c r="G96" s="69">
        <f t="shared" si="28"/>
        <v>69.660000000000011</v>
      </c>
      <c r="H96" s="70">
        <f t="shared" si="29"/>
        <v>56.760000000000005</v>
      </c>
      <c r="I96" s="71">
        <v>51.6</v>
      </c>
      <c r="J96" s="126">
        <f t="shared" si="16"/>
        <v>1</v>
      </c>
      <c r="K96" s="126">
        <f t="shared" si="17"/>
        <v>51.6</v>
      </c>
      <c r="L96" s="126">
        <f t="shared" si="18"/>
        <v>51.6</v>
      </c>
      <c r="M96">
        <f t="shared" si="19"/>
        <v>51.6</v>
      </c>
      <c r="N96" s="70">
        <f t="shared" si="22"/>
        <v>53.148000000000003</v>
      </c>
      <c r="O96" s="70">
        <f t="shared" si="23"/>
        <v>58.823999999999998</v>
      </c>
      <c r="P96" s="70">
        <f t="shared" si="24"/>
        <v>72.756</v>
      </c>
      <c r="Q96" s="481">
        <f t="shared" si="25"/>
        <v>49.02</v>
      </c>
      <c r="R96" s="481">
        <f t="shared" si="26"/>
        <v>54.180000000000007</v>
      </c>
      <c r="S96" s="481">
        <f t="shared" si="27"/>
        <v>67.08</v>
      </c>
      <c r="Z96" s="196"/>
    </row>
    <row r="97" spans="1:26" ht="39" customHeight="1">
      <c r="A97" s="729" t="s">
        <v>2772</v>
      </c>
      <c r="B97" s="859" t="s">
        <v>834</v>
      </c>
      <c r="C97" s="851"/>
      <c r="D97" s="258" t="s">
        <v>820</v>
      </c>
      <c r="E97" s="857" t="s">
        <v>2769</v>
      </c>
      <c r="F97" s="857" t="s">
        <v>830</v>
      </c>
      <c r="G97" s="69">
        <f t="shared" si="28"/>
        <v>64.800000000000011</v>
      </c>
      <c r="H97" s="70">
        <f t="shared" si="29"/>
        <v>52.800000000000004</v>
      </c>
      <c r="I97" s="71">
        <v>48</v>
      </c>
      <c r="J97" s="126">
        <f t="shared" si="16"/>
        <v>1</v>
      </c>
      <c r="K97" s="126">
        <f t="shared" si="17"/>
        <v>48</v>
      </c>
      <c r="L97" s="126">
        <f t="shared" si="18"/>
        <v>48</v>
      </c>
      <c r="M97">
        <f t="shared" si="19"/>
        <v>48</v>
      </c>
      <c r="N97" s="70">
        <f t="shared" si="22"/>
        <v>49.44</v>
      </c>
      <c r="O97" s="70">
        <f t="shared" si="23"/>
        <v>54.72</v>
      </c>
      <c r="P97" s="70">
        <f t="shared" si="24"/>
        <v>67.679999999999993</v>
      </c>
      <c r="Q97" s="481">
        <f t="shared" si="25"/>
        <v>45.6</v>
      </c>
      <c r="R97" s="481">
        <f t="shared" si="26"/>
        <v>50.400000000000006</v>
      </c>
      <c r="S97" s="481">
        <f t="shared" si="27"/>
        <v>62.400000000000006</v>
      </c>
      <c r="Z97" s="196" t="s">
        <v>978</v>
      </c>
    </row>
    <row r="98" spans="1:26" ht="57" customHeight="1">
      <c r="A98" s="731"/>
      <c r="B98" s="860"/>
      <c r="C98" s="852"/>
      <c r="D98" s="257" t="s">
        <v>821</v>
      </c>
      <c r="E98" s="858"/>
      <c r="F98" s="858"/>
      <c r="G98" s="69">
        <f t="shared" si="28"/>
        <v>64.800000000000011</v>
      </c>
      <c r="H98" s="70">
        <f t="shared" si="29"/>
        <v>52.800000000000004</v>
      </c>
      <c r="I98" s="71">
        <v>48</v>
      </c>
      <c r="J98" s="126">
        <f t="shared" si="16"/>
        <v>1</v>
      </c>
      <c r="K98" s="126">
        <f t="shared" si="17"/>
        <v>48</v>
      </c>
      <c r="L98" s="126">
        <f t="shared" si="18"/>
        <v>48</v>
      </c>
      <c r="M98">
        <f t="shared" si="19"/>
        <v>48</v>
      </c>
      <c r="N98" s="70">
        <f t="shared" si="22"/>
        <v>49.44</v>
      </c>
      <c r="O98" s="70">
        <f t="shared" si="23"/>
        <v>54.72</v>
      </c>
      <c r="P98" s="70">
        <f t="shared" si="24"/>
        <v>67.679999999999993</v>
      </c>
      <c r="Q98" s="481">
        <f t="shared" si="25"/>
        <v>45.6</v>
      </c>
      <c r="R98" s="481">
        <f t="shared" si="26"/>
        <v>50.400000000000006</v>
      </c>
      <c r="S98" s="481">
        <f t="shared" si="27"/>
        <v>62.400000000000006</v>
      </c>
      <c r="Z98" s="196"/>
    </row>
    <row r="99" spans="1:26" ht="29.25" customHeight="1">
      <c r="A99" s="634" t="s">
        <v>836</v>
      </c>
      <c r="B99" s="634"/>
      <c r="C99" s="634"/>
      <c r="D99" s="634"/>
      <c r="E99" s="634"/>
      <c r="F99" s="634"/>
      <c r="G99" s="634"/>
      <c r="H99" s="634"/>
      <c r="I99" s="634"/>
      <c r="J99" s="126">
        <f t="shared" si="16"/>
        <v>0</v>
      </c>
      <c r="K99" s="126">
        <f t="shared" si="17"/>
        <v>0</v>
      </c>
      <c r="L99" s="126">
        <f t="shared" si="18"/>
        <v>0</v>
      </c>
      <c r="M99" t="str">
        <f t="shared" si="19"/>
        <v xml:space="preserve"> </v>
      </c>
      <c r="N99" s="70" t="str">
        <f t="shared" si="22"/>
        <v xml:space="preserve"> </v>
      </c>
      <c r="O99" s="70" t="str">
        <f t="shared" si="23"/>
        <v xml:space="preserve"> </v>
      </c>
      <c r="P99" s="70" t="str">
        <f t="shared" si="24"/>
        <v xml:space="preserve"> </v>
      </c>
      <c r="Q99" s="481" t="str">
        <f t="shared" si="25"/>
        <v xml:space="preserve"> </v>
      </c>
      <c r="R99" s="481" t="str">
        <f t="shared" si="26"/>
        <v xml:space="preserve"> </v>
      </c>
      <c r="S99" s="481" t="str">
        <f t="shared" si="27"/>
        <v xml:space="preserve"> </v>
      </c>
      <c r="Z99" s="196"/>
    </row>
    <row r="100" spans="1:26" ht="31.5" customHeight="1">
      <c r="A100" s="64" t="s">
        <v>3</v>
      </c>
      <c r="B100" s="64" t="s">
        <v>93</v>
      </c>
      <c r="C100" s="64" t="s">
        <v>43</v>
      </c>
      <c r="D100" s="64" t="s">
        <v>4</v>
      </c>
      <c r="E100" s="64" t="s">
        <v>44</v>
      </c>
      <c r="F100" s="64" t="s">
        <v>253</v>
      </c>
      <c r="G100" s="64" t="s">
        <v>261</v>
      </c>
      <c r="H100" s="64" t="s">
        <v>3625</v>
      </c>
      <c r="I100" s="64" t="s">
        <v>263</v>
      </c>
      <c r="J100" s="126">
        <f t="shared" si="16"/>
        <v>1</v>
      </c>
      <c r="K100" s="126" t="str">
        <f t="shared" si="17"/>
        <v>ОПТ 2</v>
      </c>
      <c r="L100" s="126" t="str">
        <f t="shared" si="18"/>
        <v xml:space="preserve"> </v>
      </c>
      <c r="M100" t="str">
        <f t="shared" si="19"/>
        <v xml:space="preserve"> </v>
      </c>
      <c r="N100" s="70" t="str">
        <f t="shared" si="22"/>
        <v xml:space="preserve"> </v>
      </c>
      <c r="O100" s="70" t="str">
        <f t="shared" si="23"/>
        <v xml:space="preserve"> </v>
      </c>
      <c r="P100" s="70" t="str">
        <f t="shared" si="24"/>
        <v xml:space="preserve"> </v>
      </c>
      <c r="Q100" s="481" t="str">
        <f t="shared" si="25"/>
        <v xml:space="preserve"> </v>
      </c>
      <c r="R100" s="481" t="str">
        <f t="shared" si="26"/>
        <v xml:space="preserve"> </v>
      </c>
      <c r="S100" s="481" t="str">
        <f t="shared" si="27"/>
        <v xml:space="preserve"> </v>
      </c>
      <c r="Z100" s="196"/>
    </row>
    <row r="101" spans="1:26" ht="30">
      <c r="A101" s="729" t="s">
        <v>2760</v>
      </c>
      <c r="B101" s="867" t="s">
        <v>835</v>
      </c>
      <c r="C101" s="797"/>
      <c r="D101" s="261" t="s">
        <v>2761</v>
      </c>
      <c r="E101" s="869" t="s">
        <v>41</v>
      </c>
      <c r="F101" s="871" t="s">
        <v>837</v>
      </c>
      <c r="G101" s="69">
        <f>I101*1.35</f>
        <v>2583.36</v>
      </c>
      <c r="H101" s="70">
        <f>I101*1.1</f>
        <v>2104.96</v>
      </c>
      <c r="I101" s="71">
        <v>1913.6</v>
      </c>
      <c r="J101" s="126">
        <f t="shared" si="16"/>
        <v>1</v>
      </c>
      <c r="K101" s="126">
        <f t="shared" si="17"/>
        <v>1913.6</v>
      </c>
      <c r="L101" s="126">
        <f t="shared" si="18"/>
        <v>1913.6</v>
      </c>
      <c r="M101">
        <f t="shared" si="19"/>
        <v>1913.6</v>
      </c>
      <c r="N101" s="70">
        <f t="shared" si="22"/>
        <v>1971.008</v>
      </c>
      <c r="O101" s="70">
        <f t="shared" si="23"/>
        <v>2181.5039999999999</v>
      </c>
      <c r="P101" s="70">
        <f t="shared" si="24"/>
        <v>2698.1759999999999</v>
      </c>
      <c r="Q101" s="481">
        <f t="shared" si="25"/>
        <v>1817.9199999999998</v>
      </c>
      <c r="R101" s="481">
        <f t="shared" si="26"/>
        <v>2009.28</v>
      </c>
      <c r="S101" s="481">
        <f t="shared" si="27"/>
        <v>2487.6799999999998</v>
      </c>
      <c r="Z101" s="196"/>
    </row>
    <row r="102" spans="1:26" ht="30">
      <c r="A102" s="731"/>
      <c r="B102" s="868"/>
      <c r="C102" s="798"/>
      <c r="D102" s="164" t="s">
        <v>1179</v>
      </c>
      <c r="E102" s="870"/>
      <c r="F102" s="872"/>
      <c r="G102" s="69">
        <f>I102*1.35</f>
        <v>2698.65</v>
      </c>
      <c r="H102" s="70">
        <f>I102*1.1</f>
        <v>2198.9</v>
      </c>
      <c r="I102" s="71">
        <v>1999</v>
      </c>
      <c r="J102" s="126">
        <f t="shared" si="16"/>
        <v>1</v>
      </c>
      <c r="K102" s="126">
        <f t="shared" si="17"/>
        <v>1999</v>
      </c>
      <c r="L102" s="126">
        <f t="shared" si="18"/>
        <v>1999</v>
      </c>
      <c r="M102">
        <f t="shared" si="19"/>
        <v>1999</v>
      </c>
      <c r="N102" s="70">
        <f t="shared" si="22"/>
        <v>2058.9700000000003</v>
      </c>
      <c r="O102" s="70">
        <f t="shared" si="23"/>
        <v>2278.8599999999997</v>
      </c>
      <c r="P102" s="70">
        <f t="shared" si="24"/>
        <v>2818.5899999999997</v>
      </c>
      <c r="Q102" s="481">
        <f t="shared" si="25"/>
        <v>1899.05</v>
      </c>
      <c r="R102" s="481">
        <f t="shared" si="26"/>
        <v>2098.9500000000003</v>
      </c>
      <c r="S102" s="481">
        <f t="shared" si="27"/>
        <v>2598.7000000000003</v>
      </c>
      <c r="Z102" s="196"/>
    </row>
    <row r="103" spans="1:26" ht="30">
      <c r="A103" s="74" t="s">
        <v>2762</v>
      </c>
      <c r="B103" s="252" t="s">
        <v>838</v>
      </c>
      <c r="C103" s="865"/>
      <c r="D103" s="164" t="s">
        <v>1179</v>
      </c>
      <c r="E103" s="253" t="s">
        <v>23</v>
      </c>
      <c r="F103" s="254" t="s">
        <v>839</v>
      </c>
      <c r="G103" s="69">
        <f>I103*1.35</f>
        <v>4252.5</v>
      </c>
      <c r="H103" s="70">
        <f>I103*1.1</f>
        <v>3465.0000000000005</v>
      </c>
      <c r="I103" s="71">
        <v>3150</v>
      </c>
      <c r="J103" s="126">
        <f t="shared" si="16"/>
        <v>1</v>
      </c>
      <c r="K103" s="126">
        <f t="shared" si="17"/>
        <v>3150</v>
      </c>
      <c r="L103" s="126">
        <f t="shared" si="18"/>
        <v>3150</v>
      </c>
      <c r="M103">
        <f t="shared" si="19"/>
        <v>3150</v>
      </c>
      <c r="N103" s="70">
        <f t="shared" si="22"/>
        <v>3244.5</v>
      </c>
      <c r="O103" s="70">
        <f t="shared" si="23"/>
        <v>3590.9999999999995</v>
      </c>
      <c r="P103" s="70">
        <f t="shared" si="24"/>
        <v>4441.5</v>
      </c>
      <c r="Q103" s="481">
        <f t="shared" si="25"/>
        <v>2992.5</v>
      </c>
      <c r="R103" s="481">
        <f t="shared" si="26"/>
        <v>3307.5</v>
      </c>
      <c r="S103" s="481">
        <f t="shared" si="27"/>
        <v>4095</v>
      </c>
      <c r="Z103" s="196"/>
    </row>
    <row r="104" spans="1:26" ht="35.25" customHeight="1">
      <c r="A104" s="729" t="s">
        <v>2763</v>
      </c>
      <c r="B104" s="867" t="s">
        <v>840</v>
      </c>
      <c r="C104" s="797"/>
      <c r="D104" s="261" t="s">
        <v>2761</v>
      </c>
      <c r="E104" s="869" t="s">
        <v>33</v>
      </c>
      <c r="F104" s="871" t="s">
        <v>839</v>
      </c>
      <c r="G104" s="69">
        <f>I104*1.35</f>
        <v>4920.75</v>
      </c>
      <c r="H104" s="70">
        <f>I104*1.1</f>
        <v>4009.5000000000005</v>
      </c>
      <c r="I104" s="71">
        <v>3645</v>
      </c>
      <c r="J104" s="126">
        <f t="shared" si="16"/>
        <v>1</v>
      </c>
      <c r="K104" s="126">
        <f t="shared" si="17"/>
        <v>3645</v>
      </c>
      <c r="L104" s="126">
        <f t="shared" si="18"/>
        <v>3645</v>
      </c>
      <c r="M104">
        <f t="shared" si="19"/>
        <v>3645</v>
      </c>
      <c r="N104" s="70">
        <f t="shared" si="22"/>
        <v>3754.35</v>
      </c>
      <c r="O104" s="70">
        <f t="shared" si="23"/>
        <v>4155.2999999999993</v>
      </c>
      <c r="P104" s="70">
        <f t="shared" si="24"/>
        <v>5139.45</v>
      </c>
      <c r="Q104" s="481">
        <f t="shared" si="25"/>
        <v>3462.75</v>
      </c>
      <c r="R104" s="481">
        <f t="shared" si="26"/>
        <v>3827.25</v>
      </c>
      <c r="S104" s="481">
        <f t="shared" si="27"/>
        <v>4738.5</v>
      </c>
      <c r="Z104" s="196"/>
    </row>
    <row r="105" spans="1:26" ht="42.75" customHeight="1">
      <c r="A105" s="731"/>
      <c r="B105" s="868"/>
      <c r="C105" s="865"/>
      <c r="D105" s="164" t="s">
        <v>1179</v>
      </c>
      <c r="E105" s="870"/>
      <c r="F105" s="872"/>
      <c r="G105" s="69">
        <f>I105*1.35</f>
        <v>5258.25</v>
      </c>
      <c r="H105" s="70">
        <f>I105*1.1</f>
        <v>4284.5</v>
      </c>
      <c r="I105" s="71">
        <v>3895</v>
      </c>
      <c r="J105" s="126">
        <f t="shared" si="16"/>
        <v>1</v>
      </c>
      <c r="K105" s="126">
        <f t="shared" si="17"/>
        <v>3895</v>
      </c>
      <c r="L105" s="126">
        <f t="shared" si="18"/>
        <v>3895</v>
      </c>
      <c r="M105">
        <f t="shared" si="19"/>
        <v>3895</v>
      </c>
      <c r="N105" s="70">
        <f t="shared" si="22"/>
        <v>4011.85</v>
      </c>
      <c r="O105" s="70">
        <f t="shared" si="23"/>
        <v>4440.2999999999993</v>
      </c>
      <c r="P105" s="70">
        <f t="shared" si="24"/>
        <v>5491.95</v>
      </c>
      <c r="Q105" s="481">
        <f t="shared" si="25"/>
        <v>3700.25</v>
      </c>
      <c r="R105" s="481">
        <f t="shared" si="26"/>
        <v>4089.75</v>
      </c>
      <c r="S105" s="481">
        <f t="shared" si="27"/>
        <v>5063.5</v>
      </c>
      <c r="Z105" s="196"/>
    </row>
    <row r="106" spans="1:26" ht="29.25" customHeight="1">
      <c r="A106" s="634" t="s">
        <v>1216</v>
      </c>
      <c r="B106" s="634"/>
      <c r="C106" s="634"/>
      <c r="D106" s="634"/>
      <c r="E106" s="634"/>
      <c r="F106" s="634"/>
      <c r="G106" s="634"/>
      <c r="H106" s="634"/>
      <c r="I106" s="634"/>
      <c r="J106" s="126">
        <f t="shared" si="16"/>
        <v>0</v>
      </c>
      <c r="K106" s="126">
        <f t="shared" si="17"/>
        <v>0</v>
      </c>
      <c r="L106" s="126">
        <f t="shared" si="18"/>
        <v>0</v>
      </c>
      <c r="M106" t="str">
        <f t="shared" si="19"/>
        <v xml:space="preserve"> </v>
      </c>
      <c r="N106" s="70" t="str">
        <f t="shared" si="22"/>
        <v xml:space="preserve"> </v>
      </c>
      <c r="O106" s="70" t="str">
        <f t="shared" si="23"/>
        <v xml:space="preserve"> </v>
      </c>
      <c r="P106" s="70" t="str">
        <f t="shared" si="24"/>
        <v xml:space="preserve"> </v>
      </c>
      <c r="Q106" s="481" t="str">
        <f t="shared" si="25"/>
        <v xml:space="preserve"> </v>
      </c>
      <c r="R106" s="481" t="str">
        <f t="shared" si="26"/>
        <v xml:space="preserve"> </v>
      </c>
      <c r="S106" s="481" t="str">
        <f t="shared" si="27"/>
        <v xml:space="preserve"> </v>
      </c>
      <c r="Z106" s="196"/>
    </row>
    <row r="107" spans="1:26" ht="31.5" customHeight="1">
      <c r="A107" s="64" t="s">
        <v>3</v>
      </c>
      <c r="B107" s="64" t="s">
        <v>93</v>
      </c>
      <c r="C107" s="64" t="s">
        <v>43</v>
      </c>
      <c r="D107" s="64" t="s">
        <v>4</v>
      </c>
      <c r="E107" s="64" t="s">
        <v>44</v>
      </c>
      <c r="F107" s="64" t="s">
        <v>253</v>
      </c>
      <c r="G107" s="64" t="s">
        <v>261</v>
      </c>
      <c r="H107" s="64" t="s">
        <v>3625</v>
      </c>
      <c r="I107" s="64" t="s">
        <v>263</v>
      </c>
      <c r="J107" s="126">
        <f t="shared" si="16"/>
        <v>1</v>
      </c>
      <c r="K107" s="126" t="str">
        <f t="shared" si="17"/>
        <v>ОПТ 2</v>
      </c>
      <c r="L107" s="126" t="str">
        <f t="shared" si="18"/>
        <v xml:space="preserve"> </v>
      </c>
      <c r="M107" t="str">
        <f t="shared" si="19"/>
        <v xml:space="preserve"> </v>
      </c>
      <c r="N107" s="70" t="str">
        <f t="shared" si="22"/>
        <v xml:space="preserve"> </v>
      </c>
      <c r="O107" s="70" t="str">
        <f t="shared" si="23"/>
        <v xml:space="preserve"> </v>
      </c>
      <c r="P107" s="70" t="str">
        <f t="shared" si="24"/>
        <v xml:space="preserve"> </v>
      </c>
      <c r="Q107" s="481" t="str">
        <f t="shared" si="25"/>
        <v xml:space="preserve"> </v>
      </c>
      <c r="R107" s="481" t="str">
        <f t="shared" si="26"/>
        <v xml:space="preserve"> </v>
      </c>
      <c r="S107" s="481" t="str">
        <f t="shared" si="27"/>
        <v xml:space="preserve"> </v>
      </c>
      <c r="Z107" s="196"/>
    </row>
    <row r="108" spans="1:26" ht="57.75" customHeight="1">
      <c r="A108" s="74" t="s">
        <v>2773</v>
      </c>
      <c r="B108" s="163" t="s">
        <v>970</v>
      </c>
      <c r="C108" s="239"/>
      <c r="D108" s="260"/>
      <c r="E108" s="255" t="s">
        <v>1217</v>
      </c>
      <c r="F108" s="255" t="s">
        <v>1218</v>
      </c>
      <c r="G108" s="69">
        <f t="shared" ref="G108:G113" si="30">I108*1.35</f>
        <v>86.4</v>
      </c>
      <c r="H108" s="70">
        <f t="shared" ref="H108:H113" si="31">I108*1.1</f>
        <v>70.400000000000006</v>
      </c>
      <c r="I108" s="71">
        <v>64</v>
      </c>
      <c r="J108" s="126">
        <f t="shared" si="16"/>
        <v>1</v>
      </c>
      <c r="K108" s="126">
        <f t="shared" si="17"/>
        <v>64</v>
      </c>
      <c r="L108" s="126">
        <f t="shared" si="18"/>
        <v>64</v>
      </c>
      <c r="M108">
        <f t="shared" si="19"/>
        <v>64</v>
      </c>
      <c r="N108" s="70">
        <f t="shared" si="22"/>
        <v>65.92</v>
      </c>
      <c r="O108" s="70">
        <f t="shared" si="23"/>
        <v>72.959999999999994</v>
      </c>
      <c r="P108" s="70">
        <f t="shared" si="24"/>
        <v>90.24</v>
      </c>
      <c r="Q108" s="481">
        <f t="shared" si="25"/>
        <v>60.8</v>
      </c>
      <c r="R108" s="481">
        <f t="shared" si="26"/>
        <v>67.2</v>
      </c>
      <c r="S108" s="481">
        <f t="shared" si="27"/>
        <v>83.2</v>
      </c>
      <c r="Z108" s="196"/>
    </row>
    <row r="109" spans="1:26" ht="24.75" customHeight="1">
      <c r="A109" s="74" t="s">
        <v>2774</v>
      </c>
      <c r="B109" s="163" t="s">
        <v>972</v>
      </c>
      <c r="C109" s="851"/>
      <c r="D109" s="260"/>
      <c r="E109" s="255" t="s">
        <v>1219</v>
      </c>
      <c r="F109" s="255" t="s">
        <v>1220</v>
      </c>
      <c r="G109" s="69">
        <f t="shared" si="30"/>
        <v>527.17500000000007</v>
      </c>
      <c r="H109" s="70">
        <f t="shared" si="31"/>
        <v>429.55</v>
      </c>
      <c r="I109" s="71">
        <v>390.5</v>
      </c>
      <c r="J109" s="126">
        <f t="shared" si="16"/>
        <v>1</v>
      </c>
      <c r="K109" s="126">
        <f t="shared" si="17"/>
        <v>390.5</v>
      </c>
      <c r="L109" s="126">
        <f t="shared" si="18"/>
        <v>390.5</v>
      </c>
      <c r="M109">
        <f t="shared" si="19"/>
        <v>390.5</v>
      </c>
      <c r="N109" s="70">
        <f t="shared" si="22"/>
        <v>402.21500000000003</v>
      </c>
      <c r="O109" s="70">
        <f t="shared" si="23"/>
        <v>445.16999999999996</v>
      </c>
      <c r="P109" s="70">
        <f t="shared" si="24"/>
        <v>550.60500000000002</v>
      </c>
      <c r="Q109" s="481">
        <f t="shared" si="25"/>
        <v>370.97500000000002</v>
      </c>
      <c r="R109" s="481">
        <f t="shared" si="26"/>
        <v>410.02500000000003</v>
      </c>
      <c r="S109" s="481">
        <f t="shared" si="27"/>
        <v>507.65000000000003</v>
      </c>
      <c r="Z109" s="196"/>
    </row>
    <row r="110" spans="1:26" ht="24" customHeight="1">
      <c r="A110" s="74" t="s">
        <v>2775</v>
      </c>
      <c r="B110" s="163" t="s">
        <v>973</v>
      </c>
      <c r="C110" s="861"/>
      <c r="D110" s="260"/>
      <c r="E110" s="255" t="s">
        <v>845</v>
      </c>
      <c r="F110" s="255" t="s">
        <v>1221</v>
      </c>
      <c r="G110" s="69">
        <f t="shared" si="30"/>
        <v>527.17500000000007</v>
      </c>
      <c r="H110" s="70">
        <f t="shared" si="31"/>
        <v>429.55</v>
      </c>
      <c r="I110" s="71">
        <v>390.5</v>
      </c>
      <c r="J110" s="126">
        <f t="shared" si="16"/>
        <v>1</v>
      </c>
      <c r="K110" s="126">
        <f t="shared" si="17"/>
        <v>390.5</v>
      </c>
      <c r="L110" s="126">
        <f t="shared" si="18"/>
        <v>390.5</v>
      </c>
      <c r="M110">
        <f t="shared" si="19"/>
        <v>390.5</v>
      </c>
      <c r="N110" s="70">
        <f t="shared" si="22"/>
        <v>402.21500000000003</v>
      </c>
      <c r="O110" s="70">
        <f t="shared" si="23"/>
        <v>445.16999999999996</v>
      </c>
      <c r="P110" s="70">
        <f t="shared" si="24"/>
        <v>550.60500000000002</v>
      </c>
      <c r="Q110" s="481">
        <f t="shared" si="25"/>
        <v>370.97500000000002</v>
      </c>
      <c r="R110" s="481">
        <f t="shared" si="26"/>
        <v>410.02500000000003</v>
      </c>
      <c r="S110" s="481">
        <f t="shared" si="27"/>
        <v>507.65000000000003</v>
      </c>
      <c r="Z110" s="196"/>
    </row>
    <row r="111" spans="1:26" ht="30" customHeight="1">
      <c r="A111" s="74" t="s">
        <v>2776</v>
      </c>
      <c r="B111" s="163" t="s">
        <v>975</v>
      </c>
      <c r="C111" s="852"/>
      <c r="D111" s="260"/>
      <c r="E111" s="255" t="s">
        <v>1223</v>
      </c>
      <c r="F111" s="255" t="s">
        <v>1222</v>
      </c>
      <c r="G111" s="69">
        <f t="shared" si="30"/>
        <v>653.40000000000009</v>
      </c>
      <c r="H111" s="70">
        <f t="shared" si="31"/>
        <v>532.40000000000009</v>
      </c>
      <c r="I111" s="71">
        <v>484</v>
      </c>
      <c r="J111" s="126">
        <f t="shared" si="16"/>
        <v>1</v>
      </c>
      <c r="K111" s="126">
        <f t="shared" si="17"/>
        <v>484</v>
      </c>
      <c r="L111" s="126">
        <f t="shared" si="18"/>
        <v>484</v>
      </c>
      <c r="M111">
        <f t="shared" si="19"/>
        <v>484</v>
      </c>
      <c r="N111" s="70">
        <f t="shared" si="22"/>
        <v>498.52000000000004</v>
      </c>
      <c r="O111" s="70">
        <f t="shared" si="23"/>
        <v>551.76</v>
      </c>
      <c r="P111" s="70">
        <f t="shared" si="24"/>
        <v>682.43999999999994</v>
      </c>
      <c r="Q111" s="481">
        <f t="shared" si="25"/>
        <v>459.8</v>
      </c>
      <c r="R111" s="481">
        <f t="shared" si="26"/>
        <v>508.20000000000005</v>
      </c>
      <c r="S111" s="481">
        <f t="shared" si="27"/>
        <v>629.20000000000005</v>
      </c>
      <c r="Z111" s="196" t="s">
        <v>978</v>
      </c>
    </row>
    <row r="112" spans="1:26" ht="33.75" customHeight="1">
      <c r="A112" s="74" t="s">
        <v>2777</v>
      </c>
      <c r="B112" s="163" t="s">
        <v>971</v>
      </c>
      <c r="C112" s="851"/>
      <c r="D112" s="260"/>
      <c r="E112" s="255" t="s">
        <v>1217</v>
      </c>
      <c r="F112" s="255" t="s">
        <v>1224</v>
      </c>
      <c r="G112" s="69">
        <f t="shared" si="30"/>
        <v>393.52500000000003</v>
      </c>
      <c r="H112" s="70">
        <f t="shared" si="31"/>
        <v>320.65000000000003</v>
      </c>
      <c r="I112" s="71">
        <v>291.5</v>
      </c>
      <c r="J112" s="126">
        <f t="shared" si="16"/>
        <v>1</v>
      </c>
      <c r="K112" s="126">
        <f t="shared" si="17"/>
        <v>291.5</v>
      </c>
      <c r="L112" s="126">
        <f t="shared" si="18"/>
        <v>291.5</v>
      </c>
      <c r="M112">
        <f t="shared" si="19"/>
        <v>291.5</v>
      </c>
      <c r="N112" s="70">
        <f t="shared" si="22"/>
        <v>300.245</v>
      </c>
      <c r="O112" s="70">
        <f t="shared" si="23"/>
        <v>332.30999999999995</v>
      </c>
      <c r="P112" s="70">
        <f t="shared" si="24"/>
        <v>411.01499999999999</v>
      </c>
      <c r="Q112" s="481">
        <f t="shared" si="25"/>
        <v>276.92500000000001</v>
      </c>
      <c r="R112" s="481">
        <f t="shared" si="26"/>
        <v>306.07499999999999</v>
      </c>
      <c r="S112" s="481">
        <f t="shared" si="27"/>
        <v>378.95</v>
      </c>
      <c r="Z112" s="196"/>
    </row>
    <row r="113" spans="1:26" ht="43.5" customHeight="1">
      <c r="A113" s="74" t="s">
        <v>2778</v>
      </c>
      <c r="B113" s="163" t="s">
        <v>974</v>
      </c>
      <c r="C113" s="852"/>
      <c r="D113" s="260"/>
      <c r="E113" s="255" t="s">
        <v>845</v>
      </c>
      <c r="F113" s="255" t="s">
        <v>1222</v>
      </c>
      <c r="G113" s="69">
        <f t="shared" si="30"/>
        <v>527.17500000000007</v>
      </c>
      <c r="H113" s="70">
        <f t="shared" si="31"/>
        <v>429.55</v>
      </c>
      <c r="I113" s="71">
        <v>390.5</v>
      </c>
      <c r="J113" s="126">
        <f t="shared" si="16"/>
        <v>1</v>
      </c>
      <c r="K113" s="126">
        <f t="shared" si="17"/>
        <v>390.5</v>
      </c>
      <c r="L113" s="126">
        <f t="shared" si="18"/>
        <v>390.5</v>
      </c>
      <c r="M113">
        <f t="shared" si="19"/>
        <v>390.5</v>
      </c>
      <c r="N113" s="70">
        <f t="shared" si="22"/>
        <v>402.21500000000003</v>
      </c>
      <c r="O113" s="70">
        <f t="shared" si="23"/>
        <v>445.16999999999996</v>
      </c>
      <c r="P113" s="70">
        <f t="shared" si="24"/>
        <v>550.60500000000002</v>
      </c>
      <c r="Q113" s="481">
        <f t="shared" si="25"/>
        <v>370.97500000000002</v>
      </c>
      <c r="R113" s="481">
        <f t="shared" si="26"/>
        <v>410.02500000000003</v>
      </c>
      <c r="S113" s="481">
        <f t="shared" si="27"/>
        <v>507.65000000000003</v>
      </c>
      <c r="Z113" s="196"/>
    </row>
    <row r="114" spans="1:26" ht="29.25" customHeight="1">
      <c r="A114" s="634" t="s">
        <v>841</v>
      </c>
      <c r="B114" s="634"/>
      <c r="C114" s="634"/>
      <c r="D114" s="634"/>
      <c r="E114" s="634"/>
      <c r="F114" s="634"/>
      <c r="G114" s="634"/>
      <c r="H114" s="634"/>
      <c r="I114" s="634"/>
      <c r="J114" s="126">
        <f t="shared" si="16"/>
        <v>0</v>
      </c>
      <c r="K114" s="126">
        <f t="shared" si="17"/>
        <v>0</v>
      </c>
      <c r="L114" s="126">
        <f t="shared" si="18"/>
        <v>0</v>
      </c>
      <c r="M114" t="str">
        <f t="shared" si="19"/>
        <v xml:space="preserve"> </v>
      </c>
      <c r="N114" s="70" t="str">
        <f t="shared" si="22"/>
        <v xml:space="preserve"> </v>
      </c>
      <c r="O114" s="70" t="str">
        <f t="shared" si="23"/>
        <v xml:space="preserve"> </v>
      </c>
      <c r="P114" s="70" t="str">
        <f t="shared" si="24"/>
        <v xml:space="preserve"> </v>
      </c>
      <c r="Q114" s="481" t="str">
        <f t="shared" si="25"/>
        <v xml:space="preserve"> </v>
      </c>
      <c r="R114" s="481" t="str">
        <f t="shared" si="26"/>
        <v xml:space="preserve"> </v>
      </c>
      <c r="S114" s="481" t="str">
        <f t="shared" si="27"/>
        <v xml:space="preserve"> </v>
      </c>
      <c r="Z114" s="196"/>
    </row>
    <row r="115" spans="1:26" ht="31.5" customHeight="1">
      <c r="A115" s="64" t="s">
        <v>3</v>
      </c>
      <c r="B115" s="64" t="s">
        <v>93</v>
      </c>
      <c r="C115" s="64" t="s">
        <v>43</v>
      </c>
      <c r="D115" s="64" t="s">
        <v>4</v>
      </c>
      <c r="E115" s="64" t="s">
        <v>44</v>
      </c>
      <c r="F115" s="64" t="s">
        <v>253</v>
      </c>
      <c r="G115" s="64" t="s">
        <v>261</v>
      </c>
      <c r="H115" s="64" t="s">
        <v>3625</v>
      </c>
      <c r="I115" s="64" t="s">
        <v>263</v>
      </c>
      <c r="J115" s="126">
        <f t="shared" si="16"/>
        <v>1</v>
      </c>
      <c r="K115" s="126" t="str">
        <f t="shared" si="17"/>
        <v>ОПТ 2</v>
      </c>
      <c r="L115" s="126" t="str">
        <f t="shared" si="18"/>
        <v xml:space="preserve"> </v>
      </c>
      <c r="M115" t="str">
        <f t="shared" si="19"/>
        <v xml:space="preserve"> </v>
      </c>
      <c r="N115" s="70" t="str">
        <f t="shared" si="22"/>
        <v xml:space="preserve"> </v>
      </c>
      <c r="O115" s="70" t="str">
        <f t="shared" si="23"/>
        <v xml:space="preserve"> </v>
      </c>
      <c r="P115" s="70" t="str">
        <f t="shared" si="24"/>
        <v xml:space="preserve"> </v>
      </c>
      <c r="Q115" s="481" t="str">
        <f t="shared" si="25"/>
        <v xml:space="preserve"> </v>
      </c>
      <c r="R115" s="481" t="str">
        <f t="shared" si="26"/>
        <v xml:space="preserve"> </v>
      </c>
      <c r="S115" s="481" t="str">
        <f t="shared" si="27"/>
        <v xml:space="preserve"> </v>
      </c>
      <c r="Z115" s="196"/>
    </row>
    <row r="116" spans="1:26" ht="61.5" customHeight="1">
      <c r="A116" s="74" t="s">
        <v>2779</v>
      </c>
      <c r="B116" s="163" t="s">
        <v>842</v>
      </c>
      <c r="C116" s="239"/>
      <c r="D116" s="260"/>
      <c r="E116" s="255" t="s">
        <v>845</v>
      </c>
      <c r="F116" s="255" t="s">
        <v>843</v>
      </c>
      <c r="G116" s="69">
        <f>I116*1.35</f>
        <v>721.71</v>
      </c>
      <c r="H116" s="70">
        <f>I116*1.1</f>
        <v>588.06000000000006</v>
      </c>
      <c r="I116" s="71">
        <v>534.6</v>
      </c>
      <c r="J116" s="126">
        <f t="shared" si="16"/>
        <v>1</v>
      </c>
      <c r="K116" s="126">
        <f t="shared" si="17"/>
        <v>534.6</v>
      </c>
      <c r="L116" s="126">
        <f t="shared" si="18"/>
        <v>534.6</v>
      </c>
      <c r="M116">
        <f t="shared" si="19"/>
        <v>534.6</v>
      </c>
      <c r="N116" s="70">
        <f t="shared" si="22"/>
        <v>550.63800000000003</v>
      </c>
      <c r="O116" s="70">
        <f t="shared" si="23"/>
        <v>609.44399999999996</v>
      </c>
      <c r="P116" s="70">
        <f t="shared" si="24"/>
        <v>753.78599999999994</v>
      </c>
      <c r="Q116" s="481">
        <f t="shared" si="25"/>
        <v>507.87</v>
      </c>
      <c r="R116" s="481">
        <f t="shared" si="26"/>
        <v>561.33000000000004</v>
      </c>
      <c r="S116" s="481">
        <f t="shared" si="27"/>
        <v>694.98</v>
      </c>
      <c r="Z116" s="196"/>
    </row>
    <row r="117" spans="1:26" ht="29.25" customHeight="1">
      <c r="A117" s="634" t="s">
        <v>2764</v>
      </c>
      <c r="B117" s="634"/>
      <c r="C117" s="634"/>
      <c r="D117" s="634"/>
      <c r="E117" s="634"/>
      <c r="F117" s="634"/>
      <c r="G117" s="634"/>
      <c r="H117" s="634"/>
      <c r="I117" s="634"/>
      <c r="J117" s="126">
        <f t="shared" si="16"/>
        <v>0</v>
      </c>
      <c r="K117" s="126">
        <f t="shared" si="17"/>
        <v>0</v>
      </c>
      <c r="L117" s="126">
        <f t="shared" si="18"/>
        <v>0</v>
      </c>
      <c r="M117" t="str">
        <f t="shared" si="19"/>
        <v xml:space="preserve"> </v>
      </c>
      <c r="N117" s="70" t="str">
        <f t="shared" si="22"/>
        <v xml:space="preserve"> </v>
      </c>
      <c r="O117" s="70" t="str">
        <f t="shared" si="23"/>
        <v xml:space="preserve"> </v>
      </c>
      <c r="P117" s="70" t="str">
        <f t="shared" si="24"/>
        <v xml:space="preserve"> </v>
      </c>
      <c r="Q117" s="481" t="str">
        <f t="shared" si="25"/>
        <v xml:space="preserve"> </v>
      </c>
      <c r="R117" s="481" t="str">
        <f t="shared" si="26"/>
        <v xml:space="preserve"> </v>
      </c>
      <c r="S117" s="481" t="str">
        <f t="shared" si="27"/>
        <v xml:space="preserve"> </v>
      </c>
      <c r="Z117" s="196"/>
    </row>
    <row r="118" spans="1:26" ht="31.5" customHeight="1">
      <c r="A118" s="64" t="s">
        <v>3</v>
      </c>
      <c r="B118" s="64" t="s">
        <v>93</v>
      </c>
      <c r="C118" s="64" t="s">
        <v>43</v>
      </c>
      <c r="D118" s="64" t="s">
        <v>4</v>
      </c>
      <c r="E118" s="64" t="s">
        <v>44</v>
      </c>
      <c r="F118" s="64" t="s">
        <v>253</v>
      </c>
      <c r="G118" s="64" t="s">
        <v>261</v>
      </c>
      <c r="H118" s="64" t="s">
        <v>3625</v>
      </c>
      <c r="I118" s="64" t="s">
        <v>263</v>
      </c>
      <c r="J118" s="126">
        <f t="shared" si="16"/>
        <v>1</v>
      </c>
      <c r="K118" s="126" t="str">
        <f t="shared" si="17"/>
        <v>ОПТ 2</v>
      </c>
      <c r="L118" s="126" t="str">
        <f t="shared" si="18"/>
        <v xml:space="preserve"> </v>
      </c>
      <c r="M118" t="str">
        <f t="shared" si="19"/>
        <v xml:space="preserve"> </v>
      </c>
      <c r="N118" s="70" t="str">
        <f t="shared" si="22"/>
        <v xml:space="preserve"> </v>
      </c>
      <c r="O118" s="70" t="str">
        <f t="shared" si="23"/>
        <v xml:space="preserve"> </v>
      </c>
      <c r="P118" s="70" t="str">
        <f t="shared" si="24"/>
        <v xml:space="preserve"> </v>
      </c>
      <c r="Q118" s="481" t="str">
        <f t="shared" si="25"/>
        <v xml:space="preserve"> </v>
      </c>
      <c r="R118" s="481" t="str">
        <f t="shared" si="26"/>
        <v xml:space="preserve"> </v>
      </c>
      <c r="S118" s="481" t="str">
        <f t="shared" si="27"/>
        <v xml:space="preserve"> </v>
      </c>
      <c r="Z118" s="196"/>
    </row>
    <row r="119" spans="1:26" ht="76.5" customHeight="1">
      <c r="A119" s="74" t="s">
        <v>2781</v>
      </c>
      <c r="B119" s="163" t="s">
        <v>2780</v>
      </c>
      <c r="C119" s="239"/>
      <c r="D119" s="260"/>
      <c r="E119" s="255" t="s">
        <v>1226</v>
      </c>
      <c r="F119" s="255" t="s">
        <v>1225</v>
      </c>
      <c r="G119" s="69">
        <f>I119*1.35</f>
        <v>830.25</v>
      </c>
      <c r="H119" s="70">
        <f>I119*1.1</f>
        <v>676.5</v>
      </c>
      <c r="I119" s="71">
        <v>615</v>
      </c>
      <c r="J119" s="126">
        <f t="shared" si="16"/>
        <v>1</v>
      </c>
      <c r="K119" s="126">
        <f t="shared" si="17"/>
        <v>615</v>
      </c>
      <c r="L119" s="126">
        <f t="shared" si="18"/>
        <v>615</v>
      </c>
      <c r="M119">
        <f t="shared" si="19"/>
        <v>615</v>
      </c>
      <c r="N119" s="70">
        <f t="shared" si="22"/>
        <v>633.45000000000005</v>
      </c>
      <c r="O119" s="70">
        <f t="shared" si="23"/>
        <v>701.09999999999991</v>
      </c>
      <c r="P119" s="70">
        <f t="shared" si="24"/>
        <v>867.15</v>
      </c>
      <c r="Q119" s="481">
        <f t="shared" si="25"/>
        <v>584.25</v>
      </c>
      <c r="R119" s="481">
        <f t="shared" si="26"/>
        <v>645.75</v>
      </c>
      <c r="S119" s="481">
        <f t="shared" si="27"/>
        <v>799.5</v>
      </c>
      <c r="Z119" s="87"/>
    </row>
    <row r="120" spans="1:26" ht="64.5" customHeight="1">
      <c r="A120" s="74" t="s">
        <v>2786</v>
      </c>
      <c r="B120" s="163" t="s">
        <v>1229</v>
      </c>
      <c r="C120" s="239"/>
      <c r="D120" s="260"/>
      <c r="E120" s="255" t="s">
        <v>1231</v>
      </c>
      <c r="F120" s="255" t="s">
        <v>1230</v>
      </c>
      <c r="G120" s="69">
        <f>I120*1.35</f>
        <v>938.25000000000011</v>
      </c>
      <c r="H120" s="70">
        <f>I120*1.1</f>
        <v>764.50000000000011</v>
      </c>
      <c r="I120" s="71">
        <v>695</v>
      </c>
      <c r="J120" s="126">
        <f t="shared" si="16"/>
        <v>1</v>
      </c>
      <c r="K120" s="126">
        <f t="shared" si="17"/>
        <v>695</v>
      </c>
      <c r="L120" s="126">
        <f t="shared" si="18"/>
        <v>695</v>
      </c>
      <c r="M120">
        <f t="shared" si="19"/>
        <v>695</v>
      </c>
      <c r="N120" s="70">
        <f t="shared" si="22"/>
        <v>715.85</v>
      </c>
      <c r="O120" s="70">
        <f t="shared" si="23"/>
        <v>792.3</v>
      </c>
      <c r="P120" s="70">
        <f t="shared" si="24"/>
        <v>979.94999999999993</v>
      </c>
      <c r="Q120" s="481">
        <f t="shared" si="25"/>
        <v>660.25</v>
      </c>
      <c r="R120" s="481">
        <f t="shared" si="26"/>
        <v>729.75</v>
      </c>
      <c r="S120" s="481">
        <f t="shared" si="27"/>
        <v>903.5</v>
      </c>
      <c r="Z120" s="87"/>
    </row>
    <row r="121" spans="1:26" ht="76.5" customHeight="1">
      <c r="A121" s="74" t="s">
        <v>2782</v>
      </c>
      <c r="B121" s="163" t="s">
        <v>976</v>
      </c>
      <c r="C121" s="239"/>
      <c r="D121" s="260"/>
      <c r="E121" s="255" t="s">
        <v>1227</v>
      </c>
      <c r="F121" s="255" t="s">
        <v>1228</v>
      </c>
      <c r="G121" s="69">
        <f>I121*1.35</f>
        <v>1809.0000000000002</v>
      </c>
      <c r="H121" s="70">
        <f>I121*1.1</f>
        <v>1474.0000000000002</v>
      </c>
      <c r="I121" s="71">
        <v>1340</v>
      </c>
      <c r="J121" s="126">
        <f t="shared" si="16"/>
        <v>1</v>
      </c>
      <c r="K121" s="126">
        <f t="shared" si="17"/>
        <v>1340</v>
      </c>
      <c r="L121" s="126">
        <f t="shared" si="18"/>
        <v>1340</v>
      </c>
      <c r="M121">
        <f t="shared" si="19"/>
        <v>1340</v>
      </c>
      <c r="N121" s="70">
        <f t="shared" si="22"/>
        <v>1380.2</v>
      </c>
      <c r="O121" s="70">
        <f t="shared" si="23"/>
        <v>1527.6</v>
      </c>
      <c r="P121" s="70">
        <f t="shared" si="24"/>
        <v>1889.3999999999999</v>
      </c>
      <c r="Q121" s="481">
        <f t="shared" si="25"/>
        <v>1273</v>
      </c>
      <c r="R121" s="481">
        <f t="shared" si="26"/>
        <v>1407</v>
      </c>
      <c r="S121" s="481">
        <f t="shared" si="27"/>
        <v>1742</v>
      </c>
      <c r="Z121" s="87"/>
    </row>
    <row r="122" spans="1:26" ht="88.5" customHeight="1">
      <c r="A122" s="74" t="s">
        <v>2784</v>
      </c>
      <c r="B122" s="163" t="s">
        <v>2783</v>
      </c>
      <c r="C122" s="239"/>
      <c r="D122" s="260"/>
      <c r="E122" s="255" t="s">
        <v>691</v>
      </c>
      <c r="F122" s="255" t="s">
        <v>2785</v>
      </c>
      <c r="G122" s="69">
        <f>I122*1.35</f>
        <v>2303.2350000000001</v>
      </c>
      <c r="H122" s="70">
        <f>I122*1.1</f>
        <v>1876.71</v>
      </c>
      <c r="I122" s="71">
        <v>1706.1</v>
      </c>
      <c r="J122" s="126">
        <f t="shared" si="16"/>
        <v>1</v>
      </c>
      <c r="K122" s="126">
        <f t="shared" si="17"/>
        <v>1706.1</v>
      </c>
      <c r="L122" s="126">
        <f t="shared" si="18"/>
        <v>1706.1</v>
      </c>
      <c r="M122">
        <f t="shared" si="19"/>
        <v>1706.1</v>
      </c>
      <c r="N122" s="70">
        <f t="shared" si="22"/>
        <v>1757.2829999999999</v>
      </c>
      <c r="O122" s="70">
        <f t="shared" si="23"/>
        <v>1944.9539999999997</v>
      </c>
      <c r="P122" s="70">
        <f t="shared" si="24"/>
        <v>2405.6009999999997</v>
      </c>
      <c r="Q122" s="481">
        <f t="shared" si="25"/>
        <v>1620.7949999999998</v>
      </c>
      <c r="R122" s="481">
        <f t="shared" si="26"/>
        <v>1791.405</v>
      </c>
      <c r="S122" s="481">
        <f t="shared" si="27"/>
        <v>2217.9299999999998</v>
      </c>
      <c r="Z122" s="87"/>
    </row>
    <row r="123" spans="1:26" ht="76.5" customHeight="1">
      <c r="A123" s="74" t="s">
        <v>2787</v>
      </c>
      <c r="B123" s="163" t="s">
        <v>977</v>
      </c>
      <c r="C123" s="239"/>
      <c r="D123" s="260"/>
      <c r="E123" s="255" t="s">
        <v>1233</v>
      </c>
      <c r="F123" s="255" t="s">
        <v>1232</v>
      </c>
      <c r="G123" s="69">
        <f>I123*1.35</f>
        <v>1005.7500000000001</v>
      </c>
      <c r="H123" s="70">
        <f>I123*1.1</f>
        <v>819.50000000000011</v>
      </c>
      <c r="I123" s="71">
        <v>745</v>
      </c>
      <c r="J123" s="126">
        <f t="shared" si="16"/>
        <v>1</v>
      </c>
      <c r="K123" s="126">
        <f t="shared" si="17"/>
        <v>745</v>
      </c>
      <c r="L123" s="126">
        <f t="shared" si="18"/>
        <v>745</v>
      </c>
      <c r="M123">
        <f t="shared" si="19"/>
        <v>745</v>
      </c>
      <c r="N123" s="70">
        <f t="shared" si="22"/>
        <v>767.35</v>
      </c>
      <c r="O123" s="70">
        <f t="shared" si="23"/>
        <v>849.3</v>
      </c>
      <c r="P123" s="70">
        <f t="shared" si="24"/>
        <v>1050.45</v>
      </c>
      <c r="Q123" s="481">
        <f t="shared" si="25"/>
        <v>707.75</v>
      </c>
      <c r="R123" s="481">
        <f t="shared" si="26"/>
        <v>782.25</v>
      </c>
      <c r="S123" s="481">
        <f t="shared" si="27"/>
        <v>968.5</v>
      </c>
      <c r="Z123" s="87"/>
    </row>
    <row r="124" spans="1:26" ht="29.25" customHeight="1">
      <c r="A124" s="634" t="s">
        <v>2788</v>
      </c>
      <c r="B124" s="634"/>
      <c r="C124" s="634"/>
      <c r="D124" s="634"/>
      <c r="E124" s="634"/>
      <c r="F124" s="634"/>
      <c r="G124" s="634"/>
      <c r="H124" s="634"/>
      <c r="I124" s="634"/>
      <c r="J124" s="126">
        <f t="shared" si="16"/>
        <v>0</v>
      </c>
      <c r="K124" s="126">
        <f t="shared" si="17"/>
        <v>0</v>
      </c>
      <c r="L124" s="126">
        <f t="shared" si="18"/>
        <v>0</v>
      </c>
      <c r="M124" t="str">
        <f t="shared" si="19"/>
        <v xml:space="preserve"> </v>
      </c>
      <c r="N124" s="70" t="str">
        <f t="shared" si="22"/>
        <v xml:space="preserve"> </v>
      </c>
      <c r="O124" s="70" t="str">
        <f t="shared" si="23"/>
        <v xml:space="preserve"> </v>
      </c>
      <c r="P124" s="70" t="str">
        <f t="shared" si="24"/>
        <v xml:space="preserve"> </v>
      </c>
      <c r="Q124" s="481" t="str">
        <f t="shared" si="25"/>
        <v xml:space="preserve"> </v>
      </c>
      <c r="R124" s="481" t="str">
        <f t="shared" si="26"/>
        <v xml:space="preserve"> </v>
      </c>
      <c r="S124" s="481" t="str">
        <f t="shared" si="27"/>
        <v xml:space="preserve"> </v>
      </c>
      <c r="Z124" s="196"/>
    </row>
    <row r="125" spans="1:26" ht="31.5" customHeight="1">
      <c r="A125" s="64" t="s">
        <v>3</v>
      </c>
      <c r="B125" s="64" t="s">
        <v>93</v>
      </c>
      <c r="C125" s="64" t="s">
        <v>43</v>
      </c>
      <c r="D125" s="64" t="s">
        <v>4</v>
      </c>
      <c r="E125" s="64" t="s">
        <v>44</v>
      </c>
      <c r="F125" s="64" t="s">
        <v>253</v>
      </c>
      <c r="G125" s="64" t="s">
        <v>261</v>
      </c>
      <c r="H125" s="64" t="s">
        <v>3625</v>
      </c>
      <c r="I125" s="64" t="s">
        <v>263</v>
      </c>
      <c r="J125" s="126">
        <f t="shared" si="16"/>
        <v>1</v>
      </c>
      <c r="K125" s="126" t="str">
        <f t="shared" si="17"/>
        <v>ОПТ 2</v>
      </c>
      <c r="L125" s="126" t="str">
        <f t="shared" si="18"/>
        <v xml:space="preserve"> </v>
      </c>
      <c r="M125" t="str">
        <f t="shared" si="19"/>
        <v xml:space="preserve"> </v>
      </c>
      <c r="N125" s="70" t="str">
        <f t="shared" si="22"/>
        <v xml:space="preserve"> </v>
      </c>
      <c r="O125" s="70" t="str">
        <f t="shared" si="23"/>
        <v xml:space="preserve"> </v>
      </c>
      <c r="P125" s="70" t="str">
        <f t="shared" si="24"/>
        <v xml:space="preserve"> </v>
      </c>
      <c r="Q125" s="481" t="str">
        <f t="shared" si="25"/>
        <v xml:space="preserve"> </v>
      </c>
      <c r="R125" s="481" t="str">
        <f t="shared" si="26"/>
        <v xml:space="preserve"> </v>
      </c>
      <c r="S125" s="481" t="str">
        <f t="shared" si="27"/>
        <v xml:space="preserve"> </v>
      </c>
      <c r="Z125" s="196"/>
    </row>
    <row r="126" spans="1:26" ht="47.25" customHeight="1">
      <c r="A126" s="74" t="s">
        <v>2792</v>
      </c>
      <c r="B126" s="163" t="s">
        <v>844</v>
      </c>
      <c r="C126" s="814"/>
      <c r="D126" s="164" t="s">
        <v>1179</v>
      </c>
      <c r="E126" s="255" t="s">
        <v>16</v>
      </c>
      <c r="F126" s="255" t="s">
        <v>846</v>
      </c>
      <c r="G126" s="69">
        <f>I126*1.35</f>
        <v>3307.5</v>
      </c>
      <c r="H126" s="70">
        <f>I126*1.1</f>
        <v>2695</v>
      </c>
      <c r="I126" s="71">
        <v>2450</v>
      </c>
      <c r="J126" s="126">
        <f t="shared" si="16"/>
        <v>1</v>
      </c>
      <c r="K126" s="126">
        <f t="shared" si="17"/>
        <v>2450</v>
      </c>
      <c r="L126" s="126">
        <f t="shared" si="18"/>
        <v>2450</v>
      </c>
      <c r="M126">
        <f t="shared" si="19"/>
        <v>2450</v>
      </c>
      <c r="N126" s="70">
        <f t="shared" si="22"/>
        <v>2523.5</v>
      </c>
      <c r="O126" s="70">
        <f t="shared" si="23"/>
        <v>2792.9999999999995</v>
      </c>
      <c r="P126" s="70">
        <f t="shared" si="24"/>
        <v>3454.5</v>
      </c>
      <c r="Q126" s="481">
        <f t="shared" si="25"/>
        <v>2327.5</v>
      </c>
      <c r="R126" s="481">
        <f t="shared" si="26"/>
        <v>2572.5</v>
      </c>
      <c r="S126" s="481">
        <f t="shared" si="27"/>
        <v>3185</v>
      </c>
      <c r="Z126" s="196"/>
    </row>
    <row r="127" spans="1:26" ht="30">
      <c r="A127" s="74" t="s">
        <v>2789</v>
      </c>
      <c r="B127" s="163" t="s">
        <v>2790</v>
      </c>
      <c r="C127" s="814"/>
      <c r="D127" s="164" t="s">
        <v>1179</v>
      </c>
      <c r="E127" s="255" t="s">
        <v>850</v>
      </c>
      <c r="F127" s="255" t="s">
        <v>851</v>
      </c>
      <c r="G127" s="69">
        <f>I127*1.35</f>
        <v>4387.5</v>
      </c>
      <c r="H127" s="70">
        <f>I127*1.1</f>
        <v>3575.0000000000005</v>
      </c>
      <c r="I127" s="71">
        <v>3250</v>
      </c>
      <c r="J127" s="126">
        <f t="shared" si="16"/>
        <v>1</v>
      </c>
      <c r="K127" s="126">
        <f t="shared" si="17"/>
        <v>3250</v>
      </c>
      <c r="L127" s="126">
        <f t="shared" si="18"/>
        <v>3250</v>
      </c>
      <c r="M127">
        <f t="shared" si="19"/>
        <v>3250</v>
      </c>
      <c r="N127" s="70">
        <f t="shared" si="22"/>
        <v>3347.5</v>
      </c>
      <c r="O127" s="70">
        <f t="shared" si="23"/>
        <v>3704.9999999999995</v>
      </c>
      <c r="P127" s="70">
        <f t="shared" si="24"/>
        <v>4582.5</v>
      </c>
      <c r="Q127" s="481">
        <f t="shared" si="25"/>
        <v>3087.5</v>
      </c>
      <c r="R127" s="481">
        <f t="shared" si="26"/>
        <v>3412.5</v>
      </c>
      <c r="S127" s="481">
        <f t="shared" si="27"/>
        <v>4225</v>
      </c>
      <c r="Z127" s="196"/>
    </row>
    <row r="128" spans="1:26" ht="46.5" customHeight="1">
      <c r="A128" s="74" t="s">
        <v>2791</v>
      </c>
      <c r="B128" s="163" t="s">
        <v>847</v>
      </c>
      <c r="C128" s="814"/>
      <c r="D128" s="164" t="s">
        <v>1179</v>
      </c>
      <c r="E128" s="255" t="s">
        <v>23</v>
      </c>
      <c r="F128" s="255" t="s">
        <v>848</v>
      </c>
      <c r="G128" s="69">
        <f>I128*1.35</f>
        <v>5926.5</v>
      </c>
      <c r="H128" s="70">
        <f>I128*1.1</f>
        <v>4829</v>
      </c>
      <c r="I128" s="71">
        <v>4390</v>
      </c>
      <c r="J128" s="126">
        <f t="shared" si="16"/>
        <v>1</v>
      </c>
      <c r="K128" s="126">
        <f t="shared" si="17"/>
        <v>4390</v>
      </c>
      <c r="L128" s="126">
        <f t="shared" si="18"/>
        <v>4390</v>
      </c>
      <c r="M128">
        <f t="shared" si="19"/>
        <v>4390</v>
      </c>
      <c r="N128" s="70">
        <f t="shared" si="22"/>
        <v>4521.7</v>
      </c>
      <c r="O128" s="70">
        <f t="shared" si="23"/>
        <v>5004.5999999999995</v>
      </c>
      <c r="P128" s="70">
        <f t="shared" si="24"/>
        <v>6189.9</v>
      </c>
      <c r="Q128" s="481">
        <f t="shared" si="25"/>
        <v>4170.5</v>
      </c>
      <c r="R128" s="481">
        <f t="shared" si="26"/>
        <v>4609.5</v>
      </c>
      <c r="S128" s="481">
        <f t="shared" si="27"/>
        <v>5707</v>
      </c>
      <c r="Z128" s="196"/>
    </row>
    <row r="129" spans="1:26" ht="42.75" customHeight="1">
      <c r="A129" s="74" t="s">
        <v>2795</v>
      </c>
      <c r="B129" s="163" t="s">
        <v>2794</v>
      </c>
      <c r="C129" s="851"/>
      <c r="D129" s="164" t="s">
        <v>1179</v>
      </c>
      <c r="E129" s="255" t="s">
        <v>2796</v>
      </c>
      <c r="F129" s="255" t="s">
        <v>2797</v>
      </c>
      <c r="G129" s="69">
        <f>I129*1.35</f>
        <v>1957.5000000000002</v>
      </c>
      <c r="H129" s="70">
        <f>I129*1.1</f>
        <v>1595.0000000000002</v>
      </c>
      <c r="I129" s="71">
        <v>1450</v>
      </c>
      <c r="J129" s="126">
        <f t="shared" si="16"/>
        <v>1</v>
      </c>
      <c r="K129" s="126">
        <f t="shared" si="17"/>
        <v>1450</v>
      </c>
      <c r="L129" s="126">
        <f t="shared" si="18"/>
        <v>1450</v>
      </c>
      <c r="M129">
        <f t="shared" si="19"/>
        <v>1450</v>
      </c>
      <c r="N129" s="70">
        <f t="shared" si="22"/>
        <v>1493.5</v>
      </c>
      <c r="O129" s="70">
        <f t="shared" si="23"/>
        <v>1652.9999999999998</v>
      </c>
      <c r="P129" s="70">
        <f t="shared" si="24"/>
        <v>2044.4999999999998</v>
      </c>
      <c r="Q129" s="481">
        <f t="shared" si="25"/>
        <v>1377.5</v>
      </c>
      <c r="R129" s="481">
        <f t="shared" si="26"/>
        <v>1522.5</v>
      </c>
      <c r="S129" s="481">
        <f t="shared" si="27"/>
        <v>1885</v>
      </c>
      <c r="Z129" s="196"/>
    </row>
    <row r="130" spans="1:26" ht="58.5" customHeight="1">
      <c r="A130" s="74" t="s">
        <v>2793</v>
      </c>
      <c r="B130" s="163" t="s">
        <v>849</v>
      </c>
      <c r="C130" s="852"/>
      <c r="D130" s="164" t="s">
        <v>1179</v>
      </c>
      <c r="E130" s="255" t="s">
        <v>850</v>
      </c>
      <c r="F130" s="255" t="s">
        <v>851</v>
      </c>
      <c r="G130" s="69">
        <f>I130*1.35</f>
        <v>4387.5</v>
      </c>
      <c r="H130" s="70">
        <f>I130*1.1</f>
        <v>3575.0000000000005</v>
      </c>
      <c r="I130" s="71">
        <v>3250</v>
      </c>
      <c r="J130" s="126">
        <f t="shared" si="16"/>
        <v>1</v>
      </c>
      <c r="K130" s="126">
        <f t="shared" si="17"/>
        <v>3250</v>
      </c>
      <c r="L130" s="126">
        <f t="shared" si="18"/>
        <v>3250</v>
      </c>
      <c r="M130">
        <f t="shared" si="19"/>
        <v>3250</v>
      </c>
      <c r="N130" s="70">
        <f t="shared" si="22"/>
        <v>3347.5</v>
      </c>
      <c r="O130" s="70">
        <f t="shared" si="23"/>
        <v>3704.9999999999995</v>
      </c>
      <c r="P130" s="70">
        <f t="shared" si="24"/>
        <v>4582.5</v>
      </c>
      <c r="Q130" s="481">
        <f t="shared" si="25"/>
        <v>3087.5</v>
      </c>
      <c r="R130" s="481">
        <f t="shared" si="26"/>
        <v>3412.5</v>
      </c>
      <c r="S130" s="481">
        <f t="shared" si="27"/>
        <v>4225</v>
      </c>
      <c r="Z130" s="196"/>
    </row>
    <row r="131" spans="1:26" ht="29.25" customHeight="1">
      <c r="A131" s="627" t="s">
        <v>852</v>
      </c>
      <c r="B131" s="628"/>
      <c r="C131" s="628"/>
      <c r="D131" s="628"/>
      <c r="E131" s="628"/>
      <c r="F131" s="628"/>
      <c r="G131" s="628"/>
      <c r="H131" s="628"/>
      <c r="I131" s="629"/>
      <c r="J131" s="126">
        <f t="shared" si="16"/>
        <v>0</v>
      </c>
      <c r="K131" s="126">
        <f t="shared" si="17"/>
        <v>0</v>
      </c>
      <c r="L131" s="126">
        <f t="shared" si="18"/>
        <v>0</v>
      </c>
      <c r="M131" t="str">
        <f t="shared" si="19"/>
        <v xml:space="preserve"> </v>
      </c>
      <c r="N131" s="70" t="str">
        <f t="shared" si="22"/>
        <v xml:space="preserve"> </v>
      </c>
      <c r="O131" s="70" t="str">
        <f t="shared" si="23"/>
        <v xml:space="preserve"> </v>
      </c>
      <c r="P131" s="70" t="str">
        <f t="shared" si="24"/>
        <v xml:space="preserve"> </v>
      </c>
      <c r="Q131" s="481" t="str">
        <f t="shared" si="25"/>
        <v xml:space="preserve"> </v>
      </c>
      <c r="R131" s="481" t="str">
        <f t="shared" si="26"/>
        <v xml:space="preserve"> </v>
      </c>
      <c r="S131" s="481" t="str">
        <f t="shared" si="27"/>
        <v xml:space="preserve"> </v>
      </c>
      <c r="Z131" s="196"/>
    </row>
    <row r="132" spans="1:26" ht="31.5" customHeight="1">
      <c r="A132" s="64" t="s">
        <v>3</v>
      </c>
      <c r="B132" s="64" t="s">
        <v>93</v>
      </c>
      <c r="C132" s="64" t="s">
        <v>43</v>
      </c>
      <c r="D132" s="64" t="s">
        <v>4</v>
      </c>
      <c r="E132" s="64" t="s">
        <v>44</v>
      </c>
      <c r="F132" s="64" t="s">
        <v>253</v>
      </c>
      <c r="G132" s="64" t="s">
        <v>261</v>
      </c>
      <c r="H132" s="64" t="s">
        <v>3625</v>
      </c>
      <c r="I132" s="64" t="s">
        <v>263</v>
      </c>
      <c r="J132" s="126">
        <f t="shared" si="16"/>
        <v>1</v>
      </c>
      <c r="K132" s="126" t="str">
        <f t="shared" si="17"/>
        <v>ОПТ 2</v>
      </c>
      <c r="L132" s="126" t="str">
        <f t="shared" si="18"/>
        <v xml:space="preserve"> </v>
      </c>
      <c r="M132" t="str">
        <f t="shared" si="19"/>
        <v xml:space="preserve"> </v>
      </c>
      <c r="N132" s="70" t="str">
        <f t="shared" si="22"/>
        <v xml:space="preserve"> </v>
      </c>
      <c r="O132" s="70" t="str">
        <f t="shared" si="23"/>
        <v xml:space="preserve"> </v>
      </c>
      <c r="P132" s="70" t="str">
        <f t="shared" si="24"/>
        <v xml:space="preserve"> </v>
      </c>
      <c r="Q132" s="481" t="str">
        <f t="shared" si="25"/>
        <v xml:space="preserve"> </v>
      </c>
      <c r="R132" s="481" t="str">
        <f t="shared" si="26"/>
        <v xml:space="preserve"> </v>
      </c>
      <c r="S132" s="481" t="str">
        <f t="shared" si="27"/>
        <v xml:space="preserve"> </v>
      </c>
      <c r="Z132" s="196"/>
    </row>
    <row r="133" spans="1:26" ht="42.75" customHeight="1">
      <c r="A133" s="74" t="s">
        <v>2798</v>
      </c>
      <c r="B133" s="252" t="s">
        <v>853</v>
      </c>
      <c r="C133" s="262"/>
      <c r="D133" s="263" t="s">
        <v>2799</v>
      </c>
      <c r="E133" s="253" t="s">
        <v>854</v>
      </c>
      <c r="F133" s="254" t="s">
        <v>855</v>
      </c>
      <c r="G133" s="69">
        <f>I133*1.35</f>
        <v>1385.1000000000001</v>
      </c>
      <c r="H133" s="70">
        <f>I133*1.1</f>
        <v>1128.6000000000001</v>
      </c>
      <c r="I133" s="71">
        <v>1026</v>
      </c>
      <c r="J133" s="126">
        <f t="shared" ref="J133:J196" si="32">IF(I133&gt;1,1,0)</f>
        <v>1</v>
      </c>
      <c r="K133" s="126">
        <f t="shared" ref="K133:K196" si="33">IF(J133=1,I133,0)</f>
        <v>1026</v>
      </c>
      <c r="L133" s="126">
        <f t="shared" ref="L133:L196" si="34">IFERROR(SUM(K133*1)," ")</f>
        <v>1026</v>
      </c>
      <c r="M133">
        <f t="shared" ref="M133:M196" si="35">IF(L133=0," ",L133)</f>
        <v>1026</v>
      </c>
      <c r="N133" s="70">
        <f t="shared" si="22"/>
        <v>1056.78</v>
      </c>
      <c r="O133" s="70">
        <f t="shared" si="23"/>
        <v>1169.6399999999999</v>
      </c>
      <c r="P133" s="70">
        <f t="shared" si="24"/>
        <v>1446.6599999999999</v>
      </c>
      <c r="Q133" s="481">
        <f t="shared" si="25"/>
        <v>974.7</v>
      </c>
      <c r="R133" s="481">
        <f t="shared" si="26"/>
        <v>1077.3</v>
      </c>
      <c r="S133" s="481">
        <f t="shared" si="27"/>
        <v>1333.8</v>
      </c>
      <c r="Z133" s="196"/>
    </row>
    <row r="134" spans="1:26" ht="29.25" customHeight="1">
      <c r="A134" s="634" t="s">
        <v>694</v>
      </c>
      <c r="B134" s="634"/>
      <c r="C134" s="634"/>
      <c r="D134" s="634"/>
      <c r="E134" s="634"/>
      <c r="F134" s="634"/>
      <c r="G134" s="634"/>
      <c r="H134" s="634"/>
      <c r="I134" s="634"/>
      <c r="J134" s="126">
        <f t="shared" si="32"/>
        <v>0</v>
      </c>
      <c r="K134" s="126">
        <f t="shared" si="33"/>
        <v>0</v>
      </c>
      <c r="L134" s="126">
        <f t="shared" si="34"/>
        <v>0</v>
      </c>
      <c r="M134" t="str">
        <f t="shared" si="35"/>
        <v xml:space="preserve"> </v>
      </c>
      <c r="N134" s="70" t="str">
        <f t="shared" ref="N134:N197" si="36">IFERROR(SUM($M134*$T$2)," ")</f>
        <v xml:space="preserve"> </v>
      </c>
      <c r="O134" s="70" t="str">
        <f t="shared" ref="O134:O197" si="37">IFERROR(SUM($M134*$U$2)," ")</f>
        <v xml:space="preserve"> </v>
      </c>
      <c r="P134" s="70" t="str">
        <f t="shared" ref="P134:P197" si="38">IFERROR(SUM($M134*$V$2)," ")</f>
        <v xml:space="preserve"> </v>
      </c>
      <c r="Q134" s="481" t="str">
        <f t="shared" ref="Q134:Q197" si="39">IFERROR(SUM($M134-$M134/100*$W$2)," ")</f>
        <v xml:space="preserve"> </v>
      </c>
      <c r="R134" s="481" t="str">
        <f t="shared" ref="R134:R197" si="40">IFERROR(SUM($M134*$X$2)," ")</f>
        <v xml:space="preserve"> </v>
      </c>
      <c r="S134" s="481" t="str">
        <f t="shared" ref="S134:S197" si="41">IFERROR(SUM($M134*$Y$2)," ")</f>
        <v xml:space="preserve"> </v>
      </c>
      <c r="Z134" s="196"/>
    </row>
    <row r="135" spans="1:26" ht="31.5" customHeight="1">
      <c r="A135" s="64" t="s">
        <v>3</v>
      </c>
      <c r="B135" s="64" t="s">
        <v>93</v>
      </c>
      <c r="C135" s="64" t="s">
        <v>43</v>
      </c>
      <c r="D135" s="64" t="s">
        <v>4</v>
      </c>
      <c r="E135" s="64" t="s">
        <v>44</v>
      </c>
      <c r="F135" s="64" t="s">
        <v>253</v>
      </c>
      <c r="G135" s="64" t="s">
        <v>261</v>
      </c>
      <c r="H135" s="64" t="s">
        <v>3625</v>
      </c>
      <c r="I135" s="64" t="s">
        <v>263</v>
      </c>
      <c r="J135" s="126">
        <f t="shared" si="32"/>
        <v>1</v>
      </c>
      <c r="K135" s="126" t="str">
        <f t="shared" si="33"/>
        <v>ОПТ 2</v>
      </c>
      <c r="L135" s="126" t="str">
        <f t="shared" si="34"/>
        <v xml:space="preserve"> </v>
      </c>
      <c r="M135" t="str">
        <f t="shared" si="35"/>
        <v xml:space="preserve"> </v>
      </c>
      <c r="N135" s="70" t="str">
        <f t="shared" si="36"/>
        <v xml:space="preserve"> </v>
      </c>
      <c r="O135" s="70" t="str">
        <f t="shared" si="37"/>
        <v xml:space="preserve"> </v>
      </c>
      <c r="P135" s="70" t="str">
        <f t="shared" si="38"/>
        <v xml:space="preserve"> </v>
      </c>
      <c r="Q135" s="481" t="str">
        <f t="shared" si="39"/>
        <v xml:space="preserve"> </v>
      </c>
      <c r="R135" s="481" t="str">
        <f t="shared" si="40"/>
        <v xml:space="preserve"> </v>
      </c>
      <c r="S135" s="481" t="str">
        <f t="shared" si="41"/>
        <v xml:space="preserve"> </v>
      </c>
      <c r="Z135" s="196"/>
    </row>
    <row r="136" spans="1:26" ht="30">
      <c r="A136" s="74" t="s">
        <v>2809</v>
      </c>
      <c r="B136" s="264" t="s">
        <v>1183</v>
      </c>
      <c r="C136" s="873"/>
      <c r="D136" s="879" t="s">
        <v>1178</v>
      </c>
      <c r="E136" s="255" t="s">
        <v>690</v>
      </c>
      <c r="F136" s="254" t="s">
        <v>695</v>
      </c>
      <c r="G136" s="69">
        <f>I136*1.35</f>
        <v>317.25</v>
      </c>
      <c r="H136" s="70">
        <f t="shared" ref="H136:H145" si="42">I136*1.1</f>
        <v>258.5</v>
      </c>
      <c r="I136" s="71">
        <v>235</v>
      </c>
      <c r="J136" s="126">
        <f t="shared" si="32"/>
        <v>1</v>
      </c>
      <c r="K136" s="126">
        <f t="shared" si="33"/>
        <v>235</v>
      </c>
      <c r="L136" s="126">
        <f t="shared" si="34"/>
        <v>235</v>
      </c>
      <c r="M136">
        <f t="shared" si="35"/>
        <v>235</v>
      </c>
      <c r="N136" s="70">
        <f t="shared" si="36"/>
        <v>242.05</v>
      </c>
      <c r="O136" s="70">
        <f t="shared" si="37"/>
        <v>267.89999999999998</v>
      </c>
      <c r="P136" s="70">
        <f t="shared" si="38"/>
        <v>331.34999999999997</v>
      </c>
      <c r="Q136" s="481">
        <f t="shared" si="39"/>
        <v>223.25</v>
      </c>
      <c r="R136" s="481">
        <f t="shared" si="40"/>
        <v>246.75</v>
      </c>
      <c r="S136" s="481">
        <f t="shared" si="41"/>
        <v>305.5</v>
      </c>
      <c r="Z136" s="196"/>
    </row>
    <row r="137" spans="1:26" ht="30">
      <c r="A137" s="74" t="s">
        <v>2810</v>
      </c>
      <c r="B137" s="264" t="s">
        <v>1184</v>
      </c>
      <c r="C137" s="873"/>
      <c r="D137" s="880"/>
      <c r="E137" s="255" t="s">
        <v>31</v>
      </c>
      <c r="F137" s="254" t="s">
        <v>696</v>
      </c>
      <c r="G137" s="69">
        <f t="shared" ref="G137:G145" si="43">I137*1.35</f>
        <v>418.5</v>
      </c>
      <c r="H137" s="70">
        <f t="shared" si="42"/>
        <v>341</v>
      </c>
      <c r="I137" s="71">
        <v>310</v>
      </c>
      <c r="J137" s="126">
        <f t="shared" si="32"/>
        <v>1</v>
      </c>
      <c r="K137" s="126">
        <f t="shared" si="33"/>
        <v>310</v>
      </c>
      <c r="L137" s="126">
        <f t="shared" si="34"/>
        <v>310</v>
      </c>
      <c r="M137">
        <f t="shared" si="35"/>
        <v>310</v>
      </c>
      <c r="N137" s="70">
        <f t="shared" si="36"/>
        <v>319.3</v>
      </c>
      <c r="O137" s="70">
        <f t="shared" si="37"/>
        <v>353.4</v>
      </c>
      <c r="P137" s="70">
        <f t="shared" si="38"/>
        <v>437.09999999999997</v>
      </c>
      <c r="Q137" s="481">
        <f t="shared" si="39"/>
        <v>294.5</v>
      </c>
      <c r="R137" s="481">
        <f t="shared" si="40"/>
        <v>325.5</v>
      </c>
      <c r="S137" s="481">
        <f t="shared" si="41"/>
        <v>403</v>
      </c>
      <c r="Z137" s="196"/>
    </row>
    <row r="138" spans="1:26" ht="30">
      <c r="A138" s="74" t="s">
        <v>2811</v>
      </c>
      <c r="B138" s="264" t="s">
        <v>1185</v>
      </c>
      <c r="C138" s="873"/>
      <c r="D138" s="880"/>
      <c r="E138" s="255" t="s">
        <v>654</v>
      </c>
      <c r="F138" s="254" t="s">
        <v>697</v>
      </c>
      <c r="G138" s="69">
        <f t="shared" si="43"/>
        <v>641.25</v>
      </c>
      <c r="H138" s="70">
        <f t="shared" si="42"/>
        <v>522.5</v>
      </c>
      <c r="I138" s="71">
        <v>475</v>
      </c>
      <c r="J138" s="126">
        <f t="shared" si="32"/>
        <v>1</v>
      </c>
      <c r="K138" s="126">
        <f t="shared" si="33"/>
        <v>475</v>
      </c>
      <c r="L138" s="126">
        <f t="shared" si="34"/>
        <v>475</v>
      </c>
      <c r="M138">
        <f t="shared" si="35"/>
        <v>475</v>
      </c>
      <c r="N138" s="70">
        <f t="shared" si="36"/>
        <v>489.25</v>
      </c>
      <c r="O138" s="70">
        <f t="shared" si="37"/>
        <v>541.5</v>
      </c>
      <c r="P138" s="70">
        <f t="shared" si="38"/>
        <v>669.75</v>
      </c>
      <c r="Q138" s="481">
        <f t="shared" si="39"/>
        <v>451.25</v>
      </c>
      <c r="R138" s="481">
        <f t="shared" si="40"/>
        <v>498.75</v>
      </c>
      <c r="S138" s="481">
        <f t="shared" si="41"/>
        <v>617.5</v>
      </c>
      <c r="Z138" s="87"/>
    </row>
    <row r="139" spans="1:26" ht="30">
      <c r="A139" s="74" t="s">
        <v>2803</v>
      </c>
      <c r="B139" s="264" t="s">
        <v>2804</v>
      </c>
      <c r="C139" s="873"/>
      <c r="D139" s="880"/>
      <c r="E139" s="255" t="s">
        <v>32</v>
      </c>
      <c r="F139" s="254" t="s">
        <v>2805</v>
      </c>
      <c r="G139" s="69">
        <f>I139*1.35</f>
        <v>799.60500000000002</v>
      </c>
      <c r="H139" s="70">
        <f>I139*1.1</f>
        <v>651.53</v>
      </c>
      <c r="I139" s="71">
        <v>592.29999999999995</v>
      </c>
      <c r="J139" s="126">
        <f t="shared" si="32"/>
        <v>1</v>
      </c>
      <c r="K139" s="126">
        <f t="shared" si="33"/>
        <v>592.29999999999995</v>
      </c>
      <c r="L139" s="126">
        <f t="shared" si="34"/>
        <v>592.29999999999995</v>
      </c>
      <c r="M139">
        <f t="shared" si="35"/>
        <v>592.29999999999995</v>
      </c>
      <c r="N139" s="70">
        <f t="shared" si="36"/>
        <v>610.06899999999996</v>
      </c>
      <c r="O139" s="70">
        <f t="shared" si="37"/>
        <v>675.22199999999987</v>
      </c>
      <c r="P139" s="70">
        <f t="shared" si="38"/>
        <v>835.14299999999992</v>
      </c>
      <c r="Q139" s="481">
        <f t="shared" si="39"/>
        <v>562.68499999999995</v>
      </c>
      <c r="R139" s="481">
        <f t="shared" si="40"/>
        <v>621.91499999999996</v>
      </c>
      <c r="S139" s="481">
        <f t="shared" si="41"/>
        <v>769.99</v>
      </c>
      <c r="Z139" s="87"/>
    </row>
    <row r="140" spans="1:26" ht="30">
      <c r="A140" s="74" t="s">
        <v>2807</v>
      </c>
      <c r="B140" s="264" t="s">
        <v>2806</v>
      </c>
      <c r="C140" s="873"/>
      <c r="D140" s="880"/>
      <c r="E140" s="255" t="s">
        <v>668</v>
      </c>
      <c r="F140" s="254" t="s">
        <v>2808</v>
      </c>
      <c r="G140" s="69">
        <f>I140*1.35</f>
        <v>1127.655</v>
      </c>
      <c r="H140" s="70">
        <f>I140*1.1</f>
        <v>918.83</v>
      </c>
      <c r="I140" s="71">
        <v>835.3</v>
      </c>
      <c r="J140" s="126">
        <f t="shared" si="32"/>
        <v>1</v>
      </c>
      <c r="K140" s="126">
        <f t="shared" si="33"/>
        <v>835.3</v>
      </c>
      <c r="L140" s="126">
        <f t="shared" si="34"/>
        <v>835.3</v>
      </c>
      <c r="M140">
        <f t="shared" si="35"/>
        <v>835.3</v>
      </c>
      <c r="N140" s="70">
        <f t="shared" si="36"/>
        <v>860.35899999999992</v>
      </c>
      <c r="O140" s="70">
        <f t="shared" si="37"/>
        <v>952.24199999999985</v>
      </c>
      <c r="P140" s="70">
        <f t="shared" si="38"/>
        <v>1177.7729999999999</v>
      </c>
      <c r="Q140" s="481">
        <f t="shared" si="39"/>
        <v>793.53499999999997</v>
      </c>
      <c r="R140" s="481">
        <f t="shared" si="40"/>
        <v>877.06499999999994</v>
      </c>
      <c r="S140" s="481">
        <f t="shared" si="41"/>
        <v>1085.8899999999999</v>
      </c>
      <c r="Z140" s="87"/>
    </row>
    <row r="141" spans="1:26" ht="30">
      <c r="A141" s="74" t="s">
        <v>2812</v>
      </c>
      <c r="B141" s="264" t="s">
        <v>1186</v>
      </c>
      <c r="C141" s="873"/>
      <c r="D141" s="881"/>
      <c r="E141" s="255" t="s">
        <v>32</v>
      </c>
      <c r="F141" s="254" t="s">
        <v>698</v>
      </c>
      <c r="G141" s="69">
        <f t="shared" si="43"/>
        <v>843.75</v>
      </c>
      <c r="H141" s="70">
        <f t="shared" si="42"/>
        <v>687.5</v>
      </c>
      <c r="I141" s="71">
        <v>625</v>
      </c>
      <c r="J141" s="126">
        <f t="shared" si="32"/>
        <v>1</v>
      </c>
      <c r="K141" s="126">
        <f t="shared" si="33"/>
        <v>625</v>
      </c>
      <c r="L141" s="126">
        <f t="shared" si="34"/>
        <v>625</v>
      </c>
      <c r="M141">
        <f t="shared" si="35"/>
        <v>625</v>
      </c>
      <c r="N141" s="70">
        <f t="shared" si="36"/>
        <v>643.75</v>
      </c>
      <c r="O141" s="70">
        <f t="shared" si="37"/>
        <v>712.49999999999989</v>
      </c>
      <c r="P141" s="70">
        <f t="shared" si="38"/>
        <v>881.25</v>
      </c>
      <c r="Q141" s="481">
        <f t="shared" si="39"/>
        <v>593.75</v>
      </c>
      <c r="R141" s="481">
        <f t="shared" si="40"/>
        <v>656.25</v>
      </c>
      <c r="S141" s="481">
        <f t="shared" si="41"/>
        <v>812.5</v>
      </c>
      <c r="Z141" s="196"/>
    </row>
    <row r="142" spans="1:26" ht="45">
      <c r="A142" s="74" t="s">
        <v>2815</v>
      </c>
      <c r="B142" s="264" t="s">
        <v>1187</v>
      </c>
      <c r="C142" s="665"/>
      <c r="D142" s="879" t="s">
        <v>1178</v>
      </c>
      <c r="E142" s="255" t="s">
        <v>690</v>
      </c>
      <c r="F142" s="254" t="s">
        <v>699</v>
      </c>
      <c r="G142" s="69">
        <f t="shared" si="43"/>
        <v>735.75</v>
      </c>
      <c r="H142" s="70">
        <f t="shared" si="42"/>
        <v>599.5</v>
      </c>
      <c r="I142" s="71">
        <v>545</v>
      </c>
      <c r="J142" s="126">
        <f t="shared" si="32"/>
        <v>1</v>
      </c>
      <c r="K142" s="126">
        <f t="shared" si="33"/>
        <v>545</v>
      </c>
      <c r="L142" s="126">
        <f t="shared" si="34"/>
        <v>545</v>
      </c>
      <c r="M142">
        <f t="shared" si="35"/>
        <v>545</v>
      </c>
      <c r="N142" s="70">
        <f t="shared" si="36"/>
        <v>561.35</v>
      </c>
      <c r="O142" s="70">
        <f t="shared" si="37"/>
        <v>621.29999999999995</v>
      </c>
      <c r="P142" s="70">
        <f t="shared" si="38"/>
        <v>768.44999999999993</v>
      </c>
      <c r="Q142" s="481">
        <f t="shared" si="39"/>
        <v>517.75</v>
      </c>
      <c r="R142" s="481">
        <f t="shared" si="40"/>
        <v>572.25</v>
      </c>
      <c r="S142" s="481">
        <f t="shared" si="41"/>
        <v>708.5</v>
      </c>
      <c r="Z142" s="196"/>
    </row>
    <row r="143" spans="1:26" ht="45">
      <c r="A143" s="74" t="s">
        <v>2816</v>
      </c>
      <c r="B143" s="264" t="s">
        <v>1188</v>
      </c>
      <c r="C143" s="665"/>
      <c r="D143" s="880"/>
      <c r="E143" s="255" t="s">
        <v>31</v>
      </c>
      <c r="F143" s="254" t="s">
        <v>700</v>
      </c>
      <c r="G143" s="69">
        <f t="shared" si="43"/>
        <v>857.25</v>
      </c>
      <c r="H143" s="70">
        <f t="shared" si="42"/>
        <v>698.5</v>
      </c>
      <c r="I143" s="71">
        <v>635</v>
      </c>
      <c r="J143" s="126">
        <f t="shared" si="32"/>
        <v>1</v>
      </c>
      <c r="K143" s="126">
        <f t="shared" si="33"/>
        <v>635</v>
      </c>
      <c r="L143" s="126">
        <f t="shared" si="34"/>
        <v>635</v>
      </c>
      <c r="M143">
        <f t="shared" si="35"/>
        <v>635</v>
      </c>
      <c r="N143" s="70">
        <f t="shared" si="36"/>
        <v>654.05000000000007</v>
      </c>
      <c r="O143" s="70">
        <f t="shared" si="37"/>
        <v>723.9</v>
      </c>
      <c r="P143" s="70">
        <f t="shared" si="38"/>
        <v>895.34999999999991</v>
      </c>
      <c r="Q143" s="481">
        <f t="shared" si="39"/>
        <v>603.25</v>
      </c>
      <c r="R143" s="481">
        <f t="shared" si="40"/>
        <v>666.75</v>
      </c>
      <c r="S143" s="481">
        <f t="shared" si="41"/>
        <v>825.5</v>
      </c>
      <c r="Z143" s="196" t="s">
        <v>978</v>
      </c>
    </row>
    <row r="144" spans="1:26" ht="45">
      <c r="A144" s="74" t="s">
        <v>2817</v>
      </c>
      <c r="B144" s="264" t="s">
        <v>1189</v>
      </c>
      <c r="C144" s="665"/>
      <c r="D144" s="880"/>
      <c r="E144" s="255" t="s">
        <v>654</v>
      </c>
      <c r="F144" s="254" t="s">
        <v>701</v>
      </c>
      <c r="G144" s="69">
        <f t="shared" si="43"/>
        <v>1077.3000000000002</v>
      </c>
      <c r="H144" s="70">
        <f t="shared" si="42"/>
        <v>877.80000000000007</v>
      </c>
      <c r="I144" s="71">
        <v>798</v>
      </c>
      <c r="J144" s="126">
        <f t="shared" si="32"/>
        <v>1</v>
      </c>
      <c r="K144" s="126">
        <f t="shared" si="33"/>
        <v>798</v>
      </c>
      <c r="L144" s="126">
        <f t="shared" si="34"/>
        <v>798</v>
      </c>
      <c r="M144">
        <f t="shared" si="35"/>
        <v>798</v>
      </c>
      <c r="N144" s="70">
        <f t="shared" si="36"/>
        <v>821.94</v>
      </c>
      <c r="O144" s="70">
        <f t="shared" si="37"/>
        <v>909.71999999999991</v>
      </c>
      <c r="P144" s="70">
        <f t="shared" si="38"/>
        <v>1125.1799999999998</v>
      </c>
      <c r="Q144" s="481">
        <f t="shared" si="39"/>
        <v>758.1</v>
      </c>
      <c r="R144" s="481">
        <f t="shared" si="40"/>
        <v>837.90000000000009</v>
      </c>
      <c r="S144" s="481">
        <f t="shared" si="41"/>
        <v>1037.4000000000001</v>
      </c>
      <c r="Z144" s="196"/>
    </row>
    <row r="145" spans="1:26" ht="45">
      <c r="A145" s="74" t="s">
        <v>2818</v>
      </c>
      <c r="B145" s="264" t="s">
        <v>1190</v>
      </c>
      <c r="C145" s="665"/>
      <c r="D145" s="881"/>
      <c r="E145" s="255" t="s">
        <v>32</v>
      </c>
      <c r="F145" s="254" t="s">
        <v>702</v>
      </c>
      <c r="G145" s="69">
        <f t="shared" si="43"/>
        <v>1309.5</v>
      </c>
      <c r="H145" s="70">
        <f t="shared" si="42"/>
        <v>1067</v>
      </c>
      <c r="I145" s="71">
        <v>970</v>
      </c>
      <c r="J145" s="126">
        <f t="shared" si="32"/>
        <v>1</v>
      </c>
      <c r="K145" s="126">
        <f t="shared" si="33"/>
        <v>970</v>
      </c>
      <c r="L145" s="126">
        <f t="shared" si="34"/>
        <v>970</v>
      </c>
      <c r="M145">
        <f t="shared" si="35"/>
        <v>970</v>
      </c>
      <c r="N145" s="70">
        <f t="shared" si="36"/>
        <v>999.1</v>
      </c>
      <c r="O145" s="70">
        <f t="shared" si="37"/>
        <v>1105.8</v>
      </c>
      <c r="P145" s="70">
        <f t="shared" si="38"/>
        <v>1367.6999999999998</v>
      </c>
      <c r="Q145" s="481">
        <f t="shared" si="39"/>
        <v>921.5</v>
      </c>
      <c r="R145" s="481">
        <f t="shared" si="40"/>
        <v>1018.5</v>
      </c>
      <c r="S145" s="481">
        <f t="shared" si="41"/>
        <v>1261</v>
      </c>
      <c r="Z145" s="196"/>
    </row>
    <row r="146" spans="1:26" ht="29.25" customHeight="1">
      <c r="A146" s="634" t="s">
        <v>703</v>
      </c>
      <c r="B146" s="634"/>
      <c r="C146" s="634"/>
      <c r="D146" s="634"/>
      <c r="E146" s="634"/>
      <c r="F146" s="634"/>
      <c r="G146" s="634"/>
      <c r="H146" s="634"/>
      <c r="I146" s="634"/>
      <c r="J146" s="126">
        <f t="shared" si="32"/>
        <v>0</v>
      </c>
      <c r="K146" s="126">
        <f t="shared" si="33"/>
        <v>0</v>
      </c>
      <c r="L146" s="126">
        <f t="shared" si="34"/>
        <v>0</v>
      </c>
      <c r="M146" t="str">
        <f t="shared" si="35"/>
        <v xml:space="preserve"> </v>
      </c>
      <c r="N146" s="70" t="str">
        <f t="shared" si="36"/>
        <v xml:space="preserve"> </v>
      </c>
      <c r="O146" s="70" t="str">
        <f t="shared" si="37"/>
        <v xml:space="preserve"> </v>
      </c>
      <c r="P146" s="70" t="str">
        <f t="shared" si="38"/>
        <v xml:space="preserve"> </v>
      </c>
      <c r="Q146" s="481" t="str">
        <f t="shared" si="39"/>
        <v xml:space="preserve"> </v>
      </c>
      <c r="R146" s="481" t="str">
        <f t="shared" si="40"/>
        <v xml:space="preserve"> </v>
      </c>
      <c r="S146" s="481" t="str">
        <f t="shared" si="41"/>
        <v xml:space="preserve"> </v>
      </c>
      <c r="Z146" s="196"/>
    </row>
    <row r="147" spans="1:26" ht="31.5" customHeight="1">
      <c r="A147" s="64" t="s">
        <v>3</v>
      </c>
      <c r="B147" s="64" t="s">
        <v>93</v>
      </c>
      <c r="C147" s="64" t="s">
        <v>43</v>
      </c>
      <c r="D147" s="64" t="s">
        <v>4</v>
      </c>
      <c r="E147" s="64" t="s">
        <v>44</v>
      </c>
      <c r="F147" s="64" t="s">
        <v>253</v>
      </c>
      <c r="G147" s="64" t="s">
        <v>261</v>
      </c>
      <c r="H147" s="64" t="s">
        <v>3625</v>
      </c>
      <c r="I147" s="64" t="s">
        <v>263</v>
      </c>
      <c r="J147" s="126">
        <f t="shared" si="32"/>
        <v>1</v>
      </c>
      <c r="K147" s="126" t="str">
        <f t="shared" si="33"/>
        <v>ОПТ 2</v>
      </c>
      <c r="L147" s="126" t="str">
        <f t="shared" si="34"/>
        <v xml:space="preserve"> </v>
      </c>
      <c r="M147" t="str">
        <f t="shared" si="35"/>
        <v xml:space="preserve"> </v>
      </c>
      <c r="N147" s="70" t="str">
        <f t="shared" si="36"/>
        <v xml:space="preserve"> </v>
      </c>
      <c r="O147" s="70" t="str">
        <f t="shared" si="37"/>
        <v xml:space="preserve"> </v>
      </c>
      <c r="P147" s="70" t="str">
        <f t="shared" si="38"/>
        <v xml:space="preserve"> </v>
      </c>
      <c r="Q147" s="481" t="str">
        <f t="shared" si="39"/>
        <v xml:space="preserve"> </v>
      </c>
      <c r="R147" s="481" t="str">
        <f t="shared" si="40"/>
        <v xml:space="preserve"> </v>
      </c>
      <c r="S147" s="481" t="str">
        <f t="shared" si="41"/>
        <v xml:space="preserve"> </v>
      </c>
      <c r="Z147" s="196"/>
    </row>
    <row r="148" spans="1:26" ht="45">
      <c r="A148" s="74" t="s">
        <v>2800</v>
      </c>
      <c r="B148" s="264" t="s">
        <v>1180</v>
      </c>
      <c r="C148" s="665"/>
      <c r="D148" s="898" t="s">
        <v>1178</v>
      </c>
      <c r="E148" s="255" t="s">
        <v>690</v>
      </c>
      <c r="F148" s="254" t="s">
        <v>704</v>
      </c>
      <c r="G148" s="69">
        <f>I148*1.35</f>
        <v>411.75</v>
      </c>
      <c r="H148" s="70">
        <f>I148*1.1</f>
        <v>335.5</v>
      </c>
      <c r="I148" s="71">
        <v>305</v>
      </c>
      <c r="J148" s="126">
        <f t="shared" si="32"/>
        <v>1</v>
      </c>
      <c r="K148" s="126">
        <f t="shared" si="33"/>
        <v>305</v>
      </c>
      <c r="L148" s="126">
        <f t="shared" si="34"/>
        <v>305</v>
      </c>
      <c r="M148">
        <f t="shared" si="35"/>
        <v>305</v>
      </c>
      <c r="N148" s="70">
        <f t="shared" si="36"/>
        <v>314.15000000000003</v>
      </c>
      <c r="O148" s="70">
        <f t="shared" si="37"/>
        <v>347.7</v>
      </c>
      <c r="P148" s="70">
        <f t="shared" si="38"/>
        <v>430.04999999999995</v>
      </c>
      <c r="Q148" s="481">
        <f t="shared" si="39"/>
        <v>289.75</v>
      </c>
      <c r="R148" s="481">
        <f t="shared" si="40"/>
        <v>320.25</v>
      </c>
      <c r="S148" s="481">
        <f t="shared" si="41"/>
        <v>396.5</v>
      </c>
      <c r="Z148" s="196"/>
    </row>
    <row r="149" spans="1:26" ht="45">
      <c r="A149" s="74" t="s">
        <v>2801</v>
      </c>
      <c r="B149" s="264" t="s">
        <v>1181</v>
      </c>
      <c r="C149" s="665"/>
      <c r="D149" s="898"/>
      <c r="E149" s="255" t="s">
        <v>31</v>
      </c>
      <c r="F149" s="254" t="s">
        <v>705</v>
      </c>
      <c r="G149" s="69">
        <f>I149*1.35</f>
        <v>486.00000000000006</v>
      </c>
      <c r="H149" s="70">
        <f>I149*1.1</f>
        <v>396.00000000000006</v>
      </c>
      <c r="I149" s="71">
        <v>360</v>
      </c>
      <c r="J149" s="126">
        <f t="shared" si="32"/>
        <v>1</v>
      </c>
      <c r="K149" s="126">
        <f t="shared" si="33"/>
        <v>360</v>
      </c>
      <c r="L149" s="126">
        <f t="shared" si="34"/>
        <v>360</v>
      </c>
      <c r="M149">
        <f t="shared" si="35"/>
        <v>360</v>
      </c>
      <c r="N149" s="70">
        <f t="shared" si="36"/>
        <v>370.8</v>
      </c>
      <c r="O149" s="70">
        <f t="shared" si="37"/>
        <v>410.4</v>
      </c>
      <c r="P149" s="70">
        <f t="shared" si="38"/>
        <v>507.59999999999997</v>
      </c>
      <c r="Q149" s="481">
        <f t="shared" si="39"/>
        <v>342</v>
      </c>
      <c r="R149" s="481">
        <f t="shared" si="40"/>
        <v>378</v>
      </c>
      <c r="S149" s="481">
        <f t="shared" si="41"/>
        <v>468</v>
      </c>
      <c r="Z149" s="196"/>
    </row>
    <row r="150" spans="1:26" ht="45">
      <c r="A150" s="74" t="s">
        <v>2802</v>
      </c>
      <c r="B150" s="264" t="s">
        <v>1182</v>
      </c>
      <c r="C150" s="665"/>
      <c r="D150" s="898"/>
      <c r="E150" s="255" t="s">
        <v>654</v>
      </c>
      <c r="F150" s="254" t="s">
        <v>706</v>
      </c>
      <c r="G150" s="69">
        <f>I150*1.35</f>
        <v>762.75</v>
      </c>
      <c r="H150" s="70">
        <f>I150*1.1</f>
        <v>621.5</v>
      </c>
      <c r="I150" s="71">
        <v>565</v>
      </c>
      <c r="J150" s="126">
        <f t="shared" si="32"/>
        <v>1</v>
      </c>
      <c r="K150" s="126">
        <f t="shared" si="33"/>
        <v>565</v>
      </c>
      <c r="L150" s="126">
        <f t="shared" si="34"/>
        <v>565</v>
      </c>
      <c r="M150">
        <f t="shared" si="35"/>
        <v>565</v>
      </c>
      <c r="N150" s="70">
        <f t="shared" si="36"/>
        <v>581.95000000000005</v>
      </c>
      <c r="O150" s="70">
        <f t="shared" si="37"/>
        <v>644.09999999999991</v>
      </c>
      <c r="P150" s="70">
        <f t="shared" si="38"/>
        <v>796.65</v>
      </c>
      <c r="Q150" s="481">
        <f t="shared" si="39"/>
        <v>536.75</v>
      </c>
      <c r="R150" s="481">
        <f t="shared" si="40"/>
        <v>593.25</v>
      </c>
      <c r="S150" s="481">
        <f t="shared" si="41"/>
        <v>734.5</v>
      </c>
      <c r="Z150" s="196"/>
    </row>
    <row r="151" spans="1:26" ht="89.25" customHeight="1">
      <c r="A151" s="74" t="s">
        <v>2814</v>
      </c>
      <c r="B151" s="264" t="s">
        <v>2813</v>
      </c>
      <c r="C151" s="122"/>
      <c r="D151" s="898"/>
      <c r="E151" s="255" t="s">
        <v>31</v>
      </c>
      <c r="F151" s="254" t="s">
        <v>705</v>
      </c>
      <c r="G151" s="69">
        <f>I151*1.35</f>
        <v>803.25</v>
      </c>
      <c r="H151" s="70">
        <f>I151*1.1</f>
        <v>654.5</v>
      </c>
      <c r="I151" s="71">
        <v>595</v>
      </c>
      <c r="J151" s="126">
        <f t="shared" si="32"/>
        <v>1</v>
      </c>
      <c r="K151" s="126">
        <f t="shared" si="33"/>
        <v>595</v>
      </c>
      <c r="L151" s="126">
        <f t="shared" si="34"/>
        <v>595</v>
      </c>
      <c r="M151">
        <f t="shared" si="35"/>
        <v>595</v>
      </c>
      <c r="N151" s="70">
        <f t="shared" si="36"/>
        <v>612.85</v>
      </c>
      <c r="O151" s="70">
        <f t="shared" si="37"/>
        <v>678.3</v>
      </c>
      <c r="P151" s="70">
        <f t="shared" si="38"/>
        <v>838.94999999999993</v>
      </c>
      <c r="Q151" s="481">
        <f t="shared" si="39"/>
        <v>565.25</v>
      </c>
      <c r="R151" s="481">
        <f t="shared" si="40"/>
        <v>624.75</v>
      </c>
      <c r="S151" s="481">
        <f t="shared" si="41"/>
        <v>773.5</v>
      </c>
      <c r="Z151" s="196"/>
    </row>
    <row r="152" spans="1:26" ht="29.25" customHeight="1">
      <c r="A152" s="634" t="s">
        <v>712</v>
      </c>
      <c r="B152" s="634"/>
      <c r="C152" s="634"/>
      <c r="D152" s="634"/>
      <c r="E152" s="634"/>
      <c r="F152" s="634"/>
      <c r="G152" s="634"/>
      <c r="H152" s="634"/>
      <c r="I152" s="634"/>
      <c r="J152" s="126">
        <f t="shared" si="32"/>
        <v>0</v>
      </c>
      <c r="K152" s="126">
        <f t="shared" si="33"/>
        <v>0</v>
      </c>
      <c r="L152" s="126">
        <f t="shared" si="34"/>
        <v>0</v>
      </c>
      <c r="M152" t="str">
        <f t="shared" si="35"/>
        <v xml:space="preserve"> </v>
      </c>
      <c r="N152" s="70" t="str">
        <f t="shared" si="36"/>
        <v xml:space="preserve"> </v>
      </c>
      <c r="O152" s="70" t="str">
        <f t="shared" si="37"/>
        <v xml:space="preserve"> </v>
      </c>
      <c r="P152" s="70" t="str">
        <f t="shared" si="38"/>
        <v xml:space="preserve"> </v>
      </c>
      <c r="Q152" s="481" t="str">
        <f t="shared" si="39"/>
        <v xml:space="preserve"> </v>
      </c>
      <c r="R152" s="481" t="str">
        <f t="shared" si="40"/>
        <v xml:space="preserve"> </v>
      </c>
      <c r="S152" s="481" t="str">
        <f t="shared" si="41"/>
        <v xml:space="preserve"> </v>
      </c>
      <c r="Z152" s="196"/>
    </row>
    <row r="153" spans="1:26" ht="31.5" customHeight="1">
      <c r="A153" s="64" t="s">
        <v>3</v>
      </c>
      <c r="B153" s="64" t="s">
        <v>93</v>
      </c>
      <c r="C153" s="64" t="s">
        <v>43</v>
      </c>
      <c r="D153" s="64" t="s">
        <v>4</v>
      </c>
      <c r="E153" s="64" t="s">
        <v>44</v>
      </c>
      <c r="F153" s="64" t="s">
        <v>253</v>
      </c>
      <c r="G153" s="64" t="s">
        <v>261</v>
      </c>
      <c r="H153" s="64" t="s">
        <v>3625</v>
      </c>
      <c r="I153" s="64" t="s">
        <v>263</v>
      </c>
      <c r="J153" s="126">
        <f t="shared" si="32"/>
        <v>1</v>
      </c>
      <c r="K153" s="126" t="str">
        <f t="shared" si="33"/>
        <v>ОПТ 2</v>
      </c>
      <c r="L153" s="126" t="str">
        <f t="shared" si="34"/>
        <v xml:space="preserve"> </v>
      </c>
      <c r="M153" t="str">
        <f t="shared" si="35"/>
        <v xml:space="preserve"> </v>
      </c>
      <c r="N153" s="70" t="str">
        <f t="shared" si="36"/>
        <v xml:space="preserve"> </v>
      </c>
      <c r="O153" s="70" t="str">
        <f t="shared" si="37"/>
        <v xml:space="preserve"> </v>
      </c>
      <c r="P153" s="70" t="str">
        <f t="shared" si="38"/>
        <v xml:space="preserve"> </v>
      </c>
      <c r="Q153" s="481" t="str">
        <f t="shared" si="39"/>
        <v xml:space="preserve"> </v>
      </c>
      <c r="R153" s="481" t="str">
        <f t="shared" si="40"/>
        <v xml:space="preserve"> </v>
      </c>
      <c r="S153" s="481" t="str">
        <f t="shared" si="41"/>
        <v xml:space="preserve"> </v>
      </c>
      <c r="Z153" s="196"/>
    </row>
    <row r="154" spans="1:26" ht="30">
      <c r="A154" s="74" t="s">
        <v>2820</v>
      </c>
      <c r="B154" s="264" t="s">
        <v>2819</v>
      </c>
      <c r="C154" s="797"/>
      <c r="D154" s="876" t="s">
        <v>1178</v>
      </c>
      <c r="E154" s="265" t="s">
        <v>654</v>
      </c>
      <c r="F154" s="254" t="s">
        <v>2821</v>
      </c>
      <c r="G154" s="69">
        <f>I154*1.35</f>
        <v>587.25</v>
      </c>
      <c r="H154" s="70">
        <f>I154*1.1</f>
        <v>478.50000000000006</v>
      </c>
      <c r="I154" s="71">
        <v>435</v>
      </c>
      <c r="J154" s="126">
        <f t="shared" si="32"/>
        <v>1</v>
      </c>
      <c r="K154" s="126">
        <f t="shared" si="33"/>
        <v>435</v>
      </c>
      <c r="L154" s="126">
        <f t="shared" si="34"/>
        <v>435</v>
      </c>
      <c r="M154">
        <f t="shared" si="35"/>
        <v>435</v>
      </c>
      <c r="N154" s="70">
        <f t="shared" si="36"/>
        <v>448.05</v>
      </c>
      <c r="O154" s="70">
        <f t="shared" si="37"/>
        <v>495.9</v>
      </c>
      <c r="P154" s="70">
        <f t="shared" si="38"/>
        <v>613.34999999999991</v>
      </c>
      <c r="Q154" s="481">
        <f t="shared" si="39"/>
        <v>413.25</v>
      </c>
      <c r="R154" s="481">
        <f t="shared" si="40"/>
        <v>456.75</v>
      </c>
      <c r="S154" s="481">
        <f t="shared" si="41"/>
        <v>565.5</v>
      </c>
      <c r="Z154" s="196"/>
    </row>
    <row r="155" spans="1:26" ht="30">
      <c r="A155" s="74" t="s">
        <v>2822</v>
      </c>
      <c r="B155" s="264" t="s">
        <v>707</v>
      </c>
      <c r="C155" s="798"/>
      <c r="D155" s="877"/>
      <c r="E155" s="265" t="s">
        <v>668</v>
      </c>
      <c r="F155" s="254" t="s">
        <v>708</v>
      </c>
      <c r="G155" s="69">
        <f>I155*1.35</f>
        <v>884.25000000000011</v>
      </c>
      <c r="H155" s="70">
        <f>I155*1.1</f>
        <v>720.50000000000011</v>
      </c>
      <c r="I155" s="71">
        <v>655</v>
      </c>
      <c r="J155" s="126">
        <f t="shared" si="32"/>
        <v>1</v>
      </c>
      <c r="K155" s="126">
        <f t="shared" si="33"/>
        <v>655</v>
      </c>
      <c r="L155" s="126">
        <f t="shared" si="34"/>
        <v>655</v>
      </c>
      <c r="M155">
        <f t="shared" si="35"/>
        <v>655</v>
      </c>
      <c r="N155" s="70">
        <f t="shared" si="36"/>
        <v>674.65</v>
      </c>
      <c r="O155" s="70">
        <f t="shared" si="37"/>
        <v>746.69999999999993</v>
      </c>
      <c r="P155" s="70">
        <f t="shared" si="38"/>
        <v>923.55</v>
      </c>
      <c r="Q155" s="481">
        <f t="shared" si="39"/>
        <v>622.25</v>
      </c>
      <c r="R155" s="481">
        <f t="shared" si="40"/>
        <v>687.75</v>
      </c>
      <c r="S155" s="481">
        <f t="shared" si="41"/>
        <v>851.5</v>
      </c>
      <c r="Z155" s="196"/>
    </row>
    <row r="156" spans="1:26" ht="30">
      <c r="A156" s="74" t="s">
        <v>2823</v>
      </c>
      <c r="B156" s="264" t="s">
        <v>709</v>
      </c>
      <c r="C156" s="798"/>
      <c r="D156" s="877"/>
      <c r="E156" s="265" t="s">
        <v>710</v>
      </c>
      <c r="F156" s="254" t="s">
        <v>711</v>
      </c>
      <c r="G156" s="69">
        <f>I156*1.35</f>
        <v>1131.3000000000002</v>
      </c>
      <c r="H156" s="70">
        <f>I156*1.1</f>
        <v>921.80000000000007</v>
      </c>
      <c r="I156" s="71">
        <v>838</v>
      </c>
      <c r="J156" s="126">
        <f t="shared" si="32"/>
        <v>1</v>
      </c>
      <c r="K156" s="126">
        <f t="shared" si="33"/>
        <v>838</v>
      </c>
      <c r="L156" s="126">
        <f t="shared" si="34"/>
        <v>838</v>
      </c>
      <c r="M156">
        <f t="shared" si="35"/>
        <v>838</v>
      </c>
      <c r="N156" s="70">
        <f t="shared" si="36"/>
        <v>863.14</v>
      </c>
      <c r="O156" s="70">
        <f t="shared" si="37"/>
        <v>955.31999999999994</v>
      </c>
      <c r="P156" s="70">
        <f t="shared" si="38"/>
        <v>1181.58</v>
      </c>
      <c r="Q156" s="481">
        <f t="shared" si="39"/>
        <v>796.1</v>
      </c>
      <c r="R156" s="481">
        <f t="shared" si="40"/>
        <v>879.90000000000009</v>
      </c>
      <c r="S156" s="481">
        <f t="shared" si="41"/>
        <v>1089.4000000000001</v>
      </c>
      <c r="Z156" s="196"/>
    </row>
    <row r="157" spans="1:26" ht="45">
      <c r="A157" s="74" t="s">
        <v>2824</v>
      </c>
      <c r="B157" s="264" t="s">
        <v>1191</v>
      </c>
      <c r="C157" s="798"/>
      <c r="D157" s="877"/>
      <c r="E157" s="265" t="s">
        <v>742</v>
      </c>
      <c r="F157" s="254" t="s">
        <v>1192</v>
      </c>
      <c r="G157" s="69">
        <f>I157*1.35</f>
        <v>1431</v>
      </c>
      <c r="H157" s="70">
        <f>I157*1.1</f>
        <v>1166</v>
      </c>
      <c r="I157" s="71">
        <v>1060</v>
      </c>
      <c r="J157" s="126">
        <f t="shared" si="32"/>
        <v>1</v>
      </c>
      <c r="K157" s="126">
        <f t="shared" si="33"/>
        <v>1060</v>
      </c>
      <c r="L157" s="126">
        <f t="shared" si="34"/>
        <v>1060</v>
      </c>
      <c r="M157">
        <f t="shared" si="35"/>
        <v>1060</v>
      </c>
      <c r="N157" s="70">
        <f t="shared" si="36"/>
        <v>1091.8</v>
      </c>
      <c r="O157" s="70">
        <f t="shared" si="37"/>
        <v>1208.3999999999999</v>
      </c>
      <c r="P157" s="70">
        <f t="shared" si="38"/>
        <v>1494.6</v>
      </c>
      <c r="Q157" s="481">
        <f t="shared" si="39"/>
        <v>1007</v>
      </c>
      <c r="R157" s="481">
        <f t="shared" si="40"/>
        <v>1113</v>
      </c>
      <c r="S157" s="481">
        <f t="shared" si="41"/>
        <v>1378</v>
      </c>
      <c r="Z157" s="196"/>
    </row>
    <row r="158" spans="1:26" ht="45">
      <c r="A158" s="74" t="s">
        <v>2826</v>
      </c>
      <c r="B158" s="264" t="s">
        <v>2825</v>
      </c>
      <c r="C158" s="865"/>
      <c r="D158" s="878"/>
      <c r="E158" s="265" t="s">
        <v>16</v>
      </c>
      <c r="F158" s="254" t="s">
        <v>2827</v>
      </c>
      <c r="G158" s="69">
        <f>I158*1.35</f>
        <v>2159.73</v>
      </c>
      <c r="H158" s="70">
        <f>I158*1.1</f>
        <v>1759.7800000000002</v>
      </c>
      <c r="I158" s="71">
        <v>1599.8</v>
      </c>
      <c r="J158" s="126">
        <f t="shared" si="32"/>
        <v>1</v>
      </c>
      <c r="K158" s="126">
        <f t="shared" si="33"/>
        <v>1599.8</v>
      </c>
      <c r="L158" s="126">
        <f t="shared" si="34"/>
        <v>1599.8</v>
      </c>
      <c r="M158">
        <f t="shared" si="35"/>
        <v>1599.8</v>
      </c>
      <c r="N158" s="70">
        <f t="shared" si="36"/>
        <v>1647.7940000000001</v>
      </c>
      <c r="O158" s="70">
        <f t="shared" si="37"/>
        <v>1823.7719999999997</v>
      </c>
      <c r="P158" s="70">
        <f t="shared" si="38"/>
        <v>2255.7179999999998</v>
      </c>
      <c r="Q158" s="481">
        <f t="shared" si="39"/>
        <v>1519.81</v>
      </c>
      <c r="R158" s="481">
        <f t="shared" si="40"/>
        <v>1679.79</v>
      </c>
      <c r="S158" s="481">
        <f t="shared" si="41"/>
        <v>2079.7400000000002</v>
      </c>
      <c r="Z158" s="196"/>
    </row>
    <row r="159" spans="1:26" ht="29.25" customHeight="1">
      <c r="A159" s="634" t="s">
        <v>856</v>
      </c>
      <c r="B159" s="634"/>
      <c r="C159" s="634"/>
      <c r="D159" s="634"/>
      <c r="E159" s="634"/>
      <c r="F159" s="634"/>
      <c r="G159" s="634"/>
      <c r="H159" s="634"/>
      <c r="I159" s="634"/>
      <c r="J159" s="126">
        <f t="shared" si="32"/>
        <v>0</v>
      </c>
      <c r="K159" s="126">
        <f t="shared" si="33"/>
        <v>0</v>
      </c>
      <c r="L159" s="126">
        <f t="shared" si="34"/>
        <v>0</v>
      </c>
      <c r="M159" t="str">
        <f t="shared" si="35"/>
        <v xml:space="preserve"> </v>
      </c>
      <c r="N159" s="70" t="str">
        <f t="shared" si="36"/>
        <v xml:space="preserve"> </v>
      </c>
      <c r="O159" s="70" t="str">
        <f t="shared" si="37"/>
        <v xml:space="preserve"> </v>
      </c>
      <c r="P159" s="70" t="str">
        <f t="shared" si="38"/>
        <v xml:space="preserve"> </v>
      </c>
      <c r="Q159" s="481" t="str">
        <f t="shared" si="39"/>
        <v xml:space="preserve"> </v>
      </c>
      <c r="R159" s="481" t="str">
        <f t="shared" si="40"/>
        <v xml:space="preserve"> </v>
      </c>
      <c r="S159" s="481" t="str">
        <f t="shared" si="41"/>
        <v xml:space="preserve"> </v>
      </c>
      <c r="Z159" s="196"/>
    </row>
    <row r="160" spans="1:26" ht="31.5" customHeight="1">
      <c r="A160" s="64" t="s">
        <v>3</v>
      </c>
      <c r="B160" s="64" t="s">
        <v>93</v>
      </c>
      <c r="C160" s="64" t="s">
        <v>43</v>
      </c>
      <c r="D160" s="64" t="s">
        <v>4</v>
      </c>
      <c r="E160" s="64" t="s">
        <v>44</v>
      </c>
      <c r="F160" s="64" t="s">
        <v>253</v>
      </c>
      <c r="G160" s="64" t="s">
        <v>261</v>
      </c>
      <c r="H160" s="64" t="s">
        <v>3625</v>
      </c>
      <c r="I160" s="64" t="s">
        <v>263</v>
      </c>
      <c r="J160" s="126">
        <f t="shared" si="32"/>
        <v>1</v>
      </c>
      <c r="K160" s="126" t="str">
        <f t="shared" si="33"/>
        <v>ОПТ 2</v>
      </c>
      <c r="L160" s="126" t="str">
        <f t="shared" si="34"/>
        <v xml:space="preserve"> </v>
      </c>
      <c r="M160" t="str">
        <f t="shared" si="35"/>
        <v xml:space="preserve"> </v>
      </c>
      <c r="N160" s="70" t="str">
        <f t="shared" si="36"/>
        <v xml:space="preserve"> </v>
      </c>
      <c r="O160" s="70" t="str">
        <f t="shared" si="37"/>
        <v xml:space="preserve"> </v>
      </c>
      <c r="P160" s="70" t="str">
        <f t="shared" si="38"/>
        <v xml:space="preserve"> </v>
      </c>
      <c r="Q160" s="481" t="str">
        <f t="shared" si="39"/>
        <v xml:space="preserve"> </v>
      </c>
      <c r="R160" s="481" t="str">
        <f t="shared" si="40"/>
        <v xml:space="preserve"> </v>
      </c>
      <c r="S160" s="481" t="str">
        <f t="shared" si="41"/>
        <v xml:space="preserve"> </v>
      </c>
      <c r="Z160" s="196"/>
    </row>
    <row r="161" spans="1:26" ht="45">
      <c r="A161" s="74" t="s">
        <v>2828</v>
      </c>
      <c r="B161" s="163" t="s">
        <v>857</v>
      </c>
      <c r="C161" s="814"/>
      <c r="D161" s="135" t="s">
        <v>1178</v>
      </c>
      <c r="E161" s="255" t="s">
        <v>854</v>
      </c>
      <c r="F161" s="255" t="s">
        <v>858</v>
      </c>
      <c r="G161" s="69">
        <f>I161*1.35</f>
        <v>907.2</v>
      </c>
      <c r="H161" s="70">
        <f>I161*1.1</f>
        <v>739.2</v>
      </c>
      <c r="I161" s="71">
        <v>672</v>
      </c>
      <c r="J161" s="126">
        <f t="shared" si="32"/>
        <v>1</v>
      </c>
      <c r="K161" s="126">
        <f t="shared" si="33"/>
        <v>672</v>
      </c>
      <c r="L161" s="126">
        <f t="shared" si="34"/>
        <v>672</v>
      </c>
      <c r="M161">
        <f t="shared" si="35"/>
        <v>672</v>
      </c>
      <c r="N161" s="70">
        <f t="shared" si="36"/>
        <v>692.16</v>
      </c>
      <c r="O161" s="70">
        <f t="shared" si="37"/>
        <v>766.07999999999993</v>
      </c>
      <c r="P161" s="70">
        <f t="shared" si="38"/>
        <v>947.52</v>
      </c>
      <c r="Q161" s="481">
        <f t="shared" si="39"/>
        <v>638.4</v>
      </c>
      <c r="R161" s="481">
        <f t="shared" si="40"/>
        <v>705.6</v>
      </c>
      <c r="S161" s="481">
        <f t="shared" si="41"/>
        <v>873.6</v>
      </c>
      <c r="Z161" s="196"/>
    </row>
    <row r="162" spans="1:26" ht="45">
      <c r="A162" s="74" t="s">
        <v>2832</v>
      </c>
      <c r="B162" s="163" t="s">
        <v>859</v>
      </c>
      <c r="C162" s="814"/>
      <c r="D162" s="135" t="s">
        <v>1178</v>
      </c>
      <c r="E162" s="255" t="s">
        <v>710</v>
      </c>
      <c r="F162" s="255" t="s">
        <v>860</v>
      </c>
      <c r="G162" s="69">
        <f>I162*1.35</f>
        <v>1296</v>
      </c>
      <c r="H162" s="70">
        <f>I162*1.1</f>
        <v>1056</v>
      </c>
      <c r="I162" s="71">
        <v>960</v>
      </c>
      <c r="J162" s="126">
        <f t="shared" si="32"/>
        <v>1</v>
      </c>
      <c r="K162" s="126">
        <f t="shared" si="33"/>
        <v>960</v>
      </c>
      <c r="L162" s="126">
        <f t="shared" si="34"/>
        <v>960</v>
      </c>
      <c r="M162">
        <f t="shared" si="35"/>
        <v>960</v>
      </c>
      <c r="N162" s="70">
        <f t="shared" si="36"/>
        <v>988.80000000000007</v>
      </c>
      <c r="O162" s="70">
        <f t="shared" si="37"/>
        <v>1094.3999999999999</v>
      </c>
      <c r="P162" s="70">
        <f t="shared" si="38"/>
        <v>1353.6</v>
      </c>
      <c r="Q162" s="481">
        <f t="shared" si="39"/>
        <v>912</v>
      </c>
      <c r="R162" s="481">
        <f t="shared" si="40"/>
        <v>1008</v>
      </c>
      <c r="S162" s="481">
        <f t="shared" si="41"/>
        <v>1248</v>
      </c>
      <c r="Z162" s="87" t="s">
        <v>978</v>
      </c>
    </row>
    <row r="163" spans="1:26" ht="45">
      <c r="A163" s="74" t="s">
        <v>2830</v>
      </c>
      <c r="B163" s="163" t="s">
        <v>2829</v>
      </c>
      <c r="C163" s="814"/>
      <c r="D163" s="135" t="s">
        <v>1178</v>
      </c>
      <c r="E163" s="255" t="s">
        <v>874</v>
      </c>
      <c r="F163" s="255" t="s">
        <v>2831</v>
      </c>
      <c r="G163" s="69">
        <f>I163*1.35</f>
        <v>1598.4</v>
      </c>
      <c r="H163" s="70">
        <f>I163*1.1</f>
        <v>1302.4000000000001</v>
      </c>
      <c r="I163" s="71">
        <v>1184</v>
      </c>
      <c r="J163" s="126">
        <f t="shared" si="32"/>
        <v>1</v>
      </c>
      <c r="K163" s="126">
        <f t="shared" si="33"/>
        <v>1184</v>
      </c>
      <c r="L163" s="126">
        <f t="shared" si="34"/>
        <v>1184</v>
      </c>
      <c r="M163">
        <f t="shared" si="35"/>
        <v>1184</v>
      </c>
      <c r="N163" s="70">
        <f t="shared" si="36"/>
        <v>1219.52</v>
      </c>
      <c r="O163" s="70">
        <f t="shared" si="37"/>
        <v>1349.76</v>
      </c>
      <c r="P163" s="70">
        <f t="shared" si="38"/>
        <v>1669.4399999999998</v>
      </c>
      <c r="Q163" s="481">
        <f t="shared" si="39"/>
        <v>1124.8</v>
      </c>
      <c r="R163" s="481">
        <f t="shared" si="40"/>
        <v>1243.2</v>
      </c>
      <c r="S163" s="481">
        <f t="shared" si="41"/>
        <v>1539.2</v>
      </c>
      <c r="Z163" s="87"/>
    </row>
    <row r="164" spans="1:26" ht="29.25" customHeight="1">
      <c r="A164" s="634" t="s">
        <v>861</v>
      </c>
      <c r="B164" s="634"/>
      <c r="C164" s="634"/>
      <c r="D164" s="634"/>
      <c r="E164" s="634"/>
      <c r="F164" s="634"/>
      <c r="G164" s="634"/>
      <c r="H164" s="634"/>
      <c r="I164" s="634"/>
      <c r="J164" s="126">
        <f t="shared" si="32"/>
        <v>0</v>
      </c>
      <c r="K164" s="126">
        <f t="shared" si="33"/>
        <v>0</v>
      </c>
      <c r="L164" s="126">
        <f t="shared" si="34"/>
        <v>0</v>
      </c>
      <c r="M164" t="str">
        <f t="shared" si="35"/>
        <v xml:space="preserve"> </v>
      </c>
      <c r="N164" s="70" t="str">
        <f t="shared" si="36"/>
        <v xml:space="preserve"> </v>
      </c>
      <c r="O164" s="70" t="str">
        <f t="shared" si="37"/>
        <v xml:space="preserve"> </v>
      </c>
      <c r="P164" s="70" t="str">
        <f t="shared" si="38"/>
        <v xml:space="preserve"> </v>
      </c>
      <c r="Q164" s="481" t="str">
        <f t="shared" si="39"/>
        <v xml:space="preserve"> </v>
      </c>
      <c r="R164" s="481" t="str">
        <f t="shared" si="40"/>
        <v xml:space="preserve"> </v>
      </c>
      <c r="S164" s="481" t="str">
        <f t="shared" si="41"/>
        <v xml:space="preserve"> </v>
      </c>
      <c r="Z164" s="196"/>
    </row>
    <row r="165" spans="1:26" ht="31.5" customHeight="1">
      <c r="A165" s="64" t="s">
        <v>3</v>
      </c>
      <c r="B165" s="64" t="s">
        <v>93</v>
      </c>
      <c r="C165" s="64" t="s">
        <v>43</v>
      </c>
      <c r="D165" s="64" t="s">
        <v>4</v>
      </c>
      <c r="E165" s="64" t="s">
        <v>44</v>
      </c>
      <c r="F165" s="64" t="s">
        <v>253</v>
      </c>
      <c r="G165" s="64" t="s">
        <v>261</v>
      </c>
      <c r="H165" s="64" t="s">
        <v>3625</v>
      </c>
      <c r="I165" s="64" t="s">
        <v>263</v>
      </c>
      <c r="J165" s="126">
        <f t="shared" si="32"/>
        <v>1</v>
      </c>
      <c r="K165" s="126" t="str">
        <f t="shared" si="33"/>
        <v>ОПТ 2</v>
      </c>
      <c r="L165" s="126" t="str">
        <f t="shared" si="34"/>
        <v xml:space="preserve"> </v>
      </c>
      <c r="M165" t="str">
        <f t="shared" si="35"/>
        <v xml:space="preserve"> </v>
      </c>
      <c r="N165" s="70" t="str">
        <f t="shared" si="36"/>
        <v xml:space="preserve"> </v>
      </c>
      <c r="O165" s="70" t="str">
        <f t="shared" si="37"/>
        <v xml:space="preserve"> </v>
      </c>
      <c r="P165" s="70" t="str">
        <f t="shared" si="38"/>
        <v xml:space="preserve"> </v>
      </c>
      <c r="Q165" s="481" t="str">
        <f t="shared" si="39"/>
        <v xml:space="preserve"> </v>
      </c>
      <c r="R165" s="481" t="str">
        <f t="shared" si="40"/>
        <v xml:space="preserve"> </v>
      </c>
      <c r="S165" s="481" t="str">
        <f t="shared" si="41"/>
        <v xml:space="preserve"> </v>
      </c>
      <c r="Z165" s="196"/>
    </row>
    <row r="166" spans="1:26" ht="38.25" customHeight="1">
      <c r="A166" s="74" t="s">
        <v>2834</v>
      </c>
      <c r="B166" s="163" t="s">
        <v>862</v>
      </c>
      <c r="C166" s="851"/>
      <c r="D166" s="135" t="s">
        <v>1178</v>
      </c>
      <c r="E166" s="255" t="s">
        <v>854</v>
      </c>
      <c r="F166" s="255" t="s">
        <v>863</v>
      </c>
      <c r="G166" s="69">
        <f>I166*1.35</f>
        <v>1073.25</v>
      </c>
      <c r="H166" s="70">
        <f>I166*1.1</f>
        <v>874.50000000000011</v>
      </c>
      <c r="I166" s="71">
        <v>795</v>
      </c>
      <c r="J166" s="126">
        <f t="shared" si="32"/>
        <v>1</v>
      </c>
      <c r="K166" s="126">
        <f t="shared" si="33"/>
        <v>795</v>
      </c>
      <c r="L166" s="126">
        <f t="shared" si="34"/>
        <v>795</v>
      </c>
      <c r="M166">
        <f t="shared" si="35"/>
        <v>795</v>
      </c>
      <c r="N166" s="70">
        <f t="shared" si="36"/>
        <v>818.85</v>
      </c>
      <c r="O166" s="70">
        <f t="shared" si="37"/>
        <v>906.3</v>
      </c>
      <c r="P166" s="70">
        <f t="shared" si="38"/>
        <v>1120.95</v>
      </c>
      <c r="Q166" s="481">
        <f t="shared" si="39"/>
        <v>755.25</v>
      </c>
      <c r="R166" s="481">
        <f t="shared" si="40"/>
        <v>834.75</v>
      </c>
      <c r="S166" s="481">
        <f t="shared" si="41"/>
        <v>1033.5</v>
      </c>
      <c r="Z166" s="87" t="s">
        <v>978</v>
      </c>
    </row>
    <row r="167" spans="1:26" ht="45.75" customHeight="1">
      <c r="A167" s="74" t="s">
        <v>2835</v>
      </c>
      <c r="B167" s="163" t="s">
        <v>864</v>
      </c>
      <c r="C167" s="852"/>
      <c r="D167" s="135" t="s">
        <v>1178</v>
      </c>
      <c r="E167" s="255" t="s">
        <v>38</v>
      </c>
      <c r="F167" s="255" t="s">
        <v>865</v>
      </c>
      <c r="G167" s="69">
        <f>I167*1.35</f>
        <v>1383.75</v>
      </c>
      <c r="H167" s="70">
        <f>I167*1.1</f>
        <v>1127.5</v>
      </c>
      <c r="I167" s="71">
        <v>1025</v>
      </c>
      <c r="J167" s="126">
        <f t="shared" si="32"/>
        <v>1</v>
      </c>
      <c r="K167" s="126">
        <f t="shared" si="33"/>
        <v>1025</v>
      </c>
      <c r="L167" s="126">
        <f t="shared" si="34"/>
        <v>1025</v>
      </c>
      <c r="M167">
        <f t="shared" si="35"/>
        <v>1025</v>
      </c>
      <c r="N167" s="70">
        <f t="shared" si="36"/>
        <v>1055.75</v>
      </c>
      <c r="O167" s="70">
        <f t="shared" si="37"/>
        <v>1168.5</v>
      </c>
      <c r="P167" s="70">
        <f t="shared" si="38"/>
        <v>1445.25</v>
      </c>
      <c r="Q167" s="481">
        <f t="shared" si="39"/>
        <v>973.75</v>
      </c>
      <c r="R167" s="481">
        <f t="shared" si="40"/>
        <v>1076.25</v>
      </c>
      <c r="S167" s="481">
        <f t="shared" si="41"/>
        <v>1332.5</v>
      </c>
      <c r="Z167" s="87" t="s">
        <v>978</v>
      </c>
    </row>
    <row r="168" spans="1:26" ht="38.25" customHeight="1">
      <c r="A168" s="74" t="s">
        <v>2836</v>
      </c>
      <c r="B168" s="163" t="s">
        <v>866</v>
      </c>
      <c r="C168" s="851"/>
      <c r="D168" s="135" t="s">
        <v>1178</v>
      </c>
      <c r="E168" s="255" t="s">
        <v>854</v>
      </c>
      <c r="F168" s="255" t="s">
        <v>867</v>
      </c>
      <c r="G168" s="69">
        <f>I168*1.35</f>
        <v>965.25000000000011</v>
      </c>
      <c r="H168" s="70">
        <f>I168*1.1</f>
        <v>786.50000000000011</v>
      </c>
      <c r="I168" s="71">
        <v>715</v>
      </c>
      <c r="J168" s="126">
        <f t="shared" si="32"/>
        <v>1</v>
      </c>
      <c r="K168" s="126">
        <f t="shared" si="33"/>
        <v>715</v>
      </c>
      <c r="L168" s="126">
        <f t="shared" si="34"/>
        <v>715</v>
      </c>
      <c r="M168">
        <f t="shared" si="35"/>
        <v>715</v>
      </c>
      <c r="N168" s="70">
        <f t="shared" si="36"/>
        <v>736.45</v>
      </c>
      <c r="O168" s="70">
        <f t="shared" si="37"/>
        <v>815.09999999999991</v>
      </c>
      <c r="P168" s="70">
        <f t="shared" si="38"/>
        <v>1008.15</v>
      </c>
      <c r="Q168" s="481">
        <f t="shared" si="39"/>
        <v>679.25</v>
      </c>
      <c r="R168" s="481">
        <f t="shared" si="40"/>
        <v>750.75</v>
      </c>
      <c r="S168" s="481">
        <f t="shared" si="41"/>
        <v>929.5</v>
      </c>
      <c r="Z168" s="87" t="s">
        <v>978</v>
      </c>
    </row>
    <row r="169" spans="1:26" ht="52.5" customHeight="1">
      <c r="A169" s="74" t="s">
        <v>2833</v>
      </c>
      <c r="B169" s="163" t="s">
        <v>868</v>
      </c>
      <c r="C169" s="852"/>
      <c r="D169" s="266" t="s">
        <v>1178</v>
      </c>
      <c r="E169" s="255" t="s">
        <v>38</v>
      </c>
      <c r="F169" s="255" t="s">
        <v>869</v>
      </c>
      <c r="G169" s="69">
        <f>I169*1.35</f>
        <v>1525.5</v>
      </c>
      <c r="H169" s="70">
        <f>I169*1.1</f>
        <v>1243</v>
      </c>
      <c r="I169" s="71">
        <v>1130</v>
      </c>
      <c r="J169" s="126">
        <f t="shared" si="32"/>
        <v>1</v>
      </c>
      <c r="K169" s="126">
        <f t="shared" si="33"/>
        <v>1130</v>
      </c>
      <c r="L169" s="126">
        <f t="shared" si="34"/>
        <v>1130</v>
      </c>
      <c r="M169">
        <f t="shared" si="35"/>
        <v>1130</v>
      </c>
      <c r="N169" s="70">
        <f t="shared" si="36"/>
        <v>1163.9000000000001</v>
      </c>
      <c r="O169" s="70">
        <f t="shared" si="37"/>
        <v>1288.1999999999998</v>
      </c>
      <c r="P169" s="70">
        <f t="shared" si="38"/>
        <v>1593.3</v>
      </c>
      <c r="Q169" s="481">
        <f t="shared" si="39"/>
        <v>1073.5</v>
      </c>
      <c r="R169" s="481">
        <f t="shared" si="40"/>
        <v>1186.5</v>
      </c>
      <c r="S169" s="481">
        <f t="shared" si="41"/>
        <v>1469</v>
      </c>
      <c r="Z169" s="196"/>
    </row>
    <row r="170" spans="1:26" ht="29.25" customHeight="1">
      <c r="A170" s="634" t="s">
        <v>723</v>
      </c>
      <c r="B170" s="634"/>
      <c r="C170" s="634"/>
      <c r="D170" s="634"/>
      <c r="E170" s="634"/>
      <c r="F170" s="634"/>
      <c r="G170" s="634"/>
      <c r="H170" s="634"/>
      <c r="I170" s="634"/>
      <c r="J170" s="126">
        <f t="shared" si="32"/>
        <v>0</v>
      </c>
      <c r="K170" s="126">
        <f t="shared" si="33"/>
        <v>0</v>
      </c>
      <c r="L170" s="126">
        <f t="shared" si="34"/>
        <v>0</v>
      </c>
      <c r="M170" t="str">
        <f t="shared" si="35"/>
        <v xml:space="preserve"> </v>
      </c>
      <c r="N170" s="70" t="str">
        <f t="shared" si="36"/>
        <v xml:space="preserve"> </v>
      </c>
      <c r="O170" s="70" t="str">
        <f t="shared" si="37"/>
        <v xml:space="preserve"> </v>
      </c>
      <c r="P170" s="70" t="str">
        <f t="shared" si="38"/>
        <v xml:space="preserve"> </v>
      </c>
      <c r="Q170" s="481" t="str">
        <f t="shared" si="39"/>
        <v xml:space="preserve"> </v>
      </c>
      <c r="R170" s="481" t="str">
        <f t="shared" si="40"/>
        <v xml:space="preserve"> </v>
      </c>
      <c r="S170" s="481" t="str">
        <f t="shared" si="41"/>
        <v xml:space="preserve"> </v>
      </c>
      <c r="Z170" s="196"/>
    </row>
    <row r="171" spans="1:26" ht="31.5" customHeight="1">
      <c r="A171" s="64" t="s">
        <v>3</v>
      </c>
      <c r="B171" s="64" t="s">
        <v>93</v>
      </c>
      <c r="C171" s="64" t="s">
        <v>43</v>
      </c>
      <c r="D171" s="64" t="s">
        <v>4</v>
      </c>
      <c r="E171" s="64" t="s">
        <v>44</v>
      </c>
      <c r="F171" s="64" t="s">
        <v>253</v>
      </c>
      <c r="G171" s="64" t="s">
        <v>261</v>
      </c>
      <c r="H171" s="64" t="s">
        <v>3625</v>
      </c>
      <c r="I171" s="64" t="s">
        <v>263</v>
      </c>
      <c r="J171" s="126">
        <f t="shared" si="32"/>
        <v>1</v>
      </c>
      <c r="K171" s="126" t="str">
        <f t="shared" si="33"/>
        <v>ОПТ 2</v>
      </c>
      <c r="L171" s="126" t="str">
        <f t="shared" si="34"/>
        <v xml:space="preserve"> </v>
      </c>
      <c r="M171" t="str">
        <f t="shared" si="35"/>
        <v xml:space="preserve"> </v>
      </c>
      <c r="N171" s="70" t="str">
        <f t="shared" si="36"/>
        <v xml:space="preserve"> </v>
      </c>
      <c r="O171" s="70" t="str">
        <f t="shared" si="37"/>
        <v xml:space="preserve"> </v>
      </c>
      <c r="P171" s="70" t="str">
        <f t="shared" si="38"/>
        <v xml:space="preserve"> </v>
      </c>
      <c r="Q171" s="481" t="str">
        <f t="shared" si="39"/>
        <v xml:space="preserve"> </v>
      </c>
      <c r="R171" s="481" t="str">
        <f t="shared" si="40"/>
        <v xml:space="preserve"> </v>
      </c>
      <c r="S171" s="481" t="str">
        <f t="shared" si="41"/>
        <v xml:space="preserve"> </v>
      </c>
      <c r="Z171" s="196"/>
    </row>
    <row r="172" spans="1:26" ht="38.25" customHeight="1">
      <c r="A172" s="729" t="s">
        <v>2837</v>
      </c>
      <c r="B172" s="875" t="s">
        <v>713</v>
      </c>
      <c r="C172" s="671"/>
      <c r="D172" s="267" t="s">
        <v>1178</v>
      </c>
      <c r="E172" s="874" t="s">
        <v>690</v>
      </c>
      <c r="F172" s="890" t="s">
        <v>714</v>
      </c>
      <c r="G172" s="69">
        <f>I172*1.35</f>
        <v>236.25000000000003</v>
      </c>
      <c r="H172" s="70">
        <f t="shared" ref="H172:H185" si="44">I172*1.1</f>
        <v>192.50000000000003</v>
      </c>
      <c r="I172" s="71">
        <v>175</v>
      </c>
      <c r="J172" s="126">
        <f t="shared" si="32"/>
        <v>1</v>
      </c>
      <c r="K172" s="126">
        <f t="shared" si="33"/>
        <v>175</v>
      </c>
      <c r="L172" s="126">
        <f t="shared" si="34"/>
        <v>175</v>
      </c>
      <c r="M172">
        <f t="shared" si="35"/>
        <v>175</v>
      </c>
      <c r="N172" s="70">
        <f t="shared" si="36"/>
        <v>180.25</v>
      </c>
      <c r="O172" s="70">
        <f t="shared" si="37"/>
        <v>199.49999999999997</v>
      </c>
      <c r="P172" s="70">
        <f t="shared" si="38"/>
        <v>246.75</v>
      </c>
      <c r="Q172" s="481">
        <f t="shared" si="39"/>
        <v>166.25</v>
      </c>
      <c r="R172" s="481">
        <f t="shared" si="40"/>
        <v>183.75</v>
      </c>
      <c r="S172" s="481">
        <f t="shared" si="41"/>
        <v>227.5</v>
      </c>
      <c r="Z172" s="196"/>
    </row>
    <row r="173" spans="1:26" ht="37.5" customHeight="1">
      <c r="A173" s="731"/>
      <c r="B173" s="875"/>
      <c r="C173" s="671"/>
      <c r="D173" s="164" t="s">
        <v>1179</v>
      </c>
      <c r="E173" s="874"/>
      <c r="F173" s="890"/>
      <c r="G173" s="69">
        <f t="shared" ref="G173:G185" si="45">I173*1.35</f>
        <v>236.25000000000003</v>
      </c>
      <c r="H173" s="70">
        <f t="shared" si="44"/>
        <v>192.50000000000003</v>
      </c>
      <c r="I173" s="71">
        <v>175</v>
      </c>
      <c r="J173" s="126">
        <f t="shared" si="32"/>
        <v>1</v>
      </c>
      <c r="K173" s="126">
        <f t="shared" si="33"/>
        <v>175</v>
      </c>
      <c r="L173" s="126">
        <f t="shared" si="34"/>
        <v>175</v>
      </c>
      <c r="M173">
        <f t="shared" si="35"/>
        <v>175</v>
      </c>
      <c r="N173" s="70">
        <f t="shared" si="36"/>
        <v>180.25</v>
      </c>
      <c r="O173" s="70">
        <f t="shared" si="37"/>
        <v>199.49999999999997</v>
      </c>
      <c r="P173" s="70">
        <f t="shared" si="38"/>
        <v>246.75</v>
      </c>
      <c r="Q173" s="481">
        <f t="shared" si="39"/>
        <v>166.25</v>
      </c>
      <c r="R173" s="481">
        <f t="shared" si="40"/>
        <v>183.75</v>
      </c>
      <c r="S173" s="481">
        <f t="shared" si="41"/>
        <v>227.5</v>
      </c>
      <c r="Z173" s="196"/>
    </row>
    <row r="174" spans="1:26" ht="37.5" customHeight="1">
      <c r="A174" s="729" t="s">
        <v>2839</v>
      </c>
      <c r="B174" s="875" t="s">
        <v>715</v>
      </c>
      <c r="C174" s="671"/>
      <c r="D174" s="267" t="s">
        <v>1178</v>
      </c>
      <c r="E174" s="874" t="s">
        <v>716</v>
      </c>
      <c r="F174" s="890" t="s">
        <v>717</v>
      </c>
      <c r="G174" s="69">
        <f t="shared" si="45"/>
        <v>276.75</v>
      </c>
      <c r="H174" s="70">
        <f t="shared" si="44"/>
        <v>225.50000000000003</v>
      </c>
      <c r="I174" s="71">
        <v>205</v>
      </c>
      <c r="J174" s="126">
        <f t="shared" si="32"/>
        <v>1</v>
      </c>
      <c r="K174" s="126">
        <f t="shared" si="33"/>
        <v>205</v>
      </c>
      <c r="L174" s="126">
        <f t="shared" si="34"/>
        <v>205</v>
      </c>
      <c r="M174">
        <f t="shared" si="35"/>
        <v>205</v>
      </c>
      <c r="N174" s="70">
        <f t="shared" si="36"/>
        <v>211.15</v>
      </c>
      <c r="O174" s="70">
        <f t="shared" si="37"/>
        <v>233.7</v>
      </c>
      <c r="P174" s="70">
        <f t="shared" si="38"/>
        <v>289.05</v>
      </c>
      <c r="Q174" s="481">
        <f t="shared" si="39"/>
        <v>194.75</v>
      </c>
      <c r="R174" s="481">
        <f t="shared" si="40"/>
        <v>215.25</v>
      </c>
      <c r="S174" s="481">
        <f t="shared" si="41"/>
        <v>266.5</v>
      </c>
      <c r="Z174" s="196"/>
    </row>
    <row r="175" spans="1:26" ht="39" customHeight="1">
      <c r="A175" s="731"/>
      <c r="B175" s="875"/>
      <c r="C175" s="671"/>
      <c r="D175" s="164" t="s">
        <v>1179</v>
      </c>
      <c r="E175" s="874"/>
      <c r="F175" s="890"/>
      <c r="G175" s="69">
        <f t="shared" si="45"/>
        <v>276.75</v>
      </c>
      <c r="H175" s="70">
        <f t="shared" si="44"/>
        <v>225.50000000000003</v>
      </c>
      <c r="I175" s="71">
        <v>205</v>
      </c>
      <c r="J175" s="126">
        <f t="shared" si="32"/>
        <v>1</v>
      </c>
      <c r="K175" s="126">
        <f t="shared" si="33"/>
        <v>205</v>
      </c>
      <c r="L175" s="126">
        <f t="shared" si="34"/>
        <v>205</v>
      </c>
      <c r="M175">
        <f t="shared" si="35"/>
        <v>205</v>
      </c>
      <c r="N175" s="70">
        <f t="shared" si="36"/>
        <v>211.15</v>
      </c>
      <c r="O175" s="70">
        <f t="shared" si="37"/>
        <v>233.7</v>
      </c>
      <c r="P175" s="70">
        <f t="shared" si="38"/>
        <v>289.05</v>
      </c>
      <c r="Q175" s="481">
        <f t="shared" si="39"/>
        <v>194.75</v>
      </c>
      <c r="R175" s="481">
        <f t="shared" si="40"/>
        <v>215.25</v>
      </c>
      <c r="S175" s="481">
        <f t="shared" si="41"/>
        <v>266.5</v>
      </c>
      <c r="Z175" s="196"/>
    </row>
    <row r="176" spans="1:26" ht="30">
      <c r="A176" s="729" t="s">
        <v>2841</v>
      </c>
      <c r="B176" s="875" t="s">
        <v>718</v>
      </c>
      <c r="C176" s="671"/>
      <c r="D176" s="267" t="s">
        <v>1178</v>
      </c>
      <c r="E176" s="891" t="s">
        <v>31</v>
      </c>
      <c r="F176" s="254" t="s">
        <v>719</v>
      </c>
      <c r="G176" s="69">
        <f>I176*1.35</f>
        <v>330.75</v>
      </c>
      <c r="H176" s="70">
        <f>I176*1.1</f>
        <v>269.5</v>
      </c>
      <c r="I176" s="71">
        <v>245</v>
      </c>
      <c r="J176" s="126">
        <f t="shared" si="32"/>
        <v>1</v>
      </c>
      <c r="K176" s="126">
        <f t="shared" si="33"/>
        <v>245</v>
      </c>
      <c r="L176" s="126">
        <f t="shared" si="34"/>
        <v>245</v>
      </c>
      <c r="M176">
        <f t="shared" si="35"/>
        <v>245</v>
      </c>
      <c r="N176" s="70">
        <f t="shared" si="36"/>
        <v>252.35</v>
      </c>
      <c r="O176" s="70">
        <f t="shared" si="37"/>
        <v>279.29999999999995</v>
      </c>
      <c r="P176" s="70">
        <f t="shared" si="38"/>
        <v>345.45</v>
      </c>
      <c r="Q176" s="481">
        <f t="shared" si="39"/>
        <v>232.75</v>
      </c>
      <c r="R176" s="481">
        <f t="shared" si="40"/>
        <v>257.25</v>
      </c>
      <c r="S176" s="481">
        <f t="shared" si="41"/>
        <v>318.5</v>
      </c>
      <c r="Z176" s="196"/>
    </row>
    <row r="177" spans="1:26" ht="30">
      <c r="A177" s="731"/>
      <c r="B177" s="875"/>
      <c r="C177" s="671"/>
      <c r="D177" s="164" t="s">
        <v>1179</v>
      </c>
      <c r="E177" s="892"/>
      <c r="F177" s="254" t="s">
        <v>719</v>
      </c>
      <c r="G177" s="69">
        <f>I177*1.35</f>
        <v>330.75</v>
      </c>
      <c r="H177" s="70">
        <f>I177*1.1</f>
        <v>269.5</v>
      </c>
      <c r="I177" s="71">
        <v>245</v>
      </c>
      <c r="J177" s="126">
        <f t="shared" si="32"/>
        <v>1</v>
      </c>
      <c r="K177" s="126">
        <f t="shared" si="33"/>
        <v>245</v>
      </c>
      <c r="L177" s="126">
        <f t="shared" si="34"/>
        <v>245</v>
      </c>
      <c r="M177">
        <f t="shared" si="35"/>
        <v>245</v>
      </c>
      <c r="N177" s="70">
        <f t="shared" si="36"/>
        <v>252.35</v>
      </c>
      <c r="O177" s="70">
        <f t="shared" si="37"/>
        <v>279.29999999999995</v>
      </c>
      <c r="P177" s="70">
        <f t="shared" si="38"/>
        <v>345.45</v>
      </c>
      <c r="Q177" s="481">
        <f t="shared" si="39"/>
        <v>232.75</v>
      </c>
      <c r="R177" s="481">
        <f t="shared" si="40"/>
        <v>257.25</v>
      </c>
      <c r="S177" s="481">
        <f t="shared" si="41"/>
        <v>318.5</v>
      </c>
      <c r="Z177" s="196"/>
    </row>
    <row r="178" spans="1:26" ht="30">
      <c r="A178" s="729" t="s">
        <v>2843</v>
      </c>
      <c r="B178" s="875" t="s">
        <v>1193</v>
      </c>
      <c r="C178" s="671"/>
      <c r="D178" s="267" t="s">
        <v>1178</v>
      </c>
      <c r="E178" s="891" t="s">
        <v>654</v>
      </c>
      <c r="F178" s="254" t="s">
        <v>719</v>
      </c>
      <c r="G178" s="69">
        <f>I178*1.35</f>
        <v>445.50000000000006</v>
      </c>
      <c r="H178" s="70">
        <f>I178*1.1</f>
        <v>363.00000000000006</v>
      </c>
      <c r="I178" s="71">
        <v>330</v>
      </c>
      <c r="J178" s="126">
        <f t="shared" si="32"/>
        <v>1</v>
      </c>
      <c r="K178" s="126">
        <f t="shared" si="33"/>
        <v>330</v>
      </c>
      <c r="L178" s="126">
        <f t="shared" si="34"/>
        <v>330</v>
      </c>
      <c r="M178">
        <f t="shared" si="35"/>
        <v>330</v>
      </c>
      <c r="N178" s="70">
        <f t="shared" si="36"/>
        <v>339.90000000000003</v>
      </c>
      <c r="O178" s="70">
        <f t="shared" si="37"/>
        <v>376.2</v>
      </c>
      <c r="P178" s="70">
        <f t="shared" si="38"/>
        <v>465.29999999999995</v>
      </c>
      <c r="Q178" s="481">
        <f t="shared" si="39"/>
        <v>313.5</v>
      </c>
      <c r="R178" s="481">
        <f t="shared" si="40"/>
        <v>346.5</v>
      </c>
      <c r="S178" s="481">
        <f t="shared" si="41"/>
        <v>429</v>
      </c>
      <c r="Z178" s="196"/>
    </row>
    <row r="179" spans="1:26" ht="30">
      <c r="A179" s="731"/>
      <c r="B179" s="875"/>
      <c r="C179" s="671"/>
      <c r="D179" s="164" t="s">
        <v>1179</v>
      </c>
      <c r="E179" s="892"/>
      <c r="F179" s="254" t="s">
        <v>719</v>
      </c>
      <c r="G179" s="69">
        <f>I179*1.35</f>
        <v>384.75</v>
      </c>
      <c r="H179" s="70">
        <f>I179*1.1</f>
        <v>313.5</v>
      </c>
      <c r="I179" s="71">
        <v>285</v>
      </c>
      <c r="J179" s="126">
        <f t="shared" si="32"/>
        <v>1</v>
      </c>
      <c r="K179" s="126">
        <f t="shared" si="33"/>
        <v>285</v>
      </c>
      <c r="L179" s="126">
        <f t="shared" si="34"/>
        <v>285</v>
      </c>
      <c r="M179">
        <f t="shared" si="35"/>
        <v>285</v>
      </c>
      <c r="N179" s="70">
        <f t="shared" si="36"/>
        <v>293.55</v>
      </c>
      <c r="O179" s="70">
        <f t="shared" si="37"/>
        <v>324.89999999999998</v>
      </c>
      <c r="P179" s="70">
        <f t="shared" si="38"/>
        <v>401.84999999999997</v>
      </c>
      <c r="Q179" s="481">
        <f t="shared" si="39"/>
        <v>270.75</v>
      </c>
      <c r="R179" s="481">
        <f t="shared" si="40"/>
        <v>299.25</v>
      </c>
      <c r="S179" s="481">
        <f t="shared" si="41"/>
        <v>370.5</v>
      </c>
      <c r="Z179" s="196"/>
    </row>
    <row r="180" spans="1:26" ht="45">
      <c r="A180" s="151" t="s">
        <v>2854</v>
      </c>
      <c r="B180" s="264" t="s">
        <v>2853</v>
      </c>
      <c r="C180" s="797"/>
      <c r="D180" s="879" t="s">
        <v>1178</v>
      </c>
      <c r="E180" s="265" t="s">
        <v>31</v>
      </c>
      <c r="F180" s="254" t="s">
        <v>2855</v>
      </c>
      <c r="G180" s="69">
        <f>I180*1.35</f>
        <v>1046.25</v>
      </c>
      <c r="H180" s="70">
        <f>I180*1.1</f>
        <v>852.50000000000011</v>
      </c>
      <c r="I180" s="71">
        <v>775</v>
      </c>
      <c r="J180" s="126">
        <f t="shared" si="32"/>
        <v>1</v>
      </c>
      <c r="K180" s="126">
        <f t="shared" si="33"/>
        <v>775</v>
      </c>
      <c r="L180" s="126">
        <f t="shared" si="34"/>
        <v>775</v>
      </c>
      <c r="M180">
        <f t="shared" si="35"/>
        <v>775</v>
      </c>
      <c r="N180" s="70">
        <f t="shared" si="36"/>
        <v>798.25</v>
      </c>
      <c r="O180" s="70">
        <f t="shared" si="37"/>
        <v>883.49999999999989</v>
      </c>
      <c r="P180" s="70">
        <f t="shared" si="38"/>
        <v>1092.75</v>
      </c>
      <c r="Q180" s="481">
        <f t="shared" si="39"/>
        <v>736.25</v>
      </c>
      <c r="R180" s="481">
        <f t="shared" si="40"/>
        <v>813.75</v>
      </c>
      <c r="S180" s="481">
        <f t="shared" si="41"/>
        <v>1007.5</v>
      </c>
      <c r="Z180" s="196" t="s">
        <v>978</v>
      </c>
    </row>
    <row r="181" spans="1:26" ht="72" customHeight="1">
      <c r="A181" s="74" t="s">
        <v>2852</v>
      </c>
      <c r="B181" s="264" t="s">
        <v>721</v>
      </c>
      <c r="C181" s="865"/>
      <c r="D181" s="881"/>
      <c r="E181" s="265" t="s">
        <v>75</v>
      </c>
      <c r="F181" s="254" t="s">
        <v>722</v>
      </c>
      <c r="G181" s="69">
        <f t="shared" si="45"/>
        <v>512.59500000000003</v>
      </c>
      <c r="H181" s="70">
        <f t="shared" si="44"/>
        <v>417.67</v>
      </c>
      <c r="I181" s="71">
        <v>379.7</v>
      </c>
      <c r="J181" s="126">
        <f t="shared" si="32"/>
        <v>1</v>
      </c>
      <c r="K181" s="126">
        <f t="shared" si="33"/>
        <v>379.7</v>
      </c>
      <c r="L181" s="126">
        <f t="shared" si="34"/>
        <v>379.7</v>
      </c>
      <c r="M181">
        <f t="shared" si="35"/>
        <v>379.7</v>
      </c>
      <c r="N181" s="70">
        <f t="shared" si="36"/>
        <v>391.09100000000001</v>
      </c>
      <c r="O181" s="70">
        <f t="shared" si="37"/>
        <v>432.85799999999995</v>
      </c>
      <c r="P181" s="70">
        <f t="shared" si="38"/>
        <v>535.37699999999995</v>
      </c>
      <c r="Q181" s="481">
        <f t="shared" si="39"/>
        <v>360.71499999999997</v>
      </c>
      <c r="R181" s="481">
        <f t="shared" si="40"/>
        <v>398.685</v>
      </c>
      <c r="S181" s="481">
        <f t="shared" si="41"/>
        <v>493.61</v>
      </c>
      <c r="Z181" s="196"/>
    </row>
    <row r="182" spans="1:26" ht="30">
      <c r="A182" s="74" t="s">
        <v>2846</v>
      </c>
      <c r="B182" s="264" t="s">
        <v>724</v>
      </c>
      <c r="C182" s="671"/>
      <c r="D182" s="164" t="s">
        <v>1179</v>
      </c>
      <c r="E182" s="265" t="s">
        <v>31</v>
      </c>
      <c r="F182" s="254" t="s">
        <v>725</v>
      </c>
      <c r="G182" s="69">
        <f t="shared" si="45"/>
        <v>337.5</v>
      </c>
      <c r="H182" s="70">
        <f t="shared" si="44"/>
        <v>275</v>
      </c>
      <c r="I182" s="71">
        <v>250</v>
      </c>
      <c r="J182" s="126">
        <f t="shared" si="32"/>
        <v>1</v>
      </c>
      <c r="K182" s="126">
        <f t="shared" si="33"/>
        <v>250</v>
      </c>
      <c r="L182" s="126">
        <f t="shared" si="34"/>
        <v>250</v>
      </c>
      <c r="M182">
        <f t="shared" si="35"/>
        <v>250</v>
      </c>
      <c r="N182" s="70">
        <f t="shared" si="36"/>
        <v>257.5</v>
      </c>
      <c r="O182" s="70">
        <f t="shared" si="37"/>
        <v>285</v>
      </c>
      <c r="P182" s="70">
        <f t="shared" si="38"/>
        <v>352.5</v>
      </c>
      <c r="Q182" s="481">
        <f t="shared" si="39"/>
        <v>237.5</v>
      </c>
      <c r="R182" s="481">
        <f t="shared" si="40"/>
        <v>262.5</v>
      </c>
      <c r="S182" s="481">
        <f t="shared" si="41"/>
        <v>325</v>
      </c>
      <c r="Z182" s="196"/>
    </row>
    <row r="183" spans="1:26" ht="30">
      <c r="A183" s="74" t="s">
        <v>2847</v>
      </c>
      <c r="B183" s="264" t="s">
        <v>726</v>
      </c>
      <c r="C183" s="671"/>
      <c r="D183" s="164" t="s">
        <v>1179</v>
      </c>
      <c r="E183" s="265" t="s">
        <v>75</v>
      </c>
      <c r="F183" s="254" t="s">
        <v>727</v>
      </c>
      <c r="G183" s="69">
        <f t="shared" si="45"/>
        <v>445.50000000000006</v>
      </c>
      <c r="H183" s="70">
        <f t="shared" si="44"/>
        <v>363.00000000000006</v>
      </c>
      <c r="I183" s="71">
        <v>330</v>
      </c>
      <c r="J183" s="126">
        <f t="shared" si="32"/>
        <v>1</v>
      </c>
      <c r="K183" s="126">
        <f t="shared" si="33"/>
        <v>330</v>
      </c>
      <c r="L183" s="126">
        <f t="shared" si="34"/>
        <v>330</v>
      </c>
      <c r="M183">
        <f t="shared" si="35"/>
        <v>330</v>
      </c>
      <c r="N183" s="70">
        <f t="shared" si="36"/>
        <v>339.90000000000003</v>
      </c>
      <c r="O183" s="70">
        <f t="shared" si="37"/>
        <v>376.2</v>
      </c>
      <c r="P183" s="70">
        <f t="shared" si="38"/>
        <v>465.29999999999995</v>
      </c>
      <c r="Q183" s="481">
        <f t="shared" si="39"/>
        <v>313.5</v>
      </c>
      <c r="R183" s="481">
        <f t="shared" si="40"/>
        <v>346.5</v>
      </c>
      <c r="S183" s="481">
        <f t="shared" si="41"/>
        <v>429</v>
      </c>
      <c r="Z183" s="196"/>
    </row>
    <row r="184" spans="1:26" ht="30">
      <c r="A184" s="74" t="s">
        <v>2848</v>
      </c>
      <c r="B184" s="264" t="s">
        <v>728</v>
      </c>
      <c r="C184" s="671"/>
      <c r="D184" s="164" t="s">
        <v>1179</v>
      </c>
      <c r="E184" s="265" t="s">
        <v>690</v>
      </c>
      <c r="F184" s="254" t="s">
        <v>729</v>
      </c>
      <c r="G184" s="69">
        <f>I184*1.35</f>
        <v>209.25</v>
      </c>
      <c r="H184" s="70">
        <f>I184*1.1</f>
        <v>170.5</v>
      </c>
      <c r="I184" s="71">
        <v>155</v>
      </c>
      <c r="J184" s="126">
        <f t="shared" si="32"/>
        <v>1</v>
      </c>
      <c r="K184" s="126">
        <f t="shared" si="33"/>
        <v>155</v>
      </c>
      <c r="L184" s="126">
        <f t="shared" si="34"/>
        <v>155</v>
      </c>
      <c r="M184">
        <f t="shared" si="35"/>
        <v>155</v>
      </c>
      <c r="N184" s="70">
        <f t="shared" si="36"/>
        <v>159.65</v>
      </c>
      <c r="O184" s="70">
        <f t="shared" si="37"/>
        <v>176.7</v>
      </c>
      <c r="P184" s="70">
        <f t="shared" si="38"/>
        <v>218.54999999999998</v>
      </c>
      <c r="Q184" s="481">
        <f t="shared" si="39"/>
        <v>147.25</v>
      </c>
      <c r="R184" s="481">
        <f t="shared" si="40"/>
        <v>162.75</v>
      </c>
      <c r="S184" s="481">
        <f t="shared" si="41"/>
        <v>201.5</v>
      </c>
      <c r="Z184" s="196"/>
    </row>
    <row r="185" spans="1:26" ht="30">
      <c r="A185" s="74" t="s">
        <v>2850</v>
      </c>
      <c r="B185" s="264" t="s">
        <v>2849</v>
      </c>
      <c r="C185" s="671"/>
      <c r="D185" s="164" t="s">
        <v>1179</v>
      </c>
      <c r="E185" s="265" t="s">
        <v>716</v>
      </c>
      <c r="F185" s="254" t="s">
        <v>2851</v>
      </c>
      <c r="G185" s="69">
        <f t="shared" si="45"/>
        <v>276.75</v>
      </c>
      <c r="H185" s="70">
        <f t="shared" si="44"/>
        <v>225.50000000000003</v>
      </c>
      <c r="I185" s="71">
        <v>205</v>
      </c>
      <c r="J185" s="126">
        <f t="shared" si="32"/>
        <v>1</v>
      </c>
      <c r="K185" s="126">
        <f t="shared" si="33"/>
        <v>205</v>
      </c>
      <c r="L185" s="126">
        <f t="shared" si="34"/>
        <v>205</v>
      </c>
      <c r="M185">
        <f t="shared" si="35"/>
        <v>205</v>
      </c>
      <c r="N185" s="70">
        <f t="shared" si="36"/>
        <v>211.15</v>
      </c>
      <c r="O185" s="70">
        <f t="shared" si="37"/>
        <v>233.7</v>
      </c>
      <c r="P185" s="70">
        <f t="shared" si="38"/>
        <v>289.05</v>
      </c>
      <c r="Q185" s="481">
        <f t="shared" si="39"/>
        <v>194.75</v>
      </c>
      <c r="R185" s="481">
        <f t="shared" si="40"/>
        <v>215.25</v>
      </c>
      <c r="S185" s="481">
        <f t="shared" si="41"/>
        <v>266.5</v>
      </c>
      <c r="Z185" s="196"/>
    </row>
    <row r="186" spans="1:26" ht="29.25" customHeight="1">
      <c r="A186" s="634" t="s">
        <v>720</v>
      </c>
      <c r="B186" s="634"/>
      <c r="C186" s="634"/>
      <c r="D186" s="634"/>
      <c r="E186" s="634"/>
      <c r="F186" s="634"/>
      <c r="G186" s="634"/>
      <c r="H186" s="634"/>
      <c r="I186" s="634"/>
      <c r="J186" s="126">
        <f t="shared" si="32"/>
        <v>0</v>
      </c>
      <c r="K186" s="126">
        <f t="shared" si="33"/>
        <v>0</v>
      </c>
      <c r="L186" s="126">
        <f t="shared" si="34"/>
        <v>0</v>
      </c>
      <c r="M186" t="str">
        <f t="shared" si="35"/>
        <v xml:space="preserve"> </v>
      </c>
      <c r="N186" s="70" t="str">
        <f t="shared" si="36"/>
        <v xml:space="preserve"> </v>
      </c>
      <c r="O186" s="70" t="str">
        <f t="shared" si="37"/>
        <v xml:space="preserve"> </v>
      </c>
      <c r="P186" s="70" t="str">
        <f t="shared" si="38"/>
        <v xml:space="preserve"> </v>
      </c>
      <c r="Q186" s="481" t="str">
        <f t="shared" si="39"/>
        <v xml:space="preserve"> </v>
      </c>
      <c r="R186" s="481" t="str">
        <f t="shared" si="40"/>
        <v xml:space="preserve"> </v>
      </c>
      <c r="S186" s="481" t="str">
        <f t="shared" si="41"/>
        <v xml:space="preserve"> </v>
      </c>
      <c r="Z186" s="196"/>
    </row>
    <row r="187" spans="1:26" ht="31.5" customHeight="1">
      <c r="A187" s="64" t="s">
        <v>3</v>
      </c>
      <c r="B187" s="64" t="s">
        <v>93</v>
      </c>
      <c r="C187" s="64" t="s">
        <v>43</v>
      </c>
      <c r="D187" s="64" t="s">
        <v>4</v>
      </c>
      <c r="E187" s="64" t="s">
        <v>44</v>
      </c>
      <c r="F187" s="64" t="s">
        <v>253</v>
      </c>
      <c r="G187" s="64" t="s">
        <v>261</v>
      </c>
      <c r="H187" s="64" t="s">
        <v>3625</v>
      </c>
      <c r="I187" s="64" t="s">
        <v>263</v>
      </c>
      <c r="J187" s="126">
        <f t="shared" si="32"/>
        <v>1</v>
      </c>
      <c r="K187" s="126" t="str">
        <f t="shared" si="33"/>
        <v>ОПТ 2</v>
      </c>
      <c r="L187" s="126" t="str">
        <f t="shared" si="34"/>
        <v xml:space="preserve"> </v>
      </c>
      <c r="M187" t="str">
        <f t="shared" si="35"/>
        <v xml:space="preserve"> </v>
      </c>
      <c r="N187" s="70" t="str">
        <f t="shared" si="36"/>
        <v xml:space="preserve"> </v>
      </c>
      <c r="O187" s="70" t="str">
        <f t="shared" si="37"/>
        <v xml:space="preserve"> </v>
      </c>
      <c r="P187" s="70" t="str">
        <f t="shared" si="38"/>
        <v xml:space="preserve"> </v>
      </c>
      <c r="Q187" s="481" t="str">
        <f t="shared" si="39"/>
        <v xml:space="preserve"> </v>
      </c>
      <c r="R187" s="481" t="str">
        <f t="shared" si="40"/>
        <v xml:space="preserve"> </v>
      </c>
      <c r="S187" s="481" t="str">
        <f t="shared" si="41"/>
        <v xml:space="preserve"> </v>
      </c>
      <c r="Z187" s="196"/>
    </row>
    <row r="188" spans="1:26" ht="38.25" customHeight="1">
      <c r="A188" s="729" t="s">
        <v>2838</v>
      </c>
      <c r="B188" s="875" t="s">
        <v>730</v>
      </c>
      <c r="C188" s="671"/>
      <c r="D188" s="267" t="s">
        <v>1178</v>
      </c>
      <c r="E188" s="874" t="s">
        <v>690</v>
      </c>
      <c r="F188" s="890" t="s">
        <v>731</v>
      </c>
      <c r="G188" s="69">
        <f t="shared" ref="G188:G193" si="46">I188*1.35</f>
        <v>267.3</v>
      </c>
      <c r="H188" s="70">
        <f t="shared" ref="H188:H193" si="47">I188*1.1</f>
        <v>217.8</v>
      </c>
      <c r="I188" s="71">
        <v>198</v>
      </c>
      <c r="J188" s="126">
        <f t="shared" si="32"/>
        <v>1</v>
      </c>
      <c r="K188" s="126">
        <f t="shared" si="33"/>
        <v>198</v>
      </c>
      <c r="L188" s="126">
        <f t="shared" si="34"/>
        <v>198</v>
      </c>
      <c r="M188">
        <f t="shared" si="35"/>
        <v>198</v>
      </c>
      <c r="N188" s="70">
        <f t="shared" si="36"/>
        <v>203.94</v>
      </c>
      <c r="O188" s="70">
        <f t="shared" si="37"/>
        <v>225.71999999999997</v>
      </c>
      <c r="P188" s="70">
        <f t="shared" si="38"/>
        <v>279.18</v>
      </c>
      <c r="Q188" s="481">
        <f t="shared" si="39"/>
        <v>188.1</v>
      </c>
      <c r="R188" s="481">
        <f t="shared" si="40"/>
        <v>207.9</v>
      </c>
      <c r="S188" s="481">
        <f t="shared" si="41"/>
        <v>257.40000000000003</v>
      </c>
      <c r="Z188" s="196"/>
    </row>
    <row r="189" spans="1:26" ht="37.5" customHeight="1">
      <c r="A189" s="731"/>
      <c r="B189" s="875"/>
      <c r="C189" s="671"/>
      <c r="D189" s="164" t="s">
        <v>1179</v>
      </c>
      <c r="E189" s="874"/>
      <c r="F189" s="890"/>
      <c r="G189" s="69">
        <f t="shared" si="46"/>
        <v>267.3</v>
      </c>
      <c r="H189" s="70">
        <f t="shared" si="47"/>
        <v>217.8</v>
      </c>
      <c r="I189" s="71">
        <v>198</v>
      </c>
      <c r="J189" s="126">
        <f t="shared" si="32"/>
        <v>1</v>
      </c>
      <c r="K189" s="126">
        <f t="shared" si="33"/>
        <v>198</v>
      </c>
      <c r="L189" s="126">
        <f t="shared" si="34"/>
        <v>198</v>
      </c>
      <c r="M189">
        <f t="shared" si="35"/>
        <v>198</v>
      </c>
      <c r="N189" s="70">
        <f t="shared" si="36"/>
        <v>203.94</v>
      </c>
      <c r="O189" s="70">
        <f t="shared" si="37"/>
        <v>225.71999999999997</v>
      </c>
      <c r="P189" s="70">
        <f t="shared" si="38"/>
        <v>279.18</v>
      </c>
      <c r="Q189" s="481">
        <f t="shared" si="39"/>
        <v>188.1</v>
      </c>
      <c r="R189" s="481">
        <f t="shared" si="40"/>
        <v>207.9</v>
      </c>
      <c r="S189" s="481">
        <f t="shared" si="41"/>
        <v>257.40000000000003</v>
      </c>
      <c r="Z189" s="196"/>
    </row>
    <row r="190" spans="1:26" ht="37.5" customHeight="1">
      <c r="A190" s="74" t="s">
        <v>2840</v>
      </c>
      <c r="B190" s="264" t="s">
        <v>732</v>
      </c>
      <c r="C190" s="671"/>
      <c r="D190" s="267" t="s">
        <v>1178</v>
      </c>
      <c r="E190" s="265" t="s">
        <v>716</v>
      </c>
      <c r="F190" s="254" t="s">
        <v>733</v>
      </c>
      <c r="G190" s="69">
        <f t="shared" si="46"/>
        <v>309.15000000000003</v>
      </c>
      <c r="H190" s="70">
        <f t="shared" si="47"/>
        <v>251.90000000000003</v>
      </c>
      <c r="I190" s="71">
        <v>229</v>
      </c>
      <c r="J190" s="126">
        <f t="shared" si="32"/>
        <v>1</v>
      </c>
      <c r="K190" s="126">
        <f t="shared" si="33"/>
        <v>229</v>
      </c>
      <c r="L190" s="126">
        <f t="shared" si="34"/>
        <v>229</v>
      </c>
      <c r="M190">
        <f t="shared" si="35"/>
        <v>229</v>
      </c>
      <c r="N190" s="70">
        <f t="shared" si="36"/>
        <v>235.87</v>
      </c>
      <c r="O190" s="70">
        <f t="shared" si="37"/>
        <v>261.06</v>
      </c>
      <c r="P190" s="70">
        <f t="shared" si="38"/>
        <v>322.89</v>
      </c>
      <c r="Q190" s="481">
        <f t="shared" si="39"/>
        <v>217.55</v>
      </c>
      <c r="R190" s="481">
        <f t="shared" si="40"/>
        <v>240.45000000000002</v>
      </c>
      <c r="S190" s="481">
        <f t="shared" si="41"/>
        <v>297.7</v>
      </c>
      <c r="Z190" s="196"/>
    </row>
    <row r="191" spans="1:26" ht="36.75" customHeight="1">
      <c r="A191" s="74" t="s">
        <v>2842</v>
      </c>
      <c r="B191" s="264" t="s">
        <v>734</v>
      </c>
      <c r="C191" s="671"/>
      <c r="D191" s="267" t="s">
        <v>1178</v>
      </c>
      <c r="E191" s="265" t="s">
        <v>31</v>
      </c>
      <c r="F191" s="254" t="s">
        <v>735</v>
      </c>
      <c r="G191" s="69">
        <f t="shared" si="46"/>
        <v>378</v>
      </c>
      <c r="H191" s="70">
        <f t="shared" si="47"/>
        <v>308</v>
      </c>
      <c r="I191" s="71">
        <v>280</v>
      </c>
      <c r="J191" s="126">
        <f t="shared" si="32"/>
        <v>1</v>
      </c>
      <c r="K191" s="126">
        <f t="shared" si="33"/>
        <v>280</v>
      </c>
      <c r="L191" s="126">
        <f t="shared" si="34"/>
        <v>280</v>
      </c>
      <c r="M191">
        <f t="shared" si="35"/>
        <v>280</v>
      </c>
      <c r="N191" s="70">
        <f t="shared" si="36"/>
        <v>288.40000000000003</v>
      </c>
      <c r="O191" s="70">
        <f t="shared" si="37"/>
        <v>319.2</v>
      </c>
      <c r="P191" s="70">
        <f t="shared" si="38"/>
        <v>394.79999999999995</v>
      </c>
      <c r="Q191" s="481">
        <f t="shared" si="39"/>
        <v>266</v>
      </c>
      <c r="R191" s="481">
        <f t="shared" si="40"/>
        <v>294</v>
      </c>
      <c r="S191" s="481">
        <f t="shared" si="41"/>
        <v>364</v>
      </c>
      <c r="Z191" s="196"/>
    </row>
    <row r="192" spans="1:26" ht="38.25" customHeight="1">
      <c r="A192" s="729" t="s">
        <v>2844</v>
      </c>
      <c r="B192" s="875" t="s">
        <v>2845</v>
      </c>
      <c r="C192" s="671"/>
      <c r="D192" s="267" t="s">
        <v>1178</v>
      </c>
      <c r="E192" s="874" t="s">
        <v>75</v>
      </c>
      <c r="F192" s="890" t="s">
        <v>736</v>
      </c>
      <c r="G192" s="69">
        <f t="shared" si="46"/>
        <v>577.125</v>
      </c>
      <c r="H192" s="70">
        <f t="shared" si="47"/>
        <v>470.25000000000006</v>
      </c>
      <c r="I192" s="71">
        <v>427.5</v>
      </c>
      <c r="J192" s="126">
        <f t="shared" si="32"/>
        <v>1</v>
      </c>
      <c r="K192" s="126">
        <f t="shared" si="33"/>
        <v>427.5</v>
      </c>
      <c r="L192" s="126">
        <f t="shared" si="34"/>
        <v>427.5</v>
      </c>
      <c r="M192">
        <f t="shared" si="35"/>
        <v>427.5</v>
      </c>
      <c r="N192" s="70">
        <f t="shared" si="36"/>
        <v>440.32499999999999</v>
      </c>
      <c r="O192" s="70">
        <f t="shared" si="37"/>
        <v>487.34999999999997</v>
      </c>
      <c r="P192" s="70">
        <f t="shared" si="38"/>
        <v>602.77499999999998</v>
      </c>
      <c r="Q192" s="481">
        <f t="shared" si="39"/>
        <v>406.125</v>
      </c>
      <c r="R192" s="481">
        <f t="shared" si="40"/>
        <v>448.875</v>
      </c>
      <c r="S192" s="481">
        <f t="shared" si="41"/>
        <v>555.75</v>
      </c>
      <c r="Z192" s="196" t="s">
        <v>978</v>
      </c>
    </row>
    <row r="193" spans="1:26" ht="37.5" customHeight="1">
      <c r="A193" s="731"/>
      <c r="B193" s="875"/>
      <c r="C193" s="671"/>
      <c r="D193" s="164" t="s">
        <v>1179</v>
      </c>
      <c r="E193" s="874"/>
      <c r="F193" s="890"/>
      <c r="G193" s="69">
        <f t="shared" si="46"/>
        <v>577.125</v>
      </c>
      <c r="H193" s="70">
        <f t="shared" si="47"/>
        <v>470.25000000000006</v>
      </c>
      <c r="I193" s="71">
        <v>427.5</v>
      </c>
      <c r="J193" s="126">
        <f t="shared" si="32"/>
        <v>1</v>
      </c>
      <c r="K193" s="126">
        <f t="shared" si="33"/>
        <v>427.5</v>
      </c>
      <c r="L193" s="126">
        <f t="shared" si="34"/>
        <v>427.5</v>
      </c>
      <c r="M193">
        <f t="shared" si="35"/>
        <v>427.5</v>
      </c>
      <c r="N193" s="70">
        <f t="shared" si="36"/>
        <v>440.32499999999999</v>
      </c>
      <c r="O193" s="70">
        <f t="shared" si="37"/>
        <v>487.34999999999997</v>
      </c>
      <c r="P193" s="70">
        <f t="shared" si="38"/>
        <v>602.77499999999998</v>
      </c>
      <c r="Q193" s="481">
        <f t="shared" si="39"/>
        <v>406.125</v>
      </c>
      <c r="R193" s="481">
        <f t="shared" si="40"/>
        <v>448.875</v>
      </c>
      <c r="S193" s="481">
        <f t="shared" si="41"/>
        <v>555.75</v>
      </c>
      <c r="Z193" s="196" t="s">
        <v>978</v>
      </c>
    </row>
    <row r="194" spans="1:26" ht="29.25" customHeight="1">
      <c r="A194" s="634" t="s">
        <v>737</v>
      </c>
      <c r="B194" s="634"/>
      <c r="C194" s="634"/>
      <c r="D194" s="634"/>
      <c r="E194" s="634"/>
      <c r="F194" s="634"/>
      <c r="G194" s="634"/>
      <c r="H194" s="634"/>
      <c r="I194" s="634"/>
      <c r="J194" s="126">
        <f t="shared" si="32"/>
        <v>0</v>
      </c>
      <c r="K194" s="126">
        <f t="shared" si="33"/>
        <v>0</v>
      </c>
      <c r="L194" s="126">
        <f t="shared" si="34"/>
        <v>0</v>
      </c>
      <c r="M194" t="str">
        <f t="shared" si="35"/>
        <v xml:space="preserve"> </v>
      </c>
      <c r="N194" s="70" t="str">
        <f t="shared" si="36"/>
        <v xml:space="preserve"> </v>
      </c>
      <c r="O194" s="70" t="str">
        <f t="shared" si="37"/>
        <v xml:space="preserve"> </v>
      </c>
      <c r="P194" s="70" t="str">
        <f t="shared" si="38"/>
        <v xml:space="preserve"> </v>
      </c>
      <c r="Q194" s="481" t="str">
        <f t="shared" si="39"/>
        <v xml:space="preserve"> </v>
      </c>
      <c r="R194" s="481" t="str">
        <f t="shared" si="40"/>
        <v xml:space="preserve"> </v>
      </c>
      <c r="S194" s="481" t="str">
        <f t="shared" si="41"/>
        <v xml:space="preserve"> </v>
      </c>
      <c r="Z194" s="196"/>
    </row>
    <row r="195" spans="1:26" ht="31.5" customHeight="1">
      <c r="A195" s="64" t="s">
        <v>3</v>
      </c>
      <c r="B195" s="64" t="s">
        <v>93</v>
      </c>
      <c r="C195" s="64" t="s">
        <v>43</v>
      </c>
      <c r="D195" s="64" t="s">
        <v>4</v>
      </c>
      <c r="E195" s="64" t="s">
        <v>44</v>
      </c>
      <c r="F195" s="64" t="s">
        <v>253</v>
      </c>
      <c r="G195" s="64" t="s">
        <v>261</v>
      </c>
      <c r="H195" s="64" t="s">
        <v>3625</v>
      </c>
      <c r="I195" s="64" t="s">
        <v>263</v>
      </c>
      <c r="J195" s="126">
        <f t="shared" si="32"/>
        <v>1</v>
      </c>
      <c r="K195" s="126" t="str">
        <f t="shared" si="33"/>
        <v>ОПТ 2</v>
      </c>
      <c r="L195" s="126" t="str">
        <f t="shared" si="34"/>
        <v xml:space="preserve"> </v>
      </c>
      <c r="M195" t="str">
        <f t="shared" si="35"/>
        <v xml:space="preserve"> </v>
      </c>
      <c r="N195" s="70" t="str">
        <f t="shared" si="36"/>
        <v xml:space="preserve"> </v>
      </c>
      <c r="O195" s="70" t="str">
        <f t="shared" si="37"/>
        <v xml:space="preserve"> </v>
      </c>
      <c r="P195" s="70" t="str">
        <f t="shared" si="38"/>
        <v xml:space="preserve"> </v>
      </c>
      <c r="Q195" s="481" t="str">
        <f t="shared" si="39"/>
        <v xml:space="preserve"> </v>
      </c>
      <c r="R195" s="481" t="str">
        <f t="shared" si="40"/>
        <v xml:space="preserve"> </v>
      </c>
      <c r="S195" s="481" t="str">
        <f t="shared" si="41"/>
        <v xml:space="preserve"> </v>
      </c>
      <c r="Z195" s="196"/>
    </row>
    <row r="196" spans="1:26" ht="45">
      <c r="A196" s="74" t="s">
        <v>2856</v>
      </c>
      <c r="B196" s="214" t="s">
        <v>296</v>
      </c>
      <c r="C196" s="890"/>
      <c r="D196" s="254"/>
      <c r="E196" s="265" t="s">
        <v>650</v>
      </c>
      <c r="F196" s="90" t="s">
        <v>738</v>
      </c>
      <c r="G196" s="69">
        <f>I196*1.35</f>
        <v>897.75000000000011</v>
      </c>
      <c r="H196" s="70">
        <f>I196*1.1</f>
        <v>731.50000000000011</v>
      </c>
      <c r="I196" s="71">
        <v>665</v>
      </c>
      <c r="J196" s="126">
        <f t="shared" si="32"/>
        <v>1</v>
      </c>
      <c r="K196" s="126">
        <f t="shared" si="33"/>
        <v>665</v>
      </c>
      <c r="L196" s="126">
        <f t="shared" si="34"/>
        <v>665</v>
      </c>
      <c r="M196">
        <f t="shared" si="35"/>
        <v>665</v>
      </c>
      <c r="N196" s="70">
        <f t="shared" si="36"/>
        <v>684.95</v>
      </c>
      <c r="O196" s="70">
        <f t="shared" si="37"/>
        <v>758.09999999999991</v>
      </c>
      <c r="P196" s="70">
        <f t="shared" si="38"/>
        <v>937.65</v>
      </c>
      <c r="Q196" s="481">
        <f t="shared" si="39"/>
        <v>631.75</v>
      </c>
      <c r="R196" s="481">
        <f t="shared" si="40"/>
        <v>698.25</v>
      </c>
      <c r="S196" s="481">
        <f t="shared" si="41"/>
        <v>864.5</v>
      </c>
      <c r="Z196" s="196"/>
    </row>
    <row r="197" spans="1:26" ht="45">
      <c r="A197" s="74" t="s">
        <v>2857</v>
      </c>
      <c r="B197" s="214" t="s">
        <v>297</v>
      </c>
      <c r="C197" s="890"/>
      <c r="D197" s="254"/>
      <c r="E197" s="265" t="s">
        <v>211</v>
      </c>
      <c r="F197" s="90" t="s">
        <v>739</v>
      </c>
      <c r="G197" s="69">
        <f>I197*1.35</f>
        <v>1100.25</v>
      </c>
      <c r="H197" s="70">
        <f>I197*1.1</f>
        <v>896.50000000000011</v>
      </c>
      <c r="I197" s="71">
        <v>815</v>
      </c>
      <c r="J197" s="126">
        <f t="shared" ref="J197:J260" si="48">IF(I197&gt;1,1,0)</f>
        <v>1</v>
      </c>
      <c r="K197" s="126">
        <f t="shared" ref="K197:K260" si="49">IF(J197=1,I197,0)</f>
        <v>815</v>
      </c>
      <c r="L197" s="126">
        <f t="shared" ref="L197:L260" si="50">IFERROR(SUM(K197*1)," ")</f>
        <v>815</v>
      </c>
      <c r="M197">
        <f t="shared" ref="M197:M260" si="51">IF(L197=0," ",L197)</f>
        <v>815</v>
      </c>
      <c r="N197" s="70">
        <f t="shared" si="36"/>
        <v>839.45</v>
      </c>
      <c r="O197" s="70">
        <f t="shared" si="37"/>
        <v>929.09999999999991</v>
      </c>
      <c r="P197" s="70">
        <f t="shared" si="38"/>
        <v>1149.1499999999999</v>
      </c>
      <c r="Q197" s="481">
        <f t="shared" si="39"/>
        <v>774.25</v>
      </c>
      <c r="R197" s="481">
        <f t="shared" si="40"/>
        <v>855.75</v>
      </c>
      <c r="S197" s="481">
        <f t="shared" si="41"/>
        <v>1059.5</v>
      </c>
      <c r="Z197" s="196"/>
    </row>
    <row r="198" spans="1:26" ht="45">
      <c r="A198" s="74" t="s">
        <v>2858</v>
      </c>
      <c r="B198" s="264" t="s">
        <v>298</v>
      </c>
      <c r="C198" s="890"/>
      <c r="D198" s="254"/>
      <c r="E198" s="265" t="s">
        <v>654</v>
      </c>
      <c r="F198" s="90" t="s">
        <v>740</v>
      </c>
      <c r="G198" s="69">
        <f>I198*1.35</f>
        <v>1296</v>
      </c>
      <c r="H198" s="70">
        <f>I198*1.1</f>
        <v>1056</v>
      </c>
      <c r="I198" s="71">
        <v>960</v>
      </c>
      <c r="J198" s="126">
        <f t="shared" si="48"/>
        <v>1</v>
      </c>
      <c r="K198" s="126">
        <f t="shared" si="49"/>
        <v>960</v>
      </c>
      <c r="L198" s="126">
        <f t="shared" si="50"/>
        <v>960</v>
      </c>
      <c r="M198">
        <f t="shared" si="51"/>
        <v>960</v>
      </c>
      <c r="N198" s="70">
        <f t="shared" ref="N198:N261" si="52">IFERROR(SUM($M198*$T$2)," ")</f>
        <v>988.80000000000007</v>
      </c>
      <c r="O198" s="70">
        <f t="shared" ref="O198:O261" si="53">IFERROR(SUM($M198*$U$2)," ")</f>
        <v>1094.3999999999999</v>
      </c>
      <c r="P198" s="70">
        <f t="shared" ref="P198:P261" si="54">IFERROR(SUM($M198*$V$2)," ")</f>
        <v>1353.6</v>
      </c>
      <c r="Q198" s="481">
        <f t="shared" ref="Q198:Q261" si="55">IFERROR(SUM($M198-$M198/100*$W$2)," ")</f>
        <v>912</v>
      </c>
      <c r="R198" s="481">
        <f t="shared" ref="R198:R261" si="56">IFERROR(SUM($M198*$X$2)," ")</f>
        <v>1008</v>
      </c>
      <c r="S198" s="481">
        <f t="shared" ref="S198:S261" si="57">IFERROR(SUM($M198*$Y$2)," ")</f>
        <v>1248</v>
      </c>
      <c r="Z198" s="196"/>
    </row>
    <row r="199" spans="1:26" ht="29.25" customHeight="1">
      <c r="A199" s="893" t="s">
        <v>870</v>
      </c>
      <c r="B199" s="894"/>
      <c r="C199" s="894"/>
      <c r="D199" s="894"/>
      <c r="E199" s="894"/>
      <c r="F199" s="894"/>
      <c r="G199" s="894"/>
      <c r="H199" s="894"/>
      <c r="I199" s="894"/>
      <c r="J199" s="126">
        <f t="shared" si="48"/>
        <v>0</v>
      </c>
      <c r="K199" s="126">
        <f t="shared" si="49"/>
        <v>0</v>
      </c>
      <c r="L199" s="126">
        <f t="shared" si="50"/>
        <v>0</v>
      </c>
      <c r="M199" t="str">
        <f t="shared" si="51"/>
        <v xml:space="preserve"> </v>
      </c>
      <c r="N199" s="70" t="str">
        <f t="shared" si="52"/>
        <v xml:space="preserve"> </v>
      </c>
      <c r="O199" s="70" t="str">
        <f t="shared" si="53"/>
        <v xml:space="preserve"> </v>
      </c>
      <c r="P199" s="70" t="str">
        <f t="shared" si="54"/>
        <v xml:space="preserve"> </v>
      </c>
      <c r="Q199" s="481" t="str">
        <f t="shared" si="55"/>
        <v xml:space="preserve"> </v>
      </c>
      <c r="R199" s="481" t="str">
        <f t="shared" si="56"/>
        <v xml:space="preserve"> </v>
      </c>
      <c r="S199" s="481" t="str">
        <f t="shared" si="57"/>
        <v xml:space="preserve"> </v>
      </c>
      <c r="Z199" s="196"/>
    </row>
    <row r="200" spans="1:26" ht="31.5" customHeight="1">
      <c r="A200" s="64" t="s">
        <v>3</v>
      </c>
      <c r="B200" s="64" t="s">
        <v>93</v>
      </c>
      <c r="C200" s="64" t="s">
        <v>43</v>
      </c>
      <c r="D200" s="64" t="s">
        <v>4</v>
      </c>
      <c r="E200" s="64" t="s">
        <v>44</v>
      </c>
      <c r="F200" s="64" t="s">
        <v>253</v>
      </c>
      <c r="G200" s="64" t="s">
        <v>261</v>
      </c>
      <c r="H200" s="64" t="s">
        <v>3625</v>
      </c>
      <c r="I200" s="64" t="s">
        <v>263</v>
      </c>
      <c r="J200" s="126">
        <f t="shared" si="48"/>
        <v>1</v>
      </c>
      <c r="K200" s="126" t="str">
        <f t="shared" si="49"/>
        <v>ОПТ 2</v>
      </c>
      <c r="L200" s="126" t="str">
        <f t="shared" si="50"/>
        <v xml:space="preserve"> </v>
      </c>
      <c r="M200" t="str">
        <f t="shared" si="51"/>
        <v xml:space="preserve"> </v>
      </c>
      <c r="N200" s="70" t="str">
        <f t="shared" si="52"/>
        <v xml:space="preserve"> </v>
      </c>
      <c r="O200" s="70" t="str">
        <f t="shared" si="53"/>
        <v xml:space="preserve"> </v>
      </c>
      <c r="P200" s="70" t="str">
        <f t="shared" si="54"/>
        <v xml:space="preserve"> </v>
      </c>
      <c r="Q200" s="481" t="str">
        <f t="shared" si="55"/>
        <v xml:space="preserve"> </v>
      </c>
      <c r="R200" s="481" t="str">
        <f t="shared" si="56"/>
        <v xml:space="preserve"> </v>
      </c>
      <c r="S200" s="481" t="str">
        <f t="shared" si="57"/>
        <v xml:space="preserve"> </v>
      </c>
      <c r="Z200" s="196"/>
    </row>
    <row r="201" spans="1:26" ht="30">
      <c r="A201" s="688" t="s">
        <v>2859</v>
      </c>
      <c r="B201" s="670" t="s">
        <v>871</v>
      </c>
      <c r="C201" s="814"/>
      <c r="D201" s="135" t="s">
        <v>1178</v>
      </c>
      <c r="E201" s="862" t="s">
        <v>771</v>
      </c>
      <c r="F201" s="862" t="s">
        <v>872</v>
      </c>
      <c r="G201" s="69">
        <f t="shared" ref="G201:G208" si="58">I201*1.35</f>
        <v>371.25</v>
      </c>
      <c r="H201" s="70">
        <f t="shared" ref="H201:H208" si="59">I201*1.1</f>
        <v>302.5</v>
      </c>
      <c r="I201" s="71">
        <v>275</v>
      </c>
      <c r="J201" s="126">
        <f t="shared" si="48"/>
        <v>1</v>
      </c>
      <c r="K201" s="126">
        <f t="shared" si="49"/>
        <v>275</v>
      </c>
      <c r="L201" s="126">
        <f t="shared" si="50"/>
        <v>275</v>
      </c>
      <c r="M201">
        <f t="shared" si="51"/>
        <v>275</v>
      </c>
      <c r="N201" s="70">
        <f t="shared" si="52"/>
        <v>283.25</v>
      </c>
      <c r="O201" s="70">
        <f t="shared" si="53"/>
        <v>313.5</v>
      </c>
      <c r="P201" s="70">
        <f t="shared" si="54"/>
        <v>387.75</v>
      </c>
      <c r="Q201" s="481">
        <f t="shared" si="55"/>
        <v>261.25</v>
      </c>
      <c r="R201" s="481">
        <f t="shared" si="56"/>
        <v>288.75</v>
      </c>
      <c r="S201" s="481">
        <f t="shared" si="57"/>
        <v>357.5</v>
      </c>
      <c r="Z201" s="196"/>
    </row>
    <row r="202" spans="1:26" ht="30">
      <c r="A202" s="688"/>
      <c r="B202" s="670"/>
      <c r="C202" s="814"/>
      <c r="D202" s="164" t="s">
        <v>1179</v>
      </c>
      <c r="E202" s="862"/>
      <c r="F202" s="862"/>
      <c r="G202" s="69">
        <f t="shared" si="58"/>
        <v>371.25</v>
      </c>
      <c r="H202" s="70">
        <f t="shared" si="59"/>
        <v>302.5</v>
      </c>
      <c r="I202" s="71">
        <v>275</v>
      </c>
      <c r="J202" s="126">
        <f t="shared" si="48"/>
        <v>1</v>
      </c>
      <c r="K202" s="126">
        <f t="shared" si="49"/>
        <v>275</v>
      </c>
      <c r="L202" s="126">
        <f t="shared" si="50"/>
        <v>275</v>
      </c>
      <c r="M202">
        <f t="shared" si="51"/>
        <v>275</v>
      </c>
      <c r="N202" s="70">
        <f t="shared" si="52"/>
        <v>283.25</v>
      </c>
      <c r="O202" s="70">
        <f t="shared" si="53"/>
        <v>313.5</v>
      </c>
      <c r="P202" s="70">
        <f t="shared" si="54"/>
        <v>387.75</v>
      </c>
      <c r="Q202" s="481">
        <f t="shared" si="55"/>
        <v>261.25</v>
      </c>
      <c r="R202" s="481">
        <f t="shared" si="56"/>
        <v>288.75</v>
      </c>
      <c r="S202" s="481">
        <f t="shared" si="57"/>
        <v>357.5</v>
      </c>
      <c r="Z202" s="196" t="s">
        <v>978</v>
      </c>
    </row>
    <row r="203" spans="1:26" ht="30">
      <c r="A203" s="74" t="s">
        <v>2864</v>
      </c>
      <c r="B203" s="163" t="s">
        <v>2862</v>
      </c>
      <c r="C203" s="814"/>
      <c r="D203" s="135" t="s">
        <v>1178</v>
      </c>
      <c r="E203" s="255" t="s">
        <v>212</v>
      </c>
      <c r="F203" s="255" t="s">
        <v>2863</v>
      </c>
      <c r="G203" s="69">
        <f t="shared" si="58"/>
        <v>444.28500000000008</v>
      </c>
      <c r="H203" s="70">
        <f t="shared" si="59"/>
        <v>362.01000000000005</v>
      </c>
      <c r="I203" s="71">
        <v>329.1</v>
      </c>
      <c r="J203" s="126">
        <f t="shared" si="48"/>
        <v>1</v>
      </c>
      <c r="K203" s="126">
        <f t="shared" si="49"/>
        <v>329.1</v>
      </c>
      <c r="L203" s="126">
        <f t="shared" si="50"/>
        <v>329.1</v>
      </c>
      <c r="M203">
        <f t="shared" si="51"/>
        <v>329.1</v>
      </c>
      <c r="N203" s="70">
        <f t="shared" si="52"/>
        <v>338.97300000000001</v>
      </c>
      <c r="O203" s="70">
        <f t="shared" si="53"/>
        <v>375.17399999999998</v>
      </c>
      <c r="P203" s="70">
        <f t="shared" si="54"/>
        <v>464.03100000000001</v>
      </c>
      <c r="Q203" s="481">
        <f t="shared" si="55"/>
        <v>312.64500000000004</v>
      </c>
      <c r="R203" s="481">
        <f t="shared" si="56"/>
        <v>345.55500000000006</v>
      </c>
      <c r="S203" s="481">
        <f t="shared" si="57"/>
        <v>427.83000000000004</v>
      </c>
      <c r="Z203" s="196" t="s">
        <v>978</v>
      </c>
    </row>
    <row r="204" spans="1:26" ht="30">
      <c r="A204" s="688" t="s">
        <v>2860</v>
      </c>
      <c r="B204" s="670" t="s">
        <v>873</v>
      </c>
      <c r="C204" s="814"/>
      <c r="D204" s="135" t="s">
        <v>1178</v>
      </c>
      <c r="E204" s="862" t="s">
        <v>874</v>
      </c>
      <c r="F204" s="862" t="s">
        <v>875</v>
      </c>
      <c r="G204" s="69">
        <f t="shared" si="58"/>
        <v>607.5</v>
      </c>
      <c r="H204" s="70">
        <f t="shared" si="59"/>
        <v>495.00000000000006</v>
      </c>
      <c r="I204" s="71">
        <v>450</v>
      </c>
      <c r="J204" s="126">
        <f t="shared" si="48"/>
        <v>1</v>
      </c>
      <c r="K204" s="126">
        <f t="shared" si="49"/>
        <v>450</v>
      </c>
      <c r="L204" s="126">
        <f t="shared" si="50"/>
        <v>450</v>
      </c>
      <c r="M204">
        <f t="shared" si="51"/>
        <v>450</v>
      </c>
      <c r="N204" s="70">
        <f t="shared" si="52"/>
        <v>463.5</v>
      </c>
      <c r="O204" s="70">
        <f t="shared" si="53"/>
        <v>513</v>
      </c>
      <c r="P204" s="70">
        <f t="shared" si="54"/>
        <v>634.5</v>
      </c>
      <c r="Q204" s="481">
        <f t="shared" si="55"/>
        <v>427.5</v>
      </c>
      <c r="R204" s="481">
        <f t="shared" si="56"/>
        <v>472.5</v>
      </c>
      <c r="S204" s="481">
        <f t="shared" si="57"/>
        <v>585</v>
      </c>
      <c r="Z204" s="196"/>
    </row>
    <row r="205" spans="1:26" ht="30">
      <c r="A205" s="688"/>
      <c r="B205" s="670"/>
      <c r="C205" s="814"/>
      <c r="D205" s="164" t="s">
        <v>1179</v>
      </c>
      <c r="E205" s="862"/>
      <c r="F205" s="862"/>
      <c r="G205" s="69">
        <f t="shared" si="58"/>
        <v>607.5</v>
      </c>
      <c r="H205" s="70">
        <f t="shared" si="59"/>
        <v>495.00000000000006</v>
      </c>
      <c r="I205" s="71">
        <v>450</v>
      </c>
      <c r="J205" s="126">
        <f t="shared" si="48"/>
        <v>1</v>
      </c>
      <c r="K205" s="126">
        <f t="shared" si="49"/>
        <v>450</v>
      </c>
      <c r="L205" s="126">
        <f t="shared" si="50"/>
        <v>450</v>
      </c>
      <c r="M205">
        <f t="shared" si="51"/>
        <v>450</v>
      </c>
      <c r="N205" s="70">
        <f t="shared" si="52"/>
        <v>463.5</v>
      </c>
      <c r="O205" s="70">
        <f t="shared" si="53"/>
        <v>513</v>
      </c>
      <c r="P205" s="70">
        <f t="shared" si="54"/>
        <v>634.5</v>
      </c>
      <c r="Q205" s="481">
        <f t="shared" si="55"/>
        <v>427.5</v>
      </c>
      <c r="R205" s="481">
        <f t="shared" si="56"/>
        <v>472.5</v>
      </c>
      <c r="S205" s="481">
        <f t="shared" si="57"/>
        <v>585</v>
      </c>
      <c r="Z205" s="196"/>
    </row>
    <row r="206" spans="1:26" ht="30">
      <c r="A206" s="688" t="s">
        <v>2861</v>
      </c>
      <c r="B206" s="667" t="s">
        <v>876</v>
      </c>
      <c r="C206" s="814"/>
      <c r="D206" s="135" t="s">
        <v>1178</v>
      </c>
      <c r="E206" s="862" t="s">
        <v>742</v>
      </c>
      <c r="F206" s="862" t="s">
        <v>877</v>
      </c>
      <c r="G206" s="69">
        <f t="shared" si="58"/>
        <v>442.8</v>
      </c>
      <c r="H206" s="70">
        <f t="shared" si="59"/>
        <v>360.8</v>
      </c>
      <c r="I206" s="71">
        <v>328</v>
      </c>
      <c r="J206" s="126">
        <f t="shared" si="48"/>
        <v>1</v>
      </c>
      <c r="K206" s="126">
        <f t="shared" si="49"/>
        <v>328</v>
      </c>
      <c r="L206" s="126">
        <f t="shared" si="50"/>
        <v>328</v>
      </c>
      <c r="M206">
        <f t="shared" si="51"/>
        <v>328</v>
      </c>
      <c r="N206" s="70">
        <f t="shared" si="52"/>
        <v>337.84000000000003</v>
      </c>
      <c r="O206" s="70">
        <f t="shared" si="53"/>
        <v>373.91999999999996</v>
      </c>
      <c r="P206" s="70">
        <f t="shared" si="54"/>
        <v>462.47999999999996</v>
      </c>
      <c r="Q206" s="481">
        <f t="shared" si="55"/>
        <v>311.60000000000002</v>
      </c>
      <c r="R206" s="481">
        <f t="shared" si="56"/>
        <v>344.40000000000003</v>
      </c>
      <c r="S206" s="481">
        <f t="shared" si="57"/>
        <v>426.40000000000003</v>
      </c>
      <c r="Z206" s="196"/>
    </row>
    <row r="207" spans="1:26" ht="30">
      <c r="A207" s="688"/>
      <c r="B207" s="667"/>
      <c r="C207" s="814"/>
      <c r="D207" s="164" t="s">
        <v>1179</v>
      </c>
      <c r="E207" s="862"/>
      <c r="F207" s="862"/>
      <c r="G207" s="69">
        <f t="shared" si="58"/>
        <v>442.8</v>
      </c>
      <c r="H207" s="70">
        <f t="shared" si="59"/>
        <v>360.8</v>
      </c>
      <c r="I207" s="71">
        <v>328</v>
      </c>
      <c r="J207" s="126">
        <f t="shared" si="48"/>
        <v>1</v>
      </c>
      <c r="K207" s="126">
        <f t="shared" si="49"/>
        <v>328</v>
      </c>
      <c r="L207" s="126">
        <f t="shared" si="50"/>
        <v>328</v>
      </c>
      <c r="M207">
        <f t="shared" si="51"/>
        <v>328</v>
      </c>
      <c r="N207" s="70">
        <f t="shared" si="52"/>
        <v>337.84000000000003</v>
      </c>
      <c r="O207" s="70">
        <f t="shared" si="53"/>
        <v>373.91999999999996</v>
      </c>
      <c r="P207" s="70">
        <f t="shared" si="54"/>
        <v>462.47999999999996</v>
      </c>
      <c r="Q207" s="481">
        <f t="shared" si="55"/>
        <v>311.60000000000002</v>
      </c>
      <c r="R207" s="481">
        <f t="shared" si="56"/>
        <v>344.40000000000003</v>
      </c>
      <c r="S207" s="481">
        <f t="shared" si="57"/>
        <v>426.40000000000003</v>
      </c>
      <c r="Z207" s="196" t="s">
        <v>978</v>
      </c>
    </row>
    <row r="208" spans="1:26" ht="30">
      <c r="A208" s="74" t="s">
        <v>2864</v>
      </c>
      <c r="B208" s="163" t="s">
        <v>2865</v>
      </c>
      <c r="C208" s="814"/>
      <c r="D208" s="164" t="s">
        <v>1179</v>
      </c>
      <c r="E208" s="255" t="s">
        <v>14</v>
      </c>
      <c r="F208" s="255" t="s">
        <v>875</v>
      </c>
      <c r="G208" s="69">
        <f t="shared" si="58"/>
        <v>0</v>
      </c>
      <c r="H208" s="70">
        <f t="shared" si="59"/>
        <v>0</v>
      </c>
      <c r="I208" s="71">
        <v>0</v>
      </c>
      <c r="J208" s="126">
        <f t="shared" si="48"/>
        <v>0</v>
      </c>
      <c r="K208" s="126">
        <f t="shared" si="49"/>
        <v>0</v>
      </c>
      <c r="L208" s="126">
        <f t="shared" si="50"/>
        <v>0</v>
      </c>
      <c r="M208" t="str">
        <f t="shared" si="51"/>
        <v xml:space="preserve"> </v>
      </c>
      <c r="N208" s="70" t="str">
        <f t="shared" si="52"/>
        <v xml:space="preserve"> </v>
      </c>
      <c r="O208" s="70" t="str">
        <f t="shared" si="53"/>
        <v xml:space="preserve"> </v>
      </c>
      <c r="P208" s="70" t="str">
        <f t="shared" si="54"/>
        <v xml:space="preserve"> </v>
      </c>
      <c r="Q208" s="481" t="str">
        <f t="shared" si="55"/>
        <v xml:space="preserve"> </v>
      </c>
      <c r="R208" s="481" t="str">
        <f t="shared" si="56"/>
        <v xml:space="preserve"> </v>
      </c>
      <c r="S208" s="481" t="str">
        <f t="shared" si="57"/>
        <v xml:space="preserve"> </v>
      </c>
      <c r="Z208" s="196" t="s">
        <v>978</v>
      </c>
    </row>
    <row r="209" spans="1:26" ht="29.25" customHeight="1">
      <c r="A209" s="863" t="s">
        <v>878</v>
      </c>
      <c r="B209" s="864"/>
      <c r="C209" s="864"/>
      <c r="D209" s="864"/>
      <c r="E209" s="864"/>
      <c r="F209" s="864"/>
      <c r="G209" s="864"/>
      <c r="H209" s="864"/>
      <c r="I209" s="864"/>
      <c r="J209" s="126">
        <f t="shared" si="48"/>
        <v>0</v>
      </c>
      <c r="K209" s="126">
        <f t="shared" si="49"/>
        <v>0</v>
      </c>
      <c r="L209" s="126">
        <f t="shared" si="50"/>
        <v>0</v>
      </c>
      <c r="M209" t="str">
        <f t="shared" si="51"/>
        <v xml:space="preserve"> </v>
      </c>
      <c r="N209" s="70" t="str">
        <f t="shared" si="52"/>
        <v xml:space="preserve"> </v>
      </c>
      <c r="O209" s="70" t="str">
        <f t="shared" si="53"/>
        <v xml:space="preserve"> </v>
      </c>
      <c r="P209" s="70" t="str">
        <f t="shared" si="54"/>
        <v xml:space="preserve"> </v>
      </c>
      <c r="Q209" s="481" t="str">
        <f t="shared" si="55"/>
        <v xml:space="preserve"> </v>
      </c>
      <c r="R209" s="481" t="str">
        <f t="shared" si="56"/>
        <v xml:space="preserve"> </v>
      </c>
      <c r="S209" s="481" t="str">
        <f t="shared" si="57"/>
        <v xml:space="preserve"> </v>
      </c>
      <c r="Z209" s="196"/>
    </row>
    <row r="210" spans="1:26" ht="31.5" customHeight="1">
      <c r="A210" s="64" t="s">
        <v>3</v>
      </c>
      <c r="B210" s="64" t="s">
        <v>93</v>
      </c>
      <c r="C210" s="64" t="s">
        <v>43</v>
      </c>
      <c r="D210" s="64" t="s">
        <v>4</v>
      </c>
      <c r="E210" s="64" t="s">
        <v>44</v>
      </c>
      <c r="F210" s="64" t="s">
        <v>253</v>
      </c>
      <c r="G210" s="64" t="s">
        <v>261</v>
      </c>
      <c r="H210" s="64" t="s">
        <v>3625</v>
      </c>
      <c r="I210" s="64" t="s">
        <v>263</v>
      </c>
      <c r="J210" s="126">
        <f t="shared" si="48"/>
        <v>1</v>
      </c>
      <c r="K210" s="126" t="str">
        <f t="shared" si="49"/>
        <v>ОПТ 2</v>
      </c>
      <c r="L210" s="126" t="str">
        <f t="shared" si="50"/>
        <v xml:space="preserve"> </v>
      </c>
      <c r="M210" t="str">
        <f t="shared" si="51"/>
        <v xml:space="preserve"> </v>
      </c>
      <c r="N210" s="70" t="str">
        <f t="shared" si="52"/>
        <v xml:space="preserve"> </v>
      </c>
      <c r="O210" s="70" t="str">
        <f t="shared" si="53"/>
        <v xml:space="preserve"> </v>
      </c>
      <c r="P210" s="70" t="str">
        <f t="shared" si="54"/>
        <v xml:space="preserve"> </v>
      </c>
      <c r="Q210" s="481" t="str">
        <f t="shared" si="55"/>
        <v xml:space="preserve"> </v>
      </c>
      <c r="R210" s="481" t="str">
        <f t="shared" si="56"/>
        <v xml:space="preserve"> </v>
      </c>
      <c r="S210" s="481" t="str">
        <f t="shared" si="57"/>
        <v xml:space="preserve"> </v>
      </c>
      <c r="Z210" s="196"/>
    </row>
    <row r="211" spans="1:26" ht="32.25" customHeight="1">
      <c r="A211" s="729" t="s">
        <v>2867</v>
      </c>
      <c r="B211" s="859" t="s">
        <v>2866</v>
      </c>
      <c r="C211" s="797"/>
      <c r="D211" s="135" t="s">
        <v>1178</v>
      </c>
      <c r="E211" s="857" t="s">
        <v>212</v>
      </c>
      <c r="F211" s="857" t="s">
        <v>2868</v>
      </c>
      <c r="G211" s="69">
        <f t="shared" ref="G211:G218" si="60">I211*1.35</f>
        <v>338.98500000000001</v>
      </c>
      <c r="H211" s="70">
        <f t="shared" ref="H211:H218" si="61">I211*1.1</f>
        <v>276.21000000000004</v>
      </c>
      <c r="I211" s="71">
        <v>251.1</v>
      </c>
      <c r="J211" s="126">
        <f t="shared" si="48"/>
        <v>1</v>
      </c>
      <c r="K211" s="126">
        <f t="shared" si="49"/>
        <v>251.1</v>
      </c>
      <c r="L211" s="126">
        <f t="shared" si="50"/>
        <v>251.1</v>
      </c>
      <c r="M211">
        <f t="shared" si="51"/>
        <v>251.1</v>
      </c>
      <c r="N211" s="70">
        <f t="shared" si="52"/>
        <v>258.63299999999998</v>
      </c>
      <c r="O211" s="70">
        <f t="shared" si="53"/>
        <v>286.25399999999996</v>
      </c>
      <c r="P211" s="70">
        <f t="shared" si="54"/>
        <v>354.05099999999999</v>
      </c>
      <c r="Q211" s="481">
        <f t="shared" si="55"/>
        <v>238.54499999999999</v>
      </c>
      <c r="R211" s="481">
        <f t="shared" si="56"/>
        <v>263.65500000000003</v>
      </c>
      <c r="S211" s="481">
        <f t="shared" si="57"/>
        <v>326.43</v>
      </c>
      <c r="Z211" s="196"/>
    </row>
    <row r="212" spans="1:26" ht="32.25" customHeight="1">
      <c r="A212" s="731"/>
      <c r="B212" s="860"/>
      <c r="C212" s="798"/>
      <c r="D212" s="164" t="s">
        <v>1179</v>
      </c>
      <c r="E212" s="858"/>
      <c r="F212" s="858"/>
      <c r="G212" s="69">
        <f t="shared" si="60"/>
        <v>338.98500000000001</v>
      </c>
      <c r="H212" s="70">
        <f t="shared" si="61"/>
        <v>276.21000000000004</v>
      </c>
      <c r="I212" s="71">
        <v>251.1</v>
      </c>
      <c r="J212" s="126">
        <f t="shared" si="48"/>
        <v>1</v>
      </c>
      <c r="K212" s="126">
        <f t="shared" si="49"/>
        <v>251.1</v>
      </c>
      <c r="L212" s="126">
        <f t="shared" si="50"/>
        <v>251.1</v>
      </c>
      <c r="M212">
        <f t="shared" si="51"/>
        <v>251.1</v>
      </c>
      <c r="N212" s="70">
        <f t="shared" si="52"/>
        <v>258.63299999999998</v>
      </c>
      <c r="O212" s="70">
        <f t="shared" si="53"/>
        <v>286.25399999999996</v>
      </c>
      <c r="P212" s="70">
        <f t="shared" si="54"/>
        <v>354.05099999999999</v>
      </c>
      <c r="Q212" s="481">
        <f t="shared" si="55"/>
        <v>238.54499999999999</v>
      </c>
      <c r="R212" s="481">
        <f t="shared" si="56"/>
        <v>263.65500000000003</v>
      </c>
      <c r="S212" s="481">
        <f t="shared" si="57"/>
        <v>326.43</v>
      </c>
      <c r="Z212" s="196"/>
    </row>
    <row r="213" spans="1:26" ht="30">
      <c r="A213" s="729" t="s">
        <v>2869</v>
      </c>
      <c r="B213" s="670" t="s">
        <v>1234</v>
      </c>
      <c r="C213" s="798"/>
      <c r="D213" s="135" t="s">
        <v>1178</v>
      </c>
      <c r="E213" s="857" t="s">
        <v>742</v>
      </c>
      <c r="F213" s="857" t="s">
        <v>1235</v>
      </c>
      <c r="G213" s="69">
        <f t="shared" si="60"/>
        <v>537.30000000000007</v>
      </c>
      <c r="H213" s="70">
        <f t="shared" si="61"/>
        <v>437.8</v>
      </c>
      <c r="I213" s="71">
        <v>398</v>
      </c>
      <c r="J213" s="126">
        <f t="shared" si="48"/>
        <v>1</v>
      </c>
      <c r="K213" s="126">
        <f t="shared" si="49"/>
        <v>398</v>
      </c>
      <c r="L213" s="126">
        <f t="shared" si="50"/>
        <v>398</v>
      </c>
      <c r="M213">
        <f t="shared" si="51"/>
        <v>398</v>
      </c>
      <c r="N213" s="70">
        <f t="shared" si="52"/>
        <v>409.94</v>
      </c>
      <c r="O213" s="70">
        <f t="shared" si="53"/>
        <v>453.71999999999997</v>
      </c>
      <c r="P213" s="70">
        <f t="shared" si="54"/>
        <v>561.17999999999995</v>
      </c>
      <c r="Q213" s="481">
        <f t="shared" si="55"/>
        <v>378.1</v>
      </c>
      <c r="R213" s="481">
        <f t="shared" si="56"/>
        <v>417.90000000000003</v>
      </c>
      <c r="S213" s="481">
        <f t="shared" si="57"/>
        <v>517.4</v>
      </c>
      <c r="Z213" s="196"/>
    </row>
    <row r="214" spans="1:26" ht="30">
      <c r="A214" s="731"/>
      <c r="B214" s="670"/>
      <c r="C214" s="865"/>
      <c r="D214" s="164" t="s">
        <v>1179</v>
      </c>
      <c r="E214" s="858"/>
      <c r="F214" s="858"/>
      <c r="G214" s="69">
        <f t="shared" si="60"/>
        <v>537.30000000000007</v>
      </c>
      <c r="H214" s="70">
        <f t="shared" si="61"/>
        <v>437.8</v>
      </c>
      <c r="I214" s="71">
        <v>398</v>
      </c>
      <c r="J214" s="126">
        <f t="shared" si="48"/>
        <v>1</v>
      </c>
      <c r="K214" s="126">
        <f t="shared" si="49"/>
        <v>398</v>
      </c>
      <c r="L214" s="126">
        <f t="shared" si="50"/>
        <v>398</v>
      </c>
      <c r="M214">
        <f t="shared" si="51"/>
        <v>398</v>
      </c>
      <c r="N214" s="70">
        <f t="shared" si="52"/>
        <v>409.94</v>
      </c>
      <c r="O214" s="70">
        <f t="shared" si="53"/>
        <v>453.71999999999997</v>
      </c>
      <c r="P214" s="70">
        <f t="shared" si="54"/>
        <v>561.17999999999995</v>
      </c>
      <c r="Q214" s="481">
        <f t="shared" si="55"/>
        <v>378.1</v>
      </c>
      <c r="R214" s="481">
        <f t="shared" si="56"/>
        <v>417.90000000000003</v>
      </c>
      <c r="S214" s="481">
        <f t="shared" si="57"/>
        <v>517.4</v>
      </c>
      <c r="Z214" s="196"/>
    </row>
    <row r="215" spans="1:26" ht="30">
      <c r="A215" s="74" t="s">
        <v>2870</v>
      </c>
      <c r="B215" s="163" t="s">
        <v>879</v>
      </c>
      <c r="C215" s="851"/>
      <c r="D215" s="135" t="s">
        <v>1178</v>
      </c>
      <c r="E215" s="255" t="s">
        <v>14</v>
      </c>
      <c r="F215" s="255" t="s">
        <v>880</v>
      </c>
      <c r="G215" s="69">
        <f t="shared" si="60"/>
        <v>537.30000000000007</v>
      </c>
      <c r="H215" s="70">
        <f t="shared" si="61"/>
        <v>437.8</v>
      </c>
      <c r="I215" s="71">
        <v>398</v>
      </c>
      <c r="J215" s="126">
        <f t="shared" si="48"/>
        <v>1</v>
      </c>
      <c r="K215" s="126">
        <f t="shared" si="49"/>
        <v>398</v>
      </c>
      <c r="L215" s="126">
        <f t="shared" si="50"/>
        <v>398</v>
      </c>
      <c r="M215">
        <f t="shared" si="51"/>
        <v>398</v>
      </c>
      <c r="N215" s="70">
        <f t="shared" si="52"/>
        <v>409.94</v>
      </c>
      <c r="O215" s="70">
        <f t="shared" si="53"/>
        <v>453.71999999999997</v>
      </c>
      <c r="P215" s="70">
        <f t="shared" si="54"/>
        <v>561.17999999999995</v>
      </c>
      <c r="Q215" s="481">
        <f t="shared" si="55"/>
        <v>378.1</v>
      </c>
      <c r="R215" s="481">
        <f t="shared" si="56"/>
        <v>417.90000000000003</v>
      </c>
      <c r="S215" s="481">
        <f t="shared" si="57"/>
        <v>517.4</v>
      </c>
      <c r="Z215" s="196"/>
    </row>
    <row r="216" spans="1:26" ht="30">
      <c r="A216" s="74" t="s">
        <v>2871</v>
      </c>
      <c r="B216" s="163" t="s">
        <v>2877</v>
      </c>
      <c r="C216" s="861"/>
      <c r="D216" s="135" t="s">
        <v>1178</v>
      </c>
      <c r="E216" s="255" t="s">
        <v>16</v>
      </c>
      <c r="F216" s="255" t="s">
        <v>881</v>
      </c>
      <c r="G216" s="69">
        <f t="shared" si="60"/>
        <v>735.75</v>
      </c>
      <c r="H216" s="70">
        <f t="shared" si="61"/>
        <v>599.5</v>
      </c>
      <c r="I216" s="71">
        <v>545</v>
      </c>
      <c r="J216" s="126">
        <f t="shared" si="48"/>
        <v>1</v>
      </c>
      <c r="K216" s="126">
        <f t="shared" si="49"/>
        <v>545</v>
      </c>
      <c r="L216" s="126">
        <f t="shared" si="50"/>
        <v>545</v>
      </c>
      <c r="M216">
        <f t="shared" si="51"/>
        <v>545</v>
      </c>
      <c r="N216" s="70">
        <f t="shared" si="52"/>
        <v>561.35</v>
      </c>
      <c r="O216" s="70">
        <f t="shared" si="53"/>
        <v>621.29999999999995</v>
      </c>
      <c r="P216" s="70">
        <f t="shared" si="54"/>
        <v>768.44999999999993</v>
      </c>
      <c r="Q216" s="481">
        <f t="shared" si="55"/>
        <v>517.75</v>
      </c>
      <c r="R216" s="481">
        <f t="shared" si="56"/>
        <v>572.25</v>
      </c>
      <c r="S216" s="481">
        <f t="shared" si="57"/>
        <v>708.5</v>
      </c>
      <c r="Z216" s="196"/>
    </row>
    <row r="217" spans="1:26" ht="45">
      <c r="A217" s="74" t="s">
        <v>2873</v>
      </c>
      <c r="B217" s="163" t="s">
        <v>2872</v>
      </c>
      <c r="C217" s="851"/>
      <c r="D217" s="164" t="s">
        <v>1179</v>
      </c>
      <c r="E217" s="255" t="s">
        <v>212</v>
      </c>
      <c r="F217" s="255" t="s">
        <v>2868</v>
      </c>
      <c r="G217" s="69">
        <f t="shared" si="60"/>
        <v>847.53</v>
      </c>
      <c r="H217" s="70">
        <f t="shared" si="61"/>
        <v>690.58</v>
      </c>
      <c r="I217" s="71">
        <v>627.79999999999995</v>
      </c>
      <c r="J217" s="126">
        <f t="shared" si="48"/>
        <v>1</v>
      </c>
      <c r="K217" s="126">
        <f t="shared" si="49"/>
        <v>627.79999999999995</v>
      </c>
      <c r="L217" s="126">
        <f t="shared" si="50"/>
        <v>627.79999999999995</v>
      </c>
      <c r="M217">
        <f t="shared" si="51"/>
        <v>627.79999999999995</v>
      </c>
      <c r="N217" s="70">
        <f t="shared" si="52"/>
        <v>646.63400000000001</v>
      </c>
      <c r="O217" s="70">
        <f t="shared" si="53"/>
        <v>715.69199999999989</v>
      </c>
      <c r="P217" s="70">
        <f t="shared" si="54"/>
        <v>885.19799999999987</v>
      </c>
      <c r="Q217" s="481">
        <f t="shared" si="55"/>
        <v>596.41</v>
      </c>
      <c r="R217" s="481">
        <f t="shared" si="56"/>
        <v>659.18999999999994</v>
      </c>
      <c r="S217" s="481">
        <f t="shared" si="57"/>
        <v>816.14</v>
      </c>
      <c r="Z217" s="196"/>
    </row>
    <row r="218" spans="1:26" ht="45">
      <c r="A218" s="74" t="s">
        <v>2875</v>
      </c>
      <c r="B218" s="163" t="s">
        <v>2874</v>
      </c>
      <c r="C218" s="852"/>
      <c r="D218" s="164" t="s">
        <v>1179</v>
      </c>
      <c r="E218" s="255" t="s">
        <v>742</v>
      </c>
      <c r="F218" s="255" t="s">
        <v>2876</v>
      </c>
      <c r="G218" s="69">
        <f t="shared" si="60"/>
        <v>1086.615</v>
      </c>
      <c r="H218" s="70">
        <f t="shared" si="61"/>
        <v>885.3900000000001</v>
      </c>
      <c r="I218" s="71">
        <v>804.9</v>
      </c>
      <c r="J218" s="126">
        <f t="shared" si="48"/>
        <v>1</v>
      </c>
      <c r="K218" s="126">
        <f t="shared" si="49"/>
        <v>804.9</v>
      </c>
      <c r="L218" s="126">
        <f t="shared" si="50"/>
        <v>804.9</v>
      </c>
      <c r="M218">
        <f t="shared" si="51"/>
        <v>804.9</v>
      </c>
      <c r="N218" s="70">
        <f t="shared" si="52"/>
        <v>829.04700000000003</v>
      </c>
      <c r="O218" s="70">
        <f t="shared" si="53"/>
        <v>917.5859999999999</v>
      </c>
      <c r="P218" s="70">
        <f t="shared" si="54"/>
        <v>1134.9089999999999</v>
      </c>
      <c r="Q218" s="481">
        <f t="shared" si="55"/>
        <v>764.65499999999997</v>
      </c>
      <c r="R218" s="481">
        <f t="shared" si="56"/>
        <v>845.14499999999998</v>
      </c>
      <c r="S218" s="481">
        <f t="shared" si="57"/>
        <v>1046.3700000000001</v>
      </c>
      <c r="Z218" s="196"/>
    </row>
    <row r="219" spans="1:26" ht="29.25" customHeight="1">
      <c r="A219" s="863" t="s">
        <v>882</v>
      </c>
      <c r="B219" s="864"/>
      <c r="C219" s="864"/>
      <c r="D219" s="864"/>
      <c r="E219" s="864"/>
      <c r="F219" s="864"/>
      <c r="G219" s="864"/>
      <c r="H219" s="864"/>
      <c r="I219" s="864"/>
      <c r="J219" s="126">
        <f t="shared" si="48"/>
        <v>0</v>
      </c>
      <c r="K219" s="126">
        <f t="shared" si="49"/>
        <v>0</v>
      </c>
      <c r="L219" s="126">
        <f t="shared" si="50"/>
        <v>0</v>
      </c>
      <c r="M219" t="str">
        <f t="shared" si="51"/>
        <v xml:space="preserve"> </v>
      </c>
      <c r="N219" s="70" t="str">
        <f t="shared" si="52"/>
        <v xml:space="preserve"> </v>
      </c>
      <c r="O219" s="70" t="str">
        <f t="shared" si="53"/>
        <v xml:space="preserve"> </v>
      </c>
      <c r="P219" s="70" t="str">
        <f t="shared" si="54"/>
        <v xml:space="preserve"> </v>
      </c>
      <c r="Q219" s="481" t="str">
        <f t="shared" si="55"/>
        <v xml:space="preserve"> </v>
      </c>
      <c r="R219" s="481" t="str">
        <f t="shared" si="56"/>
        <v xml:space="preserve"> </v>
      </c>
      <c r="S219" s="481" t="str">
        <f t="shared" si="57"/>
        <v xml:space="preserve"> </v>
      </c>
      <c r="Z219" s="196"/>
    </row>
    <row r="220" spans="1:26" ht="31.5" customHeight="1">
      <c r="A220" s="64" t="s">
        <v>3</v>
      </c>
      <c r="B220" s="64" t="s">
        <v>93</v>
      </c>
      <c r="C220" s="64" t="s">
        <v>43</v>
      </c>
      <c r="D220" s="64" t="s">
        <v>4</v>
      </c>
      <c r="E220" s="64" t="s">
        <v>44</v>
      </c>
      <c r="F220" s="64" t="s">
        <v>253</v>
      </c>
      <c r="G220" s="64" t="s">
        <v>261</v>
      </c>
      <c r="H220" s="64" t="s">
        <v>3625</v>
      </c>
      <c r="I220" s="64" t="s">
        <v>263</v>
      </c>
      <c r="J220" s="126">
        <f t="shared" si="48"/>
        <v>1</v>
      </c>
      <c r="K220" s="126" t="str">
        <f t="shared" si="49"/>
        <v>ОПТ 2</v>
      </c>
      <c r="L220" s="126" t="str">
        <f t="shared" si="50"/>
        <v xml:space="preserve"> </v>
      </c>
      <c r="M220" t="str">
        <f t="shared" si="51"/>
        <v xml:space="preserve"> </v>
      </c>
      <c r="N220" s="70" t="str">
        <f t="shared" si="52"/>
        <v xml:space="preserve"> </v>
      </c>
      <c r="O220" s="70" t="str">
        <f t="shared" si="53"/>
        <v xml:space="preserve"> </v>
      </c>
      <c r="P220" s="70" t="str">
        <f t="shared" si="54"/>
        <v xml:space="preserve"> </v>
      </c>
      <c r="Q220" s="481" t="str">
        <f t="shared" si="55"/>
        <v xml:space="preserve"> </v>
      </c>
      <c r="R220" s="481" t="str">
        <f t="shared" si="56"/>
        <v xml:space="preserve"> </v>
      </c>
      <c r="S220" s="481" t="str">
        <f t="shared" si="57"/>
        <v xml:space="preserve"> </v>
      </c>
      <c r="Z220" s="196"/>
    </row>
    <row r="221" spans="1:26" ht="30">
      <c r="A221" s="729" t="s">
        <v>2882</v>
      </c>
      <c r="B221" s="859" t="s">
        <v>2881</v>
      </c>
      <c r="C221" s="797"/>
      <c r="D221" s="135" t="s">
        <v>1178</v>
      </c>
      <c r="E221" s="857" t="s">
        <v>654</v>
      </c>
      <c r="F221" s="857" t="s">
        <v>2883</v>
      </c>
      <c r="G221" s="69">
        <f t="shared" ref="G221:G228" si="62">I221*1.35</f>
        <v>330.75</v>
      </c>
      <c r="H221" s="70">
        <f t="shared" ref="H221:H228" si="63">I221*1.1</f>
        <v>269.5</v>
      </c>
      <c r="I221" s="71">
        <v>245</v>
      </c>
      <c r="J221" s="126">
        <f t="shared" si="48"/>
        <v>1</v>
      </c>
      <c r="K221" s="126">
        <f t="shared" si="49"/>
        <v>245</v>
      </c>
      <c r="L221" s="126">
        <f t="shared" si="50"/>
        <v>245</v>
      </c>
      <c r="M221">
        <f t="shared" si="51"/>
        <v>245</v>
      </c>
      <c r="N221" s="70">
        <f t="shared" si="52"/>
        <v>252.35</v>
      </c>
      <c r="O221" s="70">
        <f t="shared" si="53"/>
        <v>279.29999999999995</v>
      </c>
      <c r="P221" s="70">
        <f t="shared" si="54"/>
        <v>345.45</v>
      </c>
      <c r="Q221" s="481">
        <f t="shared" si="55"/>
        <v>232.75</v>
      </c>
      <c r="R221" s="481">
        <f t="shared" si="56"/>
        <v>257.25</v>
      </c>
      <c r="S221" s="481">
        <f t="shared" si="57"/>
        <v>318.5</v>
      </c>
      <c r="Z221" s="196" t="s">
        <v>978</v>
      </c>
    </row>
    <row r="222" spans="1:26" ht="30">
      <c r="A222" s="731"/>
      <c r="B222" s="860"/>
      <c r="C222" s="798"/>
      <c r="D222" s="164" t="s">
        <v>1179</v>
      </c>
      <c r="E222" s="858"/>
      <c r="F222" s="858"/>
      <c r="G222" s="69">
        <f t="shared" si="62"/>
        <v>330.75</v>
      </c>
      <c r="H222" s="70">
        <f t="shared" si="63"/>
        <v>269.5</v>
      </c>
      <c r="I222" s="71">
        <v>245</v>
      </c>
      <c r="J222" s="126">
        <f t="shared" si="48"/>
        <v>1</v>
      </c>
      <c r="K222" s="126">
        <f t="shared" si="49"/>
        <v>245</v>
      </c>
      <c r="L222" s="126">
        <f t="shared" si="50"/>
        <v>245</v>
      </c>
      <c r="M222">
        <f t="shared" si="51"/>
        <v>245</v>
      </c>
      <c r="N222" s="70">
        <f t="shared" si="52"/>
        <v>252.35</v>
      </c>
      <c r="O222" s="70">
        <f t="shared" si="53"/>
        <v>279.29999999999995</v>
      </c>
      <c r="P222" s="70">
        <f t="shared" si="54"/>
        <v>345.45</v>
      </c>
      <c r="Q222" s="481">
        <f t="shared" si="55"/>
        <v>232.75</v>
      </c>
      <c r="R222" s="481">
        <f t="shared" si="56"/>
        <v>257.25</v>
      </c>
      <c r="S222" s="481">
        <f t="shared" si="57"/>
        <v>318.5</v>
      </c>
      <c r="Z222" s="196" t="s">
        <v>978</v>
      </c>
    </row>
    <row r="223" spans="1:26" ht="30">
      <c r="A223" s="729" t="s">
        <v>2880</v>
      </c>
      <c r="B223" s="859" t="s">
        <v>883</v>
      </c>
      <c r="C223" s="798"/>
      <c r="D223" s="135" t="s">
        <v>1178</v>
      </c>
      <c r="E223" s="857" t="s">
        <v>874</v>
      </c>
      <c r="F223" s="857" t="s">
        <v>884</v>
      </c>
      <c r="G223" s="69">
        <f t="shared" si="62"/>
        <v>537.30000000000007</v>
      </c>
      <c r="H223" s="70">
        <f t="shared" si="63"/>
        <v>437.8</v>
      </c>
      <c r="I223" s="71">
        <v>398</v>
      </c>
      <c r="J223" s="126">
        <f t="shared" si="48"/>
        <v>1</v>
      </c>
      <c r="K223" s="126">
        <f t="shared" si="49"/>
        <v>398</v>
      </c>
      <c r="L223" s="126">
        <f t="shared" si="50"/>
        <v>398</v>
      </c>
      <c r="M223">
        <f t="shared" si="51"/>
        <v>398</v>
      </c>
      <c r="N223" s="70">
        <f t="shared" si="52"/>
        <v>409.94</v>
      </c>
      <c r="O223" s="70">
        <f t="shared" si="53"/>
        <v>453.71999999999997</v>
      </c>
      <c r="P223" s="70">
        <f t="shared" si="54"/>
        <v>561.17999999999995</v>
      </c>
      <c r="Q223" s="481">
        <f t="shared" si="55"/>
        <v>378.1</v>
      </c>
      <c r="R223" s="481">
        <f t="shared" si="56"/>
        <v>417.90000000000003</v>
      </c>
      <c r="S223" s="481">
        <f t="shared" si="57"/>
        <v>517.4</v>
      </c>
      <c r="Z223" s="196" t="s">
        <v>978</v>
      </c>
    </row>
    <row r="224" spans="1:26" ht="30">
      <c r="A224" s="731"/>
      <c r="B224" s="860"/>
      <c r="C224" s="798"/>
      <c r="D224" s="164" t="s">
        <v>1179</v>
      </c>
      <c r="E224" s="858"/>
      <c r="F224" s="858"/>
      <c r="G224" s="69">
        <f t="shared" si="62"/>
        <v>537.30000000000007</v>
      </c>
      <c r="H224" s="70">
        <f t="shared" si="63"/>
        <v>437.8</v>
      </c>
      <c r="I224" s="71">
        <v>398</v>
      </c>
      <c r="J224" s="126">
        <f t="shared" si="48"/>
        <v>1</v>
      </c>
      <c r="K224" s="126">
        <f t="shared" si="49"/>
        <v>398</v>
      </c>
      <c r="L224" s="126">
        <f t="shared" si="50"/>
        <v>398</v>
      </c>
      <c r="M224">
        <f t="shared" si="51"/>
        <v>398</v>
      </c>
      <c r="N224" s="70">
        <f t="shared" si="52"/>
        <v>409.94</v>
      </c>
      <c r="O224" s="70">
        <f t="shared" si="53"/>
        <v>453.71999999999997</v>
      </c>
      <c r="P224" s="70">
        <f t="shared" si="54"/>
        <v>561.17999999999995</v>
      </c>
      <c r="Q224" s="481">
        <f t="shared" si="55"/>
        <v>378.1</v>
      </c>
      <c r="R224" s="481">
        <f t="shared" si="56"/>
        <v>417.90000000000003</v>
      </c>
      <c r="S224" s="481">
        <f t="shared" si="57"/>
        <v>517.4</v>
      </c>
      <c r="Z224" s="196" t="s">
        <v>978</v>
      </c>
    </row>
    <row r="225" spans="1:26" ht="30">
      <c r="A225" s="729" t="s">
        <v>2878</v>
      </c>
      <c r="B225" s="670" t="s">
        <v>885</v>
      </c>
      <c r="C225" s="798"/>
      <c r="D225" s="135" t="s">
        <v>1178</v>
      </c>
      <c r="E225" s="857" t="s">
        <v>654</v>
      </c>
      <c r="F225" s="857" t="s">
        <v>886</v>
      </c>
      <c r="G225" s="69">
        <f t="shared" si="62"/>
        <v>330.75</v>
      </c>
      <c r="H225" s="70">
        <f t="shared" si="63"/>
        <v>269.5</v>
      </c>
      <c r="I225" s="71">
        <v>245</v>
      </c>
      <c r="J225" s="126">
        <f t="shared" si="48"/>
        <v>1</v>
      </c>
      <c r="K225" s="126">
        <f t="shared" si="49"/>
        <v>245</v>
      </c>
      <c r="L225" s="126">
        <f t="shared" si="50"/>
        <v>245</v>
      </c>
      <c r="M225">
        <f t="shared" si="51"/>
        <v>245</v>
      </c>
      <c r="N225" s="70">
        <f t="shared" si="52"/>
        <v>252.35</v>
      </c>
      <c r="O225" s="70">
        <f t="shared" si="53"/>
        <v>279.29999999999995</v>
      </c>
      <c r="P225" s="70">
        <f t="shared" si="54"/>
        <v>345.45</v>
      </c>
      <c r="Q225" s="481">
        <f t="shared" si="55"/>
        <v>232.75</v>
      </c>
      <c r="R225" s="481">
        <f t="shared" si="56"/>
        <v>257.25</v>
      </c>
      <c r="S225" s="481">
        <f t="shared" si="57"/>
        <v>318.5</v>
      </c>
      <c r="Z225" s="196" t="s">
        <v>978</v>
      </c>
    </row>
    <row r="226" spans="1:26" ht="30">
      <c r="A226" s="731"/>
      <c r="B226" s="670"/>
      <c r="C226" s="798"/>
      <c r="D226" s="164" t="s">
        <v>1179</v>
      </c>
      <c r="E226" s="858"/>
      <c r="F226" s="858"/>
      <c r="G226" s="69">
        <f t="shared" si="62"/>
        <v>330.75</v>
      </c>
      <c r="H226" s="70">
        <f t="shared" si="63"/>
        <v>269.5</v>
      </c>
      <c r="I226" s="71">
        <v>245</v>
      </c>
      <c r="J226" s="126">
        <f t="shared" si="48"/>
        <v>1</v>
      </c>
      <c r="K226" s="126">
        <f t="shared" si="49"/>
        <v>245</v>
      </c>
      <c r="L226" s="126">
        <f t="shared" si="50"/>
        <v>245</v>
      </c>
      <c r="M226">
        <f t="shared" si="51"/>
        <v>245</v>
      </c>
      <c r="N226" s="70">
        <f t="shared" si="52"/>
        <v>252.35</v>
      </c>
      <c r="O226" s="70">
        <f t="shared" si="53"/>
        <v>279.29999999999995</v>
      </c>
      <c r="P226" s="70">
        <f t="shared" si="54"/>
        <v>345.45</v>
      </c>
      <c r="Q226" s="481">
        <f t="shared" si="55"/>
        <v>232.75</v>
      </c>
      <c r="R226" s="481">
        <f t="shared" si="56"/>
        <v>257.25</v>
      </c>
      <c r="S226" s="481">
        <f t="shared" si="57"/>
        <v>318.5</v>
      </c>
      <c r="Z226" s="196"/>
    </row>
    <row r="227" spans="1:26" ht="30">
      <c r="A227" s="729" t="s">
        <v>2879</v>
      </c>
      <c r="B227" s="670" t="s">
        <v>887</v>
      </c>
      <c r="C227" s="798"/>
      <c r="D227" s="135" t="s">
        <v>1178</v>
      </c>
      <c r="E227" s="857" t="s">
        <v>668</v>
      </c>
      <c r="F227" s="857" t="s">
        <v>888</v>
      </c>
      <c r="G227" s="69">
        <f t="shared" si="62"/>
        <v>506.25000000000006</v>
      </c>
      <c r="H227" s="70">
        <f t="shared" si="63"/>
        <v>412.50000000000006</v>
      </c>
      <c r="I227" s="71">
        <v>375</v>
      </c>
      <c r="J227" s="126">
        <f t="shared" si="48"/>
        <v>1</v>
      </c>
      <c r="K227" s="126">
        <f t="shared" si="49"/>
        <v>375</v>
      </c>
      <c r="L227" s="126">
        <f t="shared" si="50"/>
        <v>375</v>
      </c>
      <c r="M227">
        <f t="shared" si="51"/>
        <v>375</v>
      </c>
      <c r="N227" s="70">
        <f t="shared" si="52"/>
        <v>386.25</v>
      </c>
      <c r="O227" s="70">
        <f t="shared" si="53"/>
        <v>427.49999999999994</v>
      </c>
      <c r="P227" s="70">
        <f t="shared" si="54"/>
        <v>528.75</v>
      </c>
      <c r="Q227" s="481">
        <f t="shared" si="55"/>
        <v>356.25</v>
      </c>
      <c r="R227" s="481">
        <f t="shared" si="56"/>
        <v>393.75</v>
      </c>
      <c r="S227" s="481">
        <f t="shared" si="57"/>
        <v>487.5</v>
      </c>
      <c r="Z227" s="87"/>
    </row>
    <row r="228" spans="1:26" ht="30">
      <c r="A228" s="731"/>
      <c r="B228" s="670"/>
      <c r="C228" s="865"/>
      <c r="D228" s="164" t="s">
        <v>1179</v>
      </c>
      <c r="E228" s="858"/>
      <c r="F228" s="858"/>
      <c r="G228" s="69">
        <f t="shared" si="62"/>
        <v>506.25000000000006</v>
      </c>
      <c r="H228" s="70">
        <f t="shared" si="63"/>
        <v>412.50000000000006</v>
      </c>
      <c r="I228" s="71">
        <v>375</v>
      </c>
      <c r="J228" s="126">
        <f t="shared" si="48"/>
        <v>1</v>
      </c>
      <c r="K228" s="126">
        <f t="shared" si="49"/>
        <v>375</v>
      </c>
      <c r="L228" s="126">
        <f t="shared" si="50"/>
        <v>375</v>
      </c>
      <c r="M228">
        <f t="shared" si="51"/>
        <v>375</v>
      </c>
      <c r="N228" s="70">
        <f t="shared" si="52"/>
        <v>386.25</v>
      </c>
      <c r="O228" s="70">
        <f t="shared" si="53"/>
        <v>427.49999999999994</v>
      </c>
      <c r="P228" s="70">
        <f t="shared" si="54"/>
        <v>528.75</v>
      </c>
      <c r="Q228" s="481">
        <f t="shared" si="55"/>
        <v>356.25</v>
      </c>
      <c r="R228" s="481">
        <f t="shared" si="56"/>
        <v>393.75</v>
      </c>
      <c r="S228" s="481">
        <f t="shared" si="57"/>
        <v>487.5</v>
      </c>
      <c r="Z228" s="196"/>
    </row>
    <row r="229" spans="1:26" ht="29.25" customHeight="1">
      <c r="A229" s="863" t="s">
        <v>889</v>
      </c>
      <c r="B229" s="864"/>
      <c r="C229" s="864"/>
      <c r="D229" s="864"/>
      <c r="E229" s="864"/>
      <c r="F229" s="864"/>
      <c r="G229" s="864"/>
      <c r="H229" s="864"/>
      <c r="I229" s="864"/>
      <c r="J229" s="126">
        <f t="shared" si="48"/>
        <v>0</v>
      </c>
      <c r="K229" s="126">
        <f t="shared" si="49"/>
        <v>0</v>
      </c>
      <c r="L229" s="126">
        <f t="shared" si="50"/>
        <v>0</v>
      </c>
      <c r="M229" t="str">
        <f t="shared" si="51"/>
        <v xml:space="preserve"> </v>
      </c>
      <c r="N229" s="70" t="str">
        <f t="shared" si="52"/>
        <v xml:space="preserve"> </v>
      </c>
      <c r="O229" s="70" t="str">
        <f t="shared" si="53"/>
        <v xml:space="preserve"> </v>
      </c>
      <c r="P229" s="70" t="str">
        <f t="shared" si="54"/>
        <v xml:space="preserve"> </v>
      </c>
      <c r="Q229" s="481" t="str">
        <f t="shared" si="55"/>
        <v xml:space="preserve"> </v>
      </c>
      <c r="R229" s="481" t="str">
        <f t="shared" si="56"/>
        <v xml:space="preserve"> </v>
      </c>
      <c r="S229" s="481" t="str">
        <f t="shared" si="57"/>
        <v xml:space="preserve"> </v>
      </c>
      <c r="Z229" s="196"/>
    </row>
    <row r="230" spans="1:26" ht="31.5" customHeight="1">
      <c r="A230" s="64" t="s">
        <v>3</v>
      </c>
      <c r="B230" s="64" t="s">
        <v>93</v>
      </c>
      <c r="C230" s="64" t="s">
        <v>43</v>
      </c>
      <c r="D230" s="64" t="s">
        <v>4</v>
      </c>
      <c r="E230" s="64" t="s">
        <v>44</v>
      </c>
      <c r="F230" s="64" t="s">
        <v>253</v>
      </c>
      <c r="G230" s="64" t="s">
        <v>261</v>
      </c>
      <c r="H230" s="64" t="s">
        <v>3625</v>
      </c>
      <c r="I230" s="64" t="s">
        <v>263</v>
      </c>
      <c r="J230" s="126">
        <f t="shared" si="48"/>
        <v>1</v>
      </c>
      <c r="K230" s="126" t="str">
        <f t="shared" si="49"/>
        <v>ОПТ 2</v>
      </c>
      <c r="L230" s="126" t="str">
        <f t="shared" si="50"/>
        <v xml:space="preserve"> </v>
      </c>
      <c r="M230" t="str">
        <f t="shared" si="51"/>
        <v xml:space="preserve"> </v>
      </c>
      <c r="N230" s="70" t="str">
        <f t="shared" si="52"/>
        <v xml:space="preserve"> </v>
      </c>
      <c r="O230" s="70" t="str">
        <f t="shared" si="53"/>
        <v xml:space="preserve"> </v>
      </c>
      <c r="P230" s="70" t="str">
        <f t="shared" si="54"/>
        <v xml:space="preserve"> </v>
      </c>
      <c r="Q230" s="481" t="str">
        <f t="shared" si="55"/>
        <v xml:space="preserve"> </v>
      </c>
      <c r="R230" s="481" t="str">
        <f t="shared" si="56"/>
        <v xml:space="preserve"> </v>
      </c>
      <c r="S230" s="481" t="str">
        <f t="shared" si="57"/>
        <v xml:space="preserve"> </v>
      </c>
      <c r="Z230" s="196"/>
    </row>
    <row r="231" spans="1:26" ht="51" customHeight="1">
      <c r="A231" s="74" t="s">
        <v>2884</v>
      </c>
      <c r="B231" s="163" t="s">
        <v>890</v>
      </c>
      <c r="C231" s="239"/>
      <c r="D231" s="164" t="s">
        <v>1179</v>
      </c>
      <c r="E231" s="255" t="s">
        <v>742</v>
      </c>
      <c r="F231" s="255" t="s">
        <v>891</v>
      </c>
      <c r="G231" s="69">
        <f>I231*1.35</f>
        <v>877.50000000000011</v>
      </c>
      <c r="H231" s="70">
        <f>I231*1.1</f>
        <v>715.00000000000011</v>
      </c>
      <c r="I231" s="71">
        <v>650</v>
      </c>
      <c r="J231" s="126">
        <f t="shared" si="48"/>
        <v>1</v>
      </c>
      <c r="K231" s="126">
        <f t="shared" si="49"/>
        <v>650</v>
      </c>
      <c r="L231" s="126">
        <f t="shared" si="50"/>
        <v>650</v>
      </c>
      <c r="M231">
        <f t="shared" si="51"/>
        <v>650</v>
      </c>
      <c r="N231" s="70">
        <f t="shared" si="52"/>
        <v>669.5</v>
      </c>
      <c r="O231" s="70">
        <f t="shared" si="53"/>
        <v>740.99999999999989</v>
      </c>
      <c r="P231" s="70">
        <f t="shared" si="54"/>
        <v>916.5</v>
      </c>
      <c r="Q231" s="481">
        <f t="shared" si="55"/>
        <v>617.5</v>
      </c>
      <c r="R231" s="481">
        <f t="shared" si="56"/>
        <v>682.5</v>
      </c>
      <c r="S231" s="481">
        <f t="shared" si="57"/>
        <v>845</v>
      </c>
      <c r="Z231" s="196" t="s">
        <v>978</v>
      </c>
    </row>
    <row r="232" spans="1:26" ht="29.25" customHeight="1">
      <c r="A232" s="634" t="s">
        <v>892</v>
      </c>
      <c r="B232" s="634"/>
      <c r="C232" s="634"/>
      <c r="D232" s="634"/>
      <c r="E232" s="634"/>
      <c r="F232" s="634"/>
      <c r="G232" s="634"/>
      <c r="H232" s="634"/>
      <c r="I232" s="634"/>
      <c r="J232" s="126">
        <f t="shared" si="48"/>
        <v>0</v>
      </c>
      <c r="K232" s="126">
        <f t="shared" si="49"/>
        <v>0</v>
      </c>
      <c r="L232" s="126">
        <f t="shared" si="50"/>
        <v>0</v>
      </c>
      <c r="M232" t="str">
        <f t="shared" si="51"/>
        <v xml:space="preserve"> </v>
      </c>
      <c r="N232" s="70" t="str">
        <f t="shared" si="52"/>
        <v xml:space="preserve"> </v>
      </c>
      <c r="O232" s="70" t="str">
        <f t="shared" si="53"/>
        <v xml:space="preserve"> </v>
      </c>
      <c r="P232" s="70" t="str">
        <f t="shared" si="54"/>
        <v xml:space="preserve"> </v>
      </c>
      <c r="Q232" s="481" t="str">
        <f t="shared" si="55"/>
        <v xml:space="preserve"> </v>
      </c>
      <c r="R232" s="481" t="str">
        <f t="shared" si="56"/>
        <v xml:space="preserve"> </v>
      </c>
      <c r="S232" s="481" t="str">
        <f t="shared" si="57"/>
        <v xml:space="preserve"> </v>
      </c>
      <c r="Z232" s="196"/>
    </row>
    <row r="233" spans="1:26" ht="31.5" customHeight="1">
      <c r="A233" s="64" t="s">
        <v>3</v>
      </c>
      <c r="B233" s="64" t="s">
        <v>93</v>
      </c>
      <c r="C233" s="64" t="s">
        <v>43</v>
      </c>
      <c r="D233" s="64" t="s">
        <v>4</v>
      </c>
      <c r="E233" s="64" t="s">
        <v>44</v>
      </c>
      <c r="F233" s="64" t="s">
        <v>253</v>
      </c>
      <c r="G233" s="64" t="s">
        <v>261</v>
      </c>
      <c r="H233" s="64" t="s">
        <v>3625</v>
      </c>
      <c r="I233" s="64" t="s">
        <v>263</v>
      </c>
      <c r="J233" s="126">
        <f t="shared" si="48"/>
        <v>1</v>
      </c>
      <c r="K233" s="126" t="str">
        <f t="shared" si="49"/>
        <v>ОПТ 2</v>
      </c>
      <c r="L233" s="126" t="str">
        <f t="shared" si="50"/>
        <v xml:space="preserve"> </v>
      </c>
      <c r="M233" t="str">
        <f t="shared" si="51"/>
        <v xml:space="preserve"> </v>
      </c>
      <c r="N233" s="70" t="str">
        <f t="shared" si="52"/>
        <v xml:space="preserve"> </v>
      </c>
      <c r="O233" s="70" t="str">
        <f t="shared" si="53"/>
        <v xml:space="preserve"> </v>
      </c>
      <c r="P233" s="70" t="str">
        <f t="shared" si="54"/>
        <v xml:space="preserve"> </v>
      </c>
      <c r="Q233" s="481" t="str">
        <f t="shared" si="55"/>
        <v xml:space="preserve"> </v>
      </c>
      <c r="R233" s="481" t="str">
        <f t="shared" si="56"/>
        <v xml:space="preserve"> </v>
      </c>
      <c r="S233" s="481" t="str">
        <f t="shared" si="57"/>
        <v xml:space="preserve"> </v>
      </c>
      <c r="Z233" s="196"/>
    </row>
    <row r="234" spans="1:26" ht="83.25" customHeight="1">
      <c r="A234" s="74" t="s">
        <v>2886</v>
      </c>
      <c r="B234" s="163" t="s">
        <v>2885</v>
      </c>
      <c r="C234" s="239"/>
      <c r="D234" s="135" t="s">
        <v>1178</v>
      </c>
      <c r="E234" s="255" t="s">
        <v>650</v>
      </c>
      <c r="F234" s="255" t="s">
        <v>2887</v>
      </c>
      <c r="G234" s="69">
        <f t="shared" ref="G234:G244" si="64">I234*1.35</f>
        <v>735.75</v>
      </c>
      <c r="H234" s="70">
        <f t="shared" ref="H234:H244" si="65">I234*1.1</f>
        <v>599.5</v>
      </c>
      <c r="I234" s="71">
        <v>545</v>
      </c>
      <c r="J234" s="126">
        <f t="shared" si="48"/>
        <v>1</v>
      </c>
      <c r="K234" s="126">
        <f t="shared" si="49"/>
        <v>545</v>
      </c>
      <c r="L234" s="126">
        <f t="shared" si="50"/>
        <v>545</v>
      </c>
      <c r="M234">
        <f t="shared" si="51"/>
        <v>545</v>
      </c>
      <c r="N234" s="70">
        <f t="shared" si="52"/>
        <v>561.35</v>
      </c>
      <c r="O234" s="70">
        <f t="shared" si="53"/>
        <v>621.29999999999995</v>
      </c>
      <c r="P234" s="70">
        <f t="shared" si="54"/>
        <v>768.44999999999993</v>
      </c>
      <c r="Q234" s="481">
        <f t="shared" si="55"/>
        <v>517.75</v>
      </c>
      <c r="R234" s="481">
        <f t="shared" si="56"/>
        <v>572.25</v>
      </c>
      <c r="S234" s="481">
        <f t="shared" si="57"/>
        <v>708.5</v>
      </c>
      <c r="Z234" s="196"/>
    </row>
    <row r="235" spans="1:26" ht="83.25" customHeight="1">
      <c r="A235" s="74" t="s">
        <v>2889</v>
      </c>
      <c r="B235" s="163" t="s">
        <v>2888</v>
      </c>
      <c r="C235" s="239"/>
      <c r="D235" s="135" t="s">
        <v>1178</v>
      </c>
      <c r="E235" s="255" t="s">
        <v>211</v>
      </c>
      <c r="F235" s="255" t="s">
        <v>2890</v>
      </c>
      <c r="G235" s="69">
        <f t="shared" si="64"/>
        <v>870.75000000000011</v>
      </c>
      <c r="H235" s="70">
        <f t="shared" si="65"/>
        <v>709.50000000000011</v>
      </c>
      <c r="I235" s="71">
        <v>645</v>
      </c>
      <c r="J235" s="126">
        <f t="shared" si="48"/>
        <v>1</v>
      </c>
      <c r="K235" s="126">
        <f t="shared" si="49"/>
        <v>645</v>
      </c>
      <c r="L235" s="126">
        <f t="shared" si="50"/>
        <v>645</v>
      </c>
      <c r="M235">
        <f t="shared" si="51"/>
        <v>645</v>
      </c>
      <c r="N235" s="70">
        <f t="shared" si="52"/>
        <v>664.35</v>
      </c>
      <c r="O235" s="70">
        <f t="shared" si="53"/>
        <v>735.3</v>
      </c>
      <c r="P235" s="70">
        <f t="shared" si="54"/>
        <v>909.44999999999993</v>
      </c>
      <c r="Q235" s="481">
        <f t="shared" si="55"/>
        <v>612.75</v>
      </c>
      <c r="R235" s="481">
        <f t="shared" si="56"/>
        <v>677.25</v>
      </c>
      <c r="S235" s="481">
        <f t="shared" si="57"/>
        <v>838.5</v>
      </c>
      <c r="Z235" s="196"/>
    </row>
    <row r="236" spans="1:26" ht="78" customHeight="1">
      <c r="A236" s="74" t="s">
        <v>2892</v>
      </c>
      <c r="B236" s="163" t="s">
        <v>2891</v>
      </c>
      <c r="C236" s="239"/>
      <c r="D236" s="135" t="s">
        <v>1178</v>
      </c>
      <c r="E236" s="255" t="s">
        <v>212</v>
      </c>
      <c r="F236" s="255" t="s">
        <v>2893</v>
      </c>
      <c r="G236" s="69">
        <f t="shared" si="64"/>
        <v>881.68500000000006</v>
      </c>
      <c r="H236" s="70">
        <f t="shared" si="65"/>
        <v>718.41000000000008</v>
      </c>
      <c r="I236" s="71">
        <v>653.1</v>
      </c>
      <c r="J236" s="126">
        <f t="shared" si="48"/>
        <v>1</v>
      </c>
      <c r="K236" s="126">
        <f t="shared" si="49"/>
        <v>653.1</v>
      </c>
      <c r="L236" s="126">
        <f t="shared" si="50"/>
        <v>653.1</v>
      </c>
      <c r="M236">
        <f t="shared" si="51"/>
        <v>653.1</v>
      </c>
      <c r="N236" s="70">
        <f t="shared" si="52"/>
        <v>672.6930000000001</v>
      </c>
      <c r="O236" s="70">
        <f t="shared" si="53"/>
        <v>744.53399999999999</v>
      </c>
      <c r="P236" s="70">
        <f t="shared" si="54"/>
        <v>920.87099999999998</v>
      </c>
      <c r="Q236" s="481">
        <f t="shared" si="55"/>
        <v>620.44500000000005</v>
      </c>
      <c r="R236" s="481">
        <f t="shared" si="56"/>
        <v>685.75500000000011</v>
      </c>
      <c r="S236" s="481">
        <f t="shared" si="57"/>
        <v>849.03000000000009</v>
      </c>
      <c r="Z236" s="196"/>
    </row>
    <row r="237" spans="1:26" ht="78" customHeight="1">
      <c r="A237" s="74" t="s">
        <v>2895</v>
      </c>
      <c r="B237" s="163" t="s">
        <v>2894</v>
      </c>
      <c r="C237" s="239"/>
      <c r="D237" s="135" t="s">
        <v>1178</v>
      </c>
      <c r="E237" s="255" t="s">
        <v>211</v>
      </c>
      <c r="F237" s="255" t="s">
        <v>2896</v>
      </c>
      <c r="G237" s="69">
        <f t="shared" si="64"/>
        <v>1281.2850000000001</v>
      </c>
      <c r="H237" s="70">
        <f t="shared" si="65"/>
        <v>1044.0100000000002</v>
      </c>
      <c r="I237" s="71">
        <v>949.1</v>
      </c>
      <c r="J237" s="126">
        <f t="shared" si="48"/>
        <v>1</v>
      </c>
      <c r="K237" s="126">
        <f t="shared" si="49"/>
        <v>949.1</v>
      </c>
      <c r="L237" s="126">
        <f t="shared" si="50"/>
        <v>949.1</v>
      </c>
      <c r="M237">
        <f t="shared" si="51"/>
        <v>949.1</v>
      </c>
      <c r="N237" s="70">
        <f t="shared" si="52"/>
        <v>977.57300000000009</v>
      </c>
      <c r="O237" s="70">
        <f t="shared" si="53"/>
        <v>1081.9739999999999</v>
      </c>
      <c r="P237" s="70">
        <f t="shared" si="54"/>
        <v>1338.231</v>
      </c>
      <c r="Q237" s="481">
        <f t="shared" si="55"/>
        <v>901.64499999999998</v>
      </c>
      <c r="R237" s="481">
        <f t="shared" si="56"/>
        <v>996.55500000000006</v>
      </c>
      <c r="S237" s="481">
        <f t="shared" si="57"/>
        <v>1233.8300000000002</v>
      </c>
      <c r="Z237" s="196"/>
    </row>
    <row r="238" spans="1:26" ht="78" customHeight="1">
      <c r="A238" s="74" t="s">
        <v>2898</v>
      </c>
      <c r="B238" s="163" t="s">
        <v>893</v>
      </c>
      <c r="C238" s="239"/>
      <c r="D238" s="135" t="s">
        <v>1178</v>
      </c>
      <c r="E238" s="255" t="s">
        <v>211</v>
      </c>
      <c r="F238" s="255" t="s">
        <v>894</v>
      </c>
      <c r="G238" s="69">
        <f t="shared" si="64"/>
        <v>425.25</v>
      </c>
      <c r="H238" s="70">
        <f t="shared" si="65"/>
        <v>346.5</v>
      </c>
      <c r="I238" s="71">
        <v>315</v>
      </c>
      <c r="J238" s="126">
        <f t="shared" si="48"/>
        <v>1</v>
      </c>
      <c r="K238" s="126">
        <f t="shared" si="49"/>
        <v>315</v>
      </c>
      <c r="L238" s="126">
        <f t="shared" si="50"/>
        <v>315</v>
      </c>
      <c r="M238">
        <f t="shared" si="51"/>
        <v>315</v>
      </c>
      <c r="N238" s="70">
        <f t="shared" si="52"/>
        <v>324.45</v>
      </c>
      <c r="O238" s="70">
        <f t="shared" si="53"/>
        <v>359.09999999999997</v>
      </c>
      <c r="P238" s="70">
        <f t="shared" si="54"/>
        <v>444.15</v>
      </c>
      <c r="Q238" s="481">
        <f t="shared" si="55"/>
        <v>299.25</v>
      </c>
      <c r="R238" s="481">
        <f t="shared" si="56"/>
        <v>330.75</v>
      </c>
      <c r="S238" s="481">
        <f t="shared" si="57"/>
        <v>409.5</v>
      </c>
      <c r="Z238" s="196" t="s">
        <v>978</v>
      </c>
    </row>
    <row r="239" spans="1:26" ht="78.75" customHeight="1">
      <c r="A239" s="74" t="s">
        <v>2897</v>
      </c>
      <c r="B239" s="163" t="s">
        <v>895</v>
      </c>
      <c r="C239" s="239"/>
      <c r="D239" s="135" t="s">
        <v>1178</v>
      </c>
      <c r="E239" s="255" t="s">
        <v>211</v>
      </c>
      <c r="F239" s="255" t="s">
        <v>896</v>
      </c>
      <c r="G239" s="69">
        <f t="shared" si="64"/>
        <v>344.25</v>
      </c>
      <c r="H239" s="70">
        <f t="shared" si="65"/>
        <v>280.5</v>
      </c>
      <c r="I239" s="71">
        <v>255</v>
      </c>
      <c r="J239" s="126">
        <f t="shared" si="48"/>
        <v>1</v>
      </c>
      <c r="K239" s="126">
        <f t="shared" si="49"/>
        <v>255</v>
      </c>
      <c r="L239" s="126">
        <f t="shared" si="50"/>
        <v>255</v>
      </c>
      <c r="M239">
        <f t="shared" si="51"/>
        <v>255</v>
      </c>
      <c r="N239" s="70">
        <f t="shared" si="52"/>
        <v>262.65000000000003</v>
      </c>
      <c r="O239" s="70">
        <f t="shared" si="53"/>
        <v>290.7</v>
      </c>
      <c r="P239" s="70">
        <f t="shared" si="54"/>
        <v>359.54999999999995</v>
      </c>
      <c r="Q239" s="481">
        <f t="shared" si="55"/>
        <v>242.25</v>
      </c>
      <c r="R239" s="481">
        <f t="shared" si="56"/>
        <v>267.75</v>
      </c>
      <c r="S239" s="481">
        <f t="shared" si="57"/>
        <v>331.5</v>
      </c>
      <c r="Z239" s="196"/>
    </row>
    <row r="240" spans="1:26" ht="45">
      <c r="A240" s="74" t="s">
        <v>2899</v>
      </c>
      <c r="B240" s="163" t="s">
        <v>897</v>
      </c>
      <c r="C240" s="851"/>
      <c r="D240" s="135" t="s">
        <v>1178</v>
      </c>
      <c r="E240" s="255" t="s">
        <v>211</v>
      </c>
      <c r="F240" s="255" t="s">
        <v>898</v>
      </c>
      <c r="G240" s="69">
        <f t="shared" si="64"/>
        <v>344.25</v>
      </c>
      <c r="H240" s="70">
        <f t="shared" si="65"/>
        <v>280.5</v>
      </c>
      <c r="I240" s="71">
        <v>255</v>
      </c>
      <c r="J240" s="126">
        <f t="shared" si="48"/>
        <v>1</v>
      </c>
      <c r="K240" s="126">
        <f t="shared" si="49"/>
        <v>255</v>
      </c>
      <c r="L240" s="126">
        <f t="shared" si="50"/>
        <v>255</v>
      </c>
      <c r="M240">
        <f t="shared" si="51"/>
        <v>255</v>
      </c>
      <c r="N240" s="70">
        <f t="shared" si="52"/>
        <v>262.65000000000003</v>
      </c>
      <c r="O240" s="70">
        <f t="shared" si="53"/>
        <v>290.7</v>
      </c>
      <c r="P240" s="70">
        <f t="shared" si="54"/>
        <v>359.54999999999995</v>
      </c>
      <c r="Q240" s="481">
        <f t="shared" si="55"/>
        <v>242.25</v>
      </c>
      <c r="R240" s="481">
        <f t="shared" si="56"/>
        <v>267.75</v>
      </c>
      <c r="S240" s="481">
        <f t="shared" si="57"/>
        <v>331.5</v>
      </c>
      <c r="Z240" s="196"/>
    </row>
    <row r="241" spans="1:26" ht="40.5" customHeight="1">
      <c r="A241" s="74" t="s">
        <v>2902</v>
      </c>
      <c r="B241" s="163" t="s">
        <v>901</v>
      </c>
      <c r="C241" s="852"/>
      <c r="D241" s="135" t="s">
        <v>1178</v>
      </c>
      <c r="E241" s="255" t="s">
        <v>211</v>
      </c>
      <c r="F241" s="255" t="s">
        <v>898</v>
      </c>
      <c r="G241" s="69">
        <f t="shared" si="64"/>
        <v>411.75</v>
      </c>
      <c r="H241" s="70">
        <f t="shared" si="65"/>
        <v>335.5</v>
      </c>
      <c r="I241" s="71">
        <v>305</v>
      </c>
      <c r="J241" s="126">
        <f t="shared" si="48"/>
        <v>1</v>
      </c>
      <c r="K241" s="126">
        <f t="shared" si="49"/>
        <v>305</v>
      </c>
      <c r="L241" s="126">
        <f t="shared" si="50"/>
        <v>305</v>
      </c>
      <c r="M241">
        <f t="shared" si="51"/>
        <v>305</v>
      </c>
      <c r="N241" s="70">
        <f t="shared" si="52"/>
        <v>314.15000000000003</v>
      </c>
      <c r="O241" s="70">
        <f t="shared" si="53"/>
        <v>347.7</v>
      </c>
      <c r="P241" s="70">
        <f t="shared" si="54"/>
        <v>430.04999999999995</v>
      </c>
      <c r="Q241" s="481">
        <f t="shared" si="55"/>
        <v>289.75</v>
      </c>
      <c r="R241" s="481">
        <f t="shared" si="56"/>
        <v>320.25</v>
      </c>
      <c r="S241" s="481">
        <f t="shared" si="57"/>
        <v>396.5</v>
      </c>
      <c r="Z241" s="196"/>
    </row>
    <row r="242" spans="1:26" ht="55.5" customHeight="1">
      <c r="A242" s="74" t="s">
        <v>2900</v>
      </c>
      <c r="B242" s="163" t="s">
        <v>1236</v>
      </c>
      <c r="C242" s="239"/>
      <c r="D242" s="135" t="s">
        <v>1178</v>
      </c>
      <c r="E242" s="255" t="s">
        <v>650</v>
      </c>
      <c r="F242" s="255" t="s">
        <v>1237</v>
      </c>
      <c r="G242" s="69">
        <f t="shared" si="64"/>
        <v>317.25</v>
      </c>
      <c r="H242" s="70">
        <f t="shared" si="65"/>
        <v>258.5</v>
      </c>
      <c r="I242" s="71">
        <v>235</v>
      </c>
      <c r="J242" s="126">
        <f t="shared" si="48"/>
        <v>1</v>
      </c>
      <c r="K242" s="126">
        <f t="shared" si="49"/>
        <v>235</v>
      </c>
      <c r="L242" s="126">
        <f t="shared" si="50"/>
        <v>235</v>
      </c>
      <c r="M242">
        <f t="shared" si="51"/>
        <v>235</v>
      </c>
      <c r="N242" s="70">
        <f t="shared" si="52"/>
        <v>242.05</v>
      </c>
      <c r="O242" s="70">
        <f t="shared" si="53"/>
        <v>267.89999999999998</v>
      </c>
      <c r="P242" s="70">
        <f t="shared" si="54"/>
        <v>331.34999999999997</v>
      </c>
      <c r="Q242" s="481">
        <f t="shared" si="55"/>
        <v>223.25</v>
      </c>
      <c r="R242" s="481">
        <f t="shared" si="56"/>
        <v>246.75</v>
      </c>
      <c r="S242" s="481">
        <f t="shared" si="57"/>
        <v>305.5</v>
      </c>
      <c r="Z242" s="196"/>
    </row>
    <row r="243" spans="1:26" ht="80.25" customHeight="1">
      <c r="A243" s="74" t="s">
        <v>2904</v>
      </c>
      <c r="B243" s="163" t="s">
        <v>2903</v>
      </c>
      <c r="C243" s="239"/>
      <c r="D243" s="135" t="s">
        <v>1178</v>
      </c>
      <c r="E243" s="255" t="s">
        <v>212</v>
      </c>
      <c r="F243" s="255" t="s">
        <v>2893</v>
      </c>
      <c r="G243" s="69">
        <f t="shared" si="64"/>
        <v>437.40000000000003</v>
      </c>
      <c r="H243" s="70">
        <f t="shared" si="65"/>
        <v>356.40000000000003</v>
      </c>
      <c r="I243" s="71">
        <v>324</v>
      </c>
      <c r="J243" s="126">
        <f t="shared" si="48"/>
        <v>1</v>
      </c>
      <c r="K243" s="126">
        <f t="shared" si="49"/>
        <v>324</v>
      </c>
      <c r="L243" s="126">
        <f t="shared" si="50"/>
        <v>324</v>
      </c>
      <c r="M243">
        <f t="shared" si="51"/>
        <v>324</v>
      </c>
      <c r="N243" s="70">
        <f t="shared" si="52"/>
        <v>333.72</v>
      </c>
      <c r="O243" s="70">
        <f t="shared" si="53"/>
        <v>369.35999999999996</v>
      </c>
      <c r="P243" s="70">
        <f t="shared" si="54"/>
        <v>456.84</v>
      </c>
      <c r="Q243" s="481">
        <f t="shared" si="55"/>
        <v>307.8</v>
      </c>
      <c r="R243" s="481">
        <f t="shared" si="56"/>
        <v>340.2</v>
      </c>
      <c r="S243" s="481">
        <f t="shared" si="57"/>
        <v>421.2</v>
      </c>
      <c r="Z243" s="196"/>
    </row>
    <row r="244" spans="1:26" ht="55.5" customHeight="1">
      <c r="A244" s="74" t="s">
        <v>2901</v>
      </c>
      <c r="B244" s="163" t="s">
        <v>899</v>
      </c>
      <c r="C244" s="239"/>
      <c r="D244" s="135" t="s">
        <v>1178</v>
      </c>
      <c r="E244" s="255" t="s">
        <v>211</v>
      </c>
      <c r="F244" s="255" t="s">
        <v>900</v>
      </c>
      <c r="G244" s="69">
        <f t="shared" si="64"/>
        <v>411.75</v>
      </c>
      <c r="H244" s="70">
        <f t="shared" si="65"/>
        <v>335.5</v>
      </c>
      <c r="I244" s="71">
        <v>305</v>
      </c>
      <c r="J244" s="126">
        <f t="shared" si="48"/>
        <v>1</v>
      </c>
      <c r="K244" s="126">
        <f t="shared" si="49"/>
        <v>305</v>
      </c>
      <c r="L244" s="126">
        <f t="shared" si="50"/>
        <v>305</v>
      </c>
      <c r="M244">
        <f t="shared" si="51"/>
        <v>305</v>
      </c>
      <c r="N244" s="70">
        <f t="shared" si="52"/>
        <v>314.15000000000003</v>
      </c>
      <c r="O244" s="70">
        <f t="shared" si="53"/>
        <v>347.7</v>
      </c>
      <c r="P244" s="70">
        <f t="shared" si="54"/>
        <v>430.04999999999995</v>
      </c>
      <c r="Q244" s="481">
        <f t="shared" si="55"/>
        <v>289.75</v>
      </c>
      <c r="R244" s="481">
        <f t="shared" si="56"/>
        <v>320.25</v>
      </c>
      <c r="S244" s="481">
        <f t="shared" si="57"/>
        <v>396.5</v>
      </c>
      <c r="Z244" s="196"/>
    </row>
    <row r="245" spans="1:26" ht="29.25" customHeight="1">
      <c r="A245" s="634" t="s">
        <v>2906</v>
      </c>
      <c r="B245" s="634"/>
      <c r="C245" s="634"/>
      <c r="D245" s="634"/>
      <c r="E245" s="634"/>
      <c r="F245" s="634"/>
      <c r="G245" s="634"/>
      <c r="H245" s="634"/>
      <c r="I245" s="634"/>
      <c r="J245" s="126">
        <f t="shared" si="48"/>
        <v>0</v>
      </c>
      <c r="K245" s="126">
        <f t="shared" si="49"/>
        <v>0</v>
      </c>
      <c r="L245" s="126">
        <f t="shared" si="50"/>
        <v>0</v>
      </c>
      <c r="M245" t="str">
        <f t="shared" si="51"/>
        <v xml:space="preserve"> </v>
      </c>
      <c r="N245" s="70" t="str">
        <f t="shared" si="52"/>
        <v xml:space="preserve"> </v>
      </c>
      <c r="O245" s="70" t="str">
        <f t="shared" si="53"/>
        <v xml:space="preserve"> </v>
      </c>
      <c r="P245" s="70" t="str">
        <f t="shared" si="54"/>
        <v xml:space="preserve"> </v>
      </c>
      <c r="Q245" s="481" t="str">
        <f t="shared" si="55"/>
        <v xml:space="preserve"> </v>
      </c>
      <c r="R245" s="481" t="str">
        <f t="shared" si="56"/>
        <v xml:space="preserve"> </v>
      </c>
      <c r="S245" s="481" t="str">
        <f t="shared" si="57"/>
        <v xml:space="preserve"> </v>
      </c>
      <c r="Z245" s="196"/>
    </row>
    <row r="246" spans="1:26" ht="31.5" customHeight="1">
      <c r="A246" s="64" t="s">
        <v>3</v>
      </c>
      <c r="B246" s="64" t="s">
        <v>93</v>
      </c>
      <c r="C246" s="64" t="s">
        <v>43</v>
      </c>
      <c r="D246" s="64" t="s">
        <v>4</v>
      </c>
      <c r="E246" s="64" t="s">
        <v>44</v>
      </c>
      <c r="F246" s="64" t="s">
        <v>253</v>
      </c>
      <c r="G246" s="64" t="s">
        <v>261</v>
      </c>
      <c r="H246" s="64" t="s">
        <v>3625</v>
      </c>
      <c r="I246" s="64" t="s">
        <v>263</v>
      </c>
      <c r="J246" s="126">
        <f t="shared" si="48"/>
        <v>1</v>
      </c>
      <c r="K246" s="126" t="str">
        <f t="shared" si="49"/>
        <v>ОПТ 2</v>
      </c>
      <c r="L246" s="126" t="str">
        <f t="shared" si="50"/>
        <v xml:space="preserve"> </v>
      </c>
      <c r="M246" t="str">
        <f t="shared" si="51"/>
        <v xml:space="preserve"> </v>
      </c>
      <c r="N246" s="70" t="str">
        <f t="shared" si="52"/>
        <v xml:space="preserve"> </v>
      </c>
      <c r="O246" s="70" t="str">
        <f t="shared" si="53"/>
        <v xml:space="preserve"> </v>
      </c>
      <c r="P246" s="70" t="str">
        <f t="shared" si="54"/>
        <v xml:space="preserve"> </v>
      </c>
      <c r="Q246" s="481" t="str">
        <f t="shared" si="55"/>
        <v xml:space="preserve"> </v>
      </c>
      <c r="R246" s="481" t="str">
        <f t="shared" si="56"/>
        <v xml:space="preserve"> </v>
      </c>
      <c r="S246" s="481" t="str">
        <f t="shared" si="57"/>
        <v xml:space="preserve"> </v>
      </c>
      <c r="Z246" s="196"/>
    </row>
    <row r="247" spans="1:26" ht="38.25" customHeight="1">
      <c r="A247" s="729" t="s">
        <v>2905</v>
      </c>
      <c r="B247" s="670" t="s">
        <v>903</v>
      </c>
      <c r="C247" s="851"/>
      <c r="D247" s="135" t="s">
        <v>1178</v>
      </c>
      <c r="E247" s="857" t="s">
        <v>16</v>
      </c>
      <c r="F247" s="857" t="s">
        <v>902</v>
      </c>
      <c r="G247" s="69">
        <f t="shared" ref="G247:G266" si="66">I247*1.35</f>
        <v>1343.25</v>
      </c>
      <c r="H247" s="70">
        <f t="shared" ref="H247:H266" si="67">I247*1.1</f>
        <v>1094.5</v>
      </c>
      <c r="I247" s="71">
        <v>995</v>
      </c>
      <c r="J247" s="126">
        <f t="shared" si="48"/>
        <v>1</v>
      </c>
      <c r="K247" s="126">
        <f t="shared" si="49"/>
        <v>995</v>
      </c>
      <c r="L247" s="126">
        <f t="shared" si="50"/>
        <v>995</v>
      </c>
      <c r="M247">
        <f t="shared" si="51"/>
        <v>995</v>
      </c>
      <c r="N247" s="70">
        <f t="shared" si="52"/>
        <v>1024.8500000000001</v>
      </c>
      <c r="O247" s="70">
        <f t="shared" si="53"/>
        <v>1134.3</v>
      </c>
      <c r="P247" s="70">
        <f t="shared" si="54"/>
        <v>1402.9499999999998</v>
      </c>
      <c r="Q247" s="481">
        <f t="shared" si="55"/>
        <v>945.25</v>
      </c>
      <c r="R247" s="481">
        <f t="shared" si="56"/>
        <v>1044.75</v>
      </c>
      <c r="S247" s="481">
        <f t="shared" si="57"/>
        <v>1293.5</v>
      </c>
      <c r="Z247" s="196"/>
    </row>
    <row r="248" spans="1:26" ht="43.5" customHeight="1">
      <c r="A248" s="731"/>
      <c r="B248" s="670"/>
      <c r="C248" s="852"/>
      <c r="D248" s="164" t="s">
        <v>1179</v>
      </c>
      <c r="E248" s="858"/>
      <c r="F248" s="858"/>
      <c r="G248" s="69">
        <f t="shared" si="66"/>
        <v>1343.25</v>
      </c>
      <c r="H248" s="70">
        <f t="shared" si="67"/>
        <v>1094.5</v>
      </c>
      <c r="I248" s="71">
        <v>995</v>
      </c>
      <c r="J248" s="126">
        <f t="shared" si="48"/>
        <v>1</v>
      </c>
      <c r="K248" s="126">
        <f t="shared" si="49"/>
        <v>995</v>
      </c>
      <c r="L248" s="126">
        <f t="shared" si="50"/>
        <v>995</v>
      </c>
      <c r="M248">
        <f t="shared" si="51"/>
        <v>995</v>
      </c>
      <c r="N248" s="70">
        <f t="shared" si="52"/>
        <v>1024.8500000000001</v>
      </c>
      <c r="O248" s="70">
        <f t="shared" si="53"/>
        <v>1134.3</v>
      </c>
      <c r="P248" s="70">
        <f t="shared" si="54"/>
        <v>1402.9499999999998</v>
      </c>
      <c r="Q248" s="481">
        <f t="shared" si="55"/>
        <v>945.25</v>
      </c>
      <c r="R248" s="481">
        <f t="shared" si="56"/>
        <v>1044.75</v>
      </c>
      <c r="S248" s="481">
        <f t="shared" si="57"/>
        <v>1293.5</v>
      </c>
      <c r="Z248" s="196"/>
    </row>
    <row r="249" spans="1:26" ht="53.25" customHeight="1">
      <c r="A249" s="74" t="s">
        <v>2907</v>
      </c>
      <c r="B249" s="163" t="s">
        <v>904</v>
      </c>
      <c r="C249" s="239"/>
      <c r="D249" s="164" t="s">
        <v>1179</v>
      </c>
      <c r="E249" s="255" t="s">
        <v>874</v>
      </c>
      <c r="F249" s="255" t="s">
        <v>905</v>
      </c>
      <c r="G249" s="69">
        <f t="shared" si="66"/>
        <v>870.75000000000011</v>
      </c>
      <c r="H249" s="70">
        <f t="shared" si="67"/>
        <v>709.50000000000011</v>
      </c>
      <c r="I249" s="71">
        <v>645</v>
      </c>
      <c r="J249" s="126">
        <f t="shared" si="48"/>
        <v>1</v>
      </c>
      <c r="K249" s="126">
        <f t="shared" si="49"/>
        <v>645</v>
      </c>
      <c r="L249" s="126">
        <f t="shared" si="50"/>
        <v>645</v>
      </c>
      <c r="M249">
        <f t="shared" si="51"/>
        <v>645</v>
      </c>
      <c r="N249" s="70">
        <f t="shared" si="52"/>
        <v>664.35</v>
      </c>
      <c r="O249" s="70">
        <f t="shared" si="53"/>
        <v>735.3</v>
      </c>
      <c r="P249" s="70">
        <f t="shared" si="54"/>
        <v>909.44999999999993</v>
      </c>
      <c r="Q249" s="481">
        <f t="shared" si="55"/>
        <v>612.75</v>
      </c>
      <c r="R249" s="481">
        <f t="shared" si="56"/>
        <v>677.25</v>
      </c>
      <c r="S249" s="481">
        <f t="shared" si="57"/>
        <v>838.5</v>
      </c>
      <c r="Z249" s="196"/>
    </row>
    <row r="250" spans="1:26" ht="45">
      <c r="A250" s="74" t="s">
        <v>2908</v>
      </c>
      <c r="B250" s="163" t="s">
        <v>2909</v>
      </c>
      <c r="C250" s="814"/>
      <c r="D250" s="164" t="s">
        <v>1179</v>
      </c>
      <c r="E250" s="255" t="s">
        <v>771</v>
      </c>
      <c r="F250" s="255" t="s">
        <v>2910</v>
      </c>
      <c r="G250" s="69">
        <f t="shared" si="66"/>
        <v>537.30000000000007</v>
      </c>
      <c r="H250" s="70">
        <f t="shared" si="67"/>
        <v>437.8</v>
      </c>
      <c r="I250" s="71">
        <v>398</v>
      </c>
      <c r="J250" s="126">
        <f t="shared" si="48"/>
        <v>1</v>
      </c>
      <c r="K250" s="126">
        <f t="shared" si="49"/>
        <v>398</v>
      </c>
      <c r="L250" s="126">
        <f t="shared" si="50"/>
        <v>398</v>
      </c>
      <c r="M250">
        <f t="shared" si="51"/>
        <v>398</v>
      </c>
      <c r="N250" s="70">
        <f t="shared" si="52"/>
        <v>409.94</v>
      </c>
      <c r="O250" s="70">
        <f t="shared" si="53"/>
        <v>453.71999999999997</v>
      </c>
      <c r="P250" s="70">
        <f t="shared" si="54"/>
        <v>561.17999999999995</v>
      </c>
      <c r="Q250" s="481">
        <f t="shared" si="55"/>
        <v>378.1</v>
      </c>
      <c r="R250" s="481">
        <f t="shared" si="56"/>
        <v>417.90000000000003</v>
      </c>
      <c r="S250" s="481">
        <f t="shared" si="57"/>
        <v>517.4</v>
      </c>
      <c r="Z250" s="196"/>
    </row>
    <row r="251" spans="1:26" ht="30" customHeight="1">
      <c r="A251" s="688" t="s">
        <v>2911</v>
      </c>
      <c r="B251" s="670" t="s">
        <v>906</v>
      </c>
      <c r="C251" s="814"/>
      <c r="D251" s="135" t="s">
        <v>1178</v>
      </c>
      <c r="E251" s="862" t="s">
        <v>874</v>
      </c>
      <c r="F251" s="862" t="s">
        <v>907</v>
      </c>
      <c r="G251" s="69">
        <f t="shared" si="66"/>
        <v>539.86500000000001</v>
      </c>
      <c r="H251" s="70">
        <f t="shared" si="67"/>
        <v>439.89</v>
      </c>
      <c r="I251" s="71">
        <v>399.9</v>
      </c>
      <c r="J251" s="126">
        <f t="shared" si="48"/>
        <v>1</v>
      </c>
      <c r="K251" s="126">
        <f t="shared" si="49"/>
        <v>399.9</v>
      </c>
      <c r="L251" s="126">
        <f t="shared" si="50"/>
        <v>399.9</v>
      </c>
      <c r="M251">
        <f t="shared" si="51"/>
        <v>399.9</v>
      </c>
      <c r="N251" s="70">
        <f t="shared" si="52"/>
        <v>411.89699999999999</v>
      </c>
      <c r="O251" s="70">
        <f t="shared" si="53"/>
        <v>455.88599999999991</v>
      </c>
      <c r="P251" s="70">
        <f t="shared" si="54"/>
        <v>563.85899999999992</v>
      </c>
      <c r="Q251" s="481">
        <f t="shared" si="55"/>
        <v>379.90499999999997</v>
      </c>
      <c r="R251" s="481">
        <f t="shared" si="56"/>
        <v>419.89499999999998</v>
      </c>
      <c r="S251" s="481">
        <f t="shared" si="57"/>
        <v>519.87</v>
      </c>
      <c r="Z251" s="196"/>
    </row>
    <row r="252" spans="1:26" ht="30">
      <c r="A252" s="688"/>
      <c r="B252" s="670"/>
      <c r="C252" s="814"/>
      <c r="D252" s="164" t="s">
        <v>1179</v>
      </c>
      <c r="E252" s="862"/>
      <c r="F252" s="862"/>
      <c r="G252" s="69">
        <f t="shared" si="66"/>
        <v>691.2</v>
      </c>
      <c r="H252" s="70">
        <f t="shared" si="67"/>
        <v>563.20000000000005</v>
      </c>
      <c r="I252" s="71">
        <v>512</v>
      </c>
      <c r="J252" s="126">
        <f t="shared" si="48"/>
        <v>1</v>
      </c>
      <c r="K252" s="126">
        <f t="shared" si="49"/>
        <v>512</v>
      </c>
      <c r="L252" s="126">
        <f t="shared" si="50"/>
        <v>512</v>
      </c>
      <c r="M252">
        <f t="shared" si="51"/>
        <v>512</v>
      </c>
      <c r="N252" s="70">
        <f t="shared" si="52"/>
        <v>527.36</v>
      </c>
      <c r="O252" s="70">
        <f t="shared" si="53"/>
        <v>583.67999999999995</v>
      </c>
      <c r="P252" s="70">
        <f t="shared" si="54"/>
        <v>721.92</v>
      </c>
      <c r="Q252" s="481">
        <f t="shared" si="55"/>
        <v>486.4</v>
      </c>
      <c r="R252" s="481">
        <f t="shared" si="56"/>
        <v>537.6</v>
      </c>
      <c r="S252" s="481">
        <f t="shared" si="57"/>
        <v>665.6</v>
      </c>
      <c r="Z252" s="196"/>
    </row>
    <row r="253" spans="1:26" ht="45">
      <c r="A253" s="74" t="s">
        <v>2913</v>
      </c>
      <c r="B253" s="268" t="s">
        <v>2912</v>
      </c>
      <c r="C253" s="814"/>
      <c r="D253" s="164" t="s">
        <v>1179</v>
      </c>
      <c r="E253" s="255" t="s">
        <v>212</v>
      </c>
      <c r="F253" s="255" t="s">
        <v>2914</v>
      </c>
      <c r="G253" s="69">
        <f t="shared" si="66"/>
        <v>710.77500000000009</v>
      </c>
      <c r="H253" s="70">
        <f t="shared" si="67"/>
        <v>579.15000000000009</v>
      </c>
      <c r="I253" s="71">
        <v>526.5</v>
      </c>
      <c r="J253" s="126">
        <f t="shared" si="48"/>
        <v>1</v>
      </c>
      <c r="K253" s="126">
        <f t="shared" si="49"/>
        <v>526.5</v>
      </c>
      <c r="L253" s="126">
        <f t="shared" si="50"/>
        <v>526.5</v>
      </c>
      <c r="M253">
        <f t="shared" si="51"/>
        <v>526.5</v>
      </c>
      <c r="N253" s="70">
        <f t="shared" si="52"/>
        <v>542.29499999999996</v>
      </c>
      <c r="O253" s="70">
        <f t="shared" si="53"/>
        <v>600.20999999999992</v>
      </c>
      <c r="P253" s="70">
        <f t="shared" si="54"/>
        <v>742.36500000000001</v>
      </c>
      <c r="Q253" s="481">
        <f t="shared" si="55"/>
        <v>500.17500000000001</v>
      </c>
      <c r="R253" s="481">
        <f t="shared" si="56"/>
        <v>552.82500000000005</v>
      </c>
      <c r="S253" s="481">
        <f t="shared" si="57"/>
        <v>684.45</v>
      </c>
      <c r="Z253" s="196"/>
    </row>
    <row r="254" spans="1:26" ht="30">
      <c r="A254" s="729" t="s">
        <v>2915</v>
      </c>
      <c r="B254" s="670" t="s">
        <v>908</v>
      </c>
      <c r="C254" s="851"/>
      <c r="D254" s="135" t="s">
        <v>1178</v>
      </c>
      <c r="E254" s="857" t="s">
        <v>212</v>
      </c>
      <c r="F254" s="857" t="s">
        <v>909</v>
      </c>
      <c r="G254" s="69">
        <f t="shared" si="66"/>
        <v>765.45</v>
      </c>
      <c r="H254" s="70">
        <f t="shared" si="67"/>
        <v>623.70000000000005</v>
      </c>
      <c r="I254" s="71">
        <v>567</v>
      </c>
      <c r="J254" s="126">
        <f t="shared" si="48"/>
        <v>1</v>
      </c>
      <c r="K254" s="126">
        <f t="shared" si="49"/>
        <v>567</v>
      </c>
      <c r="L254" s="126">
        <f t="shared" si="50"/>
        <v>567</v>
      </c>
      <c r="M254">
        <f t="shared" si="51"/>
        <v>567</v>
      </c>
      <c r="N254" s="70">
        <f t="shared" si="52"/>
        <v>584.01</v>
      </c>
      <c r="O254" s="70">
        <f t="shared" si="53"/>
        <v>646.38</v>
      </c>
      <c r="P254" s="70">
        <f t="shared" si="54"/>
        <v>799.46999999999991</v>
      </c>
      <c r="Q254" s="481">
        <f t="shared" si="55"/>
        <v>538.65</v>
      </c>
      <c r="R254" s="481">
        <f t="shared" si="56"/>
        <v>595.35</v>
      </c>
      <c r="S254" s="481">
        <f t="shared" si="57"/>
        <v>737.1</v>
      </c>
      <c r="Z254" s="196"/>
    </row>
    <row r="255" spans="1:26" ht="30">
      <c r="A255" s="731"/>
      <c r="B255" s="670"/>
      <c r="C255" s="861"/>
      <c r="D255" s="164" t="s">
        <v>1179</v>
      </c>
      <c r="E255" s="858"/>
      <c r="F255" s="858"/>
      <c r="G255" s="69">
        <f t="shared" si="66"/>
        <v>765.45</v>
      </c>
      <c r="H255" s="70">
        <f t="shared" si="67"/>
        <v>623.70000000000005</v>
      </c>
      <c r="I255" s="71">
        <v>567</v>
      </c>
      <c r="J255" s="126">
        <f t="shared" si="48"/>
        <v>1</v>
      </c>
      <c r="K255" s="126">
        <f t="shared" si="49"/>
        <v>567</v>
      </c>
      <c r="L255" s="126">
        <f t="shared" si="50"/>
        <v>567</v>
      </c>
      <c r="M255">
        <f t="shared" si="51"/>
        <v>567</v>
      </c>
      <c r="N255" s="70">
        <f t="shared" si="52"/>
        <v>584.01</v>
      </c>
      <c r="O255" s="70">
        <f t="shared" si="53"/>
        <v>646.38</v>
      </c>
      <c r="P255" s="70">
        <f t="shared" si="54"/>
        <v>799.46999999999991</v>
      </c>
      <c r="Q255" s="481">
        <f t="shared" si="55"/>
        <v>538.65</v>
      </c>
      <c r="R255" s="481">
        <f t="shared" si="56"/>
        <v>595.35</v>
      </c>
      <c r="S255" s="481">
        <f t="shared" si="57"/>
        <v>737.1</v>
      </c>
      <c r="Z255" s="196"/>
    </row>
    <row r="256" spans="1:26" ht="30">
      <c r="A256" s="729" t="s">
        <v>2916</v>
      </c>
      <c r="B256" s="670" t="s">
        <v>910</v>
      </c>
      <c r="C256" s="861"/>
      <c r="D256" s="135" t="s">
        <v>1178</v>
      </c>
      <c r="E256" s="857" t="s">
        <v>32</v>
      </c>
      <c r="F256" s="857" t="s">
        <v>909</v>
      </c>
      <c r="G256" s="69">
        <f t="shared" si="66"/>
        <v>895.18500000000006</v>
      </c>
      <c r="H256" s="70">
        <f t="shared" si="67"/>
        <v>729.41000000000008</v>
      </c>
      <c r="I256" s="71">
        <v>663.1</v>
      </c>
      <c r="J256" s="126">
        <f t="shared" si="48"/>
        <v>1</v>
      </c>
      <c r="K256" s="126">
        <f t="shared" si="49"/>
        <v>663.1</v>
      </c>
      <c r="L256" s="126">
        <f t="shared" si="50"/>
        <v>663.1</v>
      </c>
      <c r="M256">
        <f t="shared" si="51"/>
        <v>663.1</v>
      </c>
      <c r="N256" s="70">
        <f t="shared" si="52"/>
        <v>682.99300000000005</v>
      </c>
      <c r="O256" s="70">
        <f t="shared" si="53"/>
        <v>755.93399999999997</v>
      </c>
      <c r="P256" s="70">
        <f t="shared" si="54"/>
        <v>934.971</v>
      </c>
      <c r="Q256" s="481">
        <f t="shared" si="55"/>
        <v>629.94500000000005</v>
      </c>
      <c r="R256" s="481">
        <f t="shared" si="56"/>
        <v>696.25500000000011</v>
      </c>
      <c r="S256" s="481">
        <f t="shared" si="57"/>
        <v>862.03000000000009</v>
      </c>
      <c r="Z256" s="196"/>
    </row>
    <row r="257" spans="1:26" ht="30">
      <c r="A257" s="731"/>
      <c r="B257" s="670"/>
      <c r="C257" s="861"/>
      <c r="D257" s="164" t="s">
        <v>1179</v>
      </c>
      <c r="E257" s="858"/>
      <c r="F257" s="858"/>
      <c r="G257" s="69">
        <f t="shared" si="66"/>
        <v>895.18500000000006</v>
      </c>
      <c r="H257" s="70">
        <f t="shared" si="67"/>
        <v>729.41000000000008</v>
      </c>
      <c r="I257" s="71">
        <v>663.1</v>
      </c>
      <c r="J257" s="126">
        <f t="shared" si="48"/>
        <v>1</v>
      </c>
      <c r="K257" s="126">
        <f t="shared" si="49"/>
        <v>663.1</v>
      </c>
      <c r="L257" s="126">
        <f t="shared" si="50"/>
        <v>663.1</v>
      </c>
      <c r="M257">
        <f t="shared" si="51"/>
        <v>663.1</v>
      </c>
      <c r="N257" s="70">
        <f t="shared" si="52"/>
        <v>682.99300000000005</v>
      </c>
      <c r="O257" s="70">
        <f t="shared" si="53"/>
        <v>755.93399999999997</v>
      </c>
      <c r="P257" s="70">
        <f t="shared" si="54"/>
        <v>934.971</v>
      </c>
      <c r="Q257" s="481">
        <f t="shared" si="55"/>
        <v>629.94500000000005</v>
      </c>
      <c r="R257" s="481">
        <f t="shared" si="56"/>
        <v>696.25500000000011</v>
      </c>
      <c r="S257" s="481">
        <f t="shared" si="57"/>
        <v>862.03000000000009</v>
      </c>
      <c r="Z257" s="196"/>
    </row>
    <row r="258" spans="1:26" ht="30">
      <c r="A258" s="729" t="s">
        <v>2917</v>
      </c>
      <c r="B258" s="670" t="s">
        <v>911</v>
      </c>
      <c r="C258" s="861"/>
      <c r="D258" s="135" t="s">
        <v>1178</v>
      </c>
      <c r="E258" s="857" t="s">
        <v>742</v>
      </c>
      <c r="F258" s="857" t="s">
        <v>912</v>
      </c>
      <c r="G258" s="69">
        <f t="shared" si="66"/>
        <v>1186.6500000000001</v>
      </c>
      <c r="H258" s="70">
        <f t="shared" si="67"/>
        <v>966.90000000000009</v>
      </c>
      <c r="I258" s="71">
        <v>879</v>
      </c>
      <c r="J258" s="126">
        <f t="shared" si="48"/>
        <v>1</v>
      </c>
      <c r="K258" s="126">
        <f t="shared" si="49"/>
        <v>879</v>
      </c>
      <c r="L258" s="126">
        <f t="shared" si="50"/>
        <v>879</v>
      </c>
      <c r="M258">
        <f t="shared" si="51"/>
        <v>879</v>
      </c>
      <c r="N258" s="70">
        <f t="shared" si="52"/>
        <v>905.37</v>
      </c>
      <c r="O258" s="70">
        <f t="shared" si="53"/>
        <v>1002.06</v>
      </c>
      <c r="P258" s="70">
        <f t="shared" si="54"/>
        <v>1239.3899999999999</v>
      </c>
      <c r="Q258" s="481">
        <f t="shared" si="55"/>
        <v>835.05</v>
      </c>
      <c r="R258" s="481">
        <f t="shared" si="56"/>
        <v>922.95</v>
      </c>
      <c r="S258" s="481">
        <f t="shared" si="57"/>
        <v>1142.7</v>
      </c>
      <c r="Z258" s="196"/>
    </row>
    <row r="259" spans="1:26" ht="30">
      <c r="A259" s="731"/>
      <c r="B259" s="670"/>
      <c r="C259" s="861"/>
      <c r="D259" s="164" t="s">
        <v>1179</v>
      </c>
      <c r="E259" s="858"/>
      <c r="F259" s="858"/>
      <c r="G259" s="69">
        <f t="shared" si="66"/>
        <v>1186.6500000000001</v>
      </c>
      <c r="H259" s="70">
        <f t="shared" si="67"/>
        <v>966.90000000000009</v>
      </c>
      <c r="I259" s="71">
        <v>879</v>
      </c>
      <c r="J259" s="126">
        <f t="shared" si="48"/>
        <v>1</v>
      </c>
      <c r="K259" s="126">
        <f t="shared" si="49"/>
        <v>879</v>
      </c>
      <c r="L259" s="126">
        <f t="shared" si="50"/>
        <v>879</v>
      </c>
      <c r="M259">
        <f t="shared" si="51"/>
        <v>879</v>
      </c>
      <c r="N259" s="70">
        <f t="shared" si="52"/>
        <v>905.37</v>
      </c>
      <c r="O259" s="70">
        <f t="shared" si="53"/>
        <v>1002.06</v>
      </c>
      <c r="P259" s="70">
        <f t="shared" si="54"/>
        <v>1239.3899999999999</v>
      </c>
      <c r="Q259" s="481">
        <f t="shared" si="55"/>
        <v>835.05</v>
      </c>
      <c r="R259" s="481">
        <f t="shared" si="56"/>
        <v>922.95</v>
      </c>
      <c r="S259" s="481">
        <f t="shared" si="57"/>
        <v>1142.7</v>
      </c>
      <c r="Z259" s="196"/>
    </row>
    <row r="260" spans="1:26" ht="43.5" customHeight="1">
      <c r="A260" s="74" t="s">
        <v>2918</v>
      </c>
      <c r="B260" s="163" t="s">
        <v>913</v>
      </c>
      <c r="C260" s="861"/>
      <c r="D260" s="164" t="s">
        <v>1179</v>
      </c>
      <c r="E260" s="255" t="s">
        <v>212</v>
      </c>
      <c r="F260" s="255" t="s">
        <v>912</v>
      </c>
      <c r="G260" s="69">
        <f t="shared" si="66"/>
        <v>803.25</v>
      </c>
      <c r="H260" s="70">
        <f t="shared" si="67"/>
        <v>654.5</v>
      </c>
      <c r="I260" s="71">
        <v>595</v>
      </c>
      <c r="J260" s="126">
        <f t="shared" si="48"/>
        <v>1</v>
      </c>
      <c r="K260" s="126">
        <f t="shared" si="49"/>
        <v>595</v>
      </c>
      <c r="L260" s="126">
        <f t="shared" si="50"/>
        <v>595</v>
      </c>
      <c r="M260">
        <f t="shared" si="51"/>
        <v>595</v>
      </c>
      <c r="N260" s="70">
        <f t="shared" si="52"/>
        <v>612.85</v>
      </c>
      <c r="O260" s="70">
        <f t="shared" si="53"/>
        <v>678.3</v>
      </c>
      <c r="P260" s="70">
        <f t="shared" si="54"/>
        <v>838.94999999999993</v>
      </c>
      <c r="Q260" s="481">
        <f t="shared" si="55"/>
        <v>565.25</v>
      </c>
      <c r="R260" s="481">
        <f t="shared" si="56"/>
        <v>624.75</v>
      </c>
      <c r="S260" s="481">
        <f t="shared" si="57"/>
        <v>773.5</v>
      </c>
      <c r="Z260" s="196"/>
    </row>
    <row r="261" spans="1:26" ht="30">
      <c r="A261" s="729" t="s">
        <v>2919</v>
      </c>
      <c r="B261" s="670" t="s">
        <v>914</v>
      </c>
      <c r="C261" s="861"/>
      <c r="D261" s="135" t="s">
        <v>1178</v>
      </c>
      <c r="E261" s="857" t="s">
        <v>742</v>
      </c>
      <c r="F261" s="857" t="s">
        <v>912</v>
      </c>
      <c r="G261" s="69">
        <f t="shared" si="66"/>
        <v>1186.6500000000001</v>
      </c>
      <c r="H261" s="70">
        <f t="shared" si="67"/>
        <v>966.90000000000009</v>
      </c>
      <c r="I261" s="71">
        <v>879</v>
      </c>
      <c r="J261" s="126">
        <f t="shared" ref="J261:J324" si="68">IF(I261&gt;1,1,0)</f>
        <v>1</v>
      </c>
      <c r="K261" s="126">
        <f t="shared" ref="K261:K324" si="69">IF(J261=1,I261,0)</f>
        <v>879</v>
      </c>
      <c r="L261" s="126">
        <f t="shared" ref="L261:L324" si="70">IFERROR(SUM(K261*1)," ")</f>
        <v>879</v>
      </c>
      <c r="M261">
        <f t="shared" ref="M261:M324" si="71">IF(L261=0," ",L261)</f>
        <v>879</v>
      </c>
      <c r="N261" s="70">
        <f t="shared" si="52"/>
        <v>905.37</v>
      </c>
      <c r="O261" s="70">
        <f t="shared" si="53"/>
        <v>1002.06</v>
      </c>
      <c r="P261" s="70">
        <f t="shared" si="54"/>
        <v>1239.3899999999999</v>
      </c>
      <c r="Q261" s="481">
        <f t="shared" si="55"/>
        <v>835.05</v>
      </c>
      <c r="R261" s="481">
        <f t="shared" si="56"/>
        <v>922.95</v>
      </c>
      <c r="S261" s="481">
        <f t="shared" si="57"/>
        <v>1142.7</v>
      </c>
      <c r="Z261" s="196"/>
    </row>
    <row r="262" spans="1:26" ht="30">
      <c r="A262" s="731"/>
      <c r="B262" s="670"/>
      <c r="C262" s="861"/>
      <c r="D262" s="164" t="s">
        <v>1179</v>
      </c>
      <c r="E262" s="858"/>
      <c r="F262" s="858"/>
      <c r="G262" s="69">
        <f t="shared" si="66"/>
        <v>1186.6500000000001</v>
      </c>
      <c r="H262" s="70">
        <f t="shared" si="67"/>
        <v>966.90000000000009</v>
      </c>
      <c r="I262" s="71">
        <v>879</v>
      </c>
      <c r="J262" s="126">
        <f t="shared" si="68"/>
        <v>1</v>
      </c>
      <c r="K262" s="126">
        <f t="shared" si="69"/>
        <v>879</v>
      </c>
      <c r="L262" s="126">
        <f t="shared" si="70"/>
        <v>879</v>
      </c>
      <c r="M262">
        <f t="shared" si="71"/>
        <v>879</v>
      </c>
      <c r="N262" s="70">
        <f t="shared" ref="N262:N325" si="72">IFERROR(SUM($M262*$T$2)," ")</f>
        <v>905.37</v>
      </c>
      <c r="O262" s="70">
        <f t="shared" ref="O262:O325" si="73">IFERROR(SUM($M262*$U$2)," ")</f>
        <v>1002.06</v>
      </c>
      <c r="P262" s="70">
        <f t="shared" ref="P262:P325" si="74">IFERROR(SUM($M262*$V$2)," ")</f>
        <v>1239.3899999999999</v>
      </c>
      <c r="Q262" s="481">
        <f t="shared" ref="Q262:Q325" si="75">IFERROR(SUM($M262-$M262/100*$W$2)," ")</f>
        <v>835.05</v>
      </c>
      <c r="R262" s="481">
        <f t="shared" ref="R262:R325" si="76">IFERROR(SUM($M262*$X$2)," ")</f>
        <v>922.95</v>
      </c>
      <c r="S262" s="481">
        <f t="shared" ref="S262:S325" si="77">IFERROR(SUM($M262*$Y$2)," ")</f>
        <v>1142.7</v>
      </c>
      <c r="Z262" s="196"/>
    </row>
    <row r="263" spans="1:26" ht="45">
      <c r="A263" s="74" t="s">
        <v>2920</v>
      </c>
      <c r="B263" s="163" t="s">
        <v>1238</v>
      </c>
      <c r="C263" s="861"/>
      <c r="D263" s="164" t="s">
        <v>1179</v>
      </c>
      <c r="E263" s="255" t="s">
        <v>212</v>
      </c>
      <c r="F263" s="255" t="s">
        <v>909</v>
      </c>
      <c r="G263" s="69">
        <f t="shared" si="66"/>
        <v>803.25</v>
      </c>
      <c r="H263" s="70">
        <f t="shared" si="67"/>
        <v>654.5</v>
      </c>
      <c r="I263" s="71">
        <v>595</v>
      </c>
      <c r="J263" s="126">
        <f t="shared" si="68"/>
        <v>1</v>
      </c>
      <c r="K263" s="126">
        <f t="shared" si="69"/>
        <v>595</v>
      </c>
      <c r="L263" s="126">
        <f t="shared" si="70"/>
        <v>595</v>
      </c>
      <c r="M263">
        <f t="shared" si="71"/>
        <v>595</v>
      </c>
      <c r="N263" s="70">
        <f t="shared" si="72"/>
        <v>612.85</v>
      </c>
      <c r="O263" s="70">
        <f t="shared" si="73"/>
        <v>678.3</v>
      </c>
      <c r="P263" s="70">
        <f t="shared" si="74"/>
        <v>838.94999999999993</v>
      </c>
      <c r="Q263" s="481">
        <f t="shared" si="75"/>
        <v>565.25</v>
      </c>
      <c r="R263" s="481">
        <f t="shared" si="76"/>
        <v>624.75</v>
      </c>
      <c r="S263" s="481">
        <f t="shared" si="77"/>
        <v>773.5</v>
      </c>
      <c r="Z263" s="196"/>
    </row>
    <row r="264" spans="1:26" ht="30">
      <c r="A264" s="729" t="s">
        <v>2921</v>
      </c>
      <c r="B264" s="859" t="s">
        <v>1239</v>
      </c>
      <c r="C264" s="861"/>
      <c r="D264" s="135" t="s">
        <v>1178</v>
      </c>
      <c r="E264" s="857" t="s">
        <v>742</v>
      </c>
      <c r="F264" s="857" t="s">
        <v>912</v>
      </c>
      <c r="G264" s="69">
        <f t="shared" si="66"/>
        <v>1255.5</v>
      </c>
      <c r="H264" s="70">
        <f t="shared" si="67"/>
        <v>1023.0000000000001</v>
      </c>
      <c r="I264" s="71">
        <v>930</v>
      </c>
      <c r="J264" s="126">
        <f t="shared" si="68"/>
        <v>1</v>
      </c>
      <c r="K264" s="126">
        <f t="shared" si="69"/>
        <v>930</v>
      </c>
      <c r="L264" s="126">
        <f t="shared" si="70"/>
        <v>930</v>
      </c>
      <c r="M264">
        <f t="shared" si="71"/>
        <v>930</v>
      </c>
      <c r="N264" s="70">
        <f t="shared" si="72"/>
        <v>957.9</v>
      </c>
      <c r="O264" s="70">
        <f t="shared" si="73"/>
        <v>1060.1999999999998</v>
      </c>
      <c r="P264" s="70">
        <f t="shared" si="74"/>
        <v>1311.3</v>
      </c>
      <c r="Q264" s="481">
        <f t="shared" si="75"/>
        <v>883.5</v>
      </c>
      <c r="R264" s="481">
        <f t="shared" si="76"/>
        <v>976.5</v>
      </c>
      <c r="S264" s="481">
        <f t="shared" si="77"/>
        <v>1209</v>
      </c>
      <c r="Z264" s="196"/>
    </row>
    <row r="265" spans="1:26" ht="30">
      <c r="A265" s="731"/>
      <c r="B265" s="860"/>
      <c r="C265" s="861"/>
      <c r="D265" s="164" t="s">
        <v>1179</v>
      </c>
      <c r="E265" s="858"/>
      <c r="F265" s="858"/>
      <c r="G265" s="69">
        <f t="shared" si="66"/>
        <v>1255.5</v>
      </c>
      <c r="H265" s="70">
        <f t="shared" si="67"/>
        <v>1023.0000000000001</v>
      </c>
      <c r="I265" s="71">
        <v>930</v>
      </c>
      <c r="J265" s="126">
        <f t="shared" si="68"/>
        <v>1</v>
      </c>
      <c r="K265" s="126">
        <f t="shared" si="69"/>
        <v>930</v>
      </c>
      <c r="L265" s="126">
        <f t="shared" si="70"/>
        <v>930</v>
      </c>
      <c r="M265">
        <f t="shared" si="71"/>
        <v>930</v>
      </c>
      <c r="N265" s="70">
        <f t="shared" si="72"/>
        <v>957.9</v>
      </c>
      <c r="O265" s="70">
        <f t="shared" si="73"/>
        <v>1060.1999999999998</v>
      </c>
      <c r="P265" s="70">
        <f t="shared" si="74"/>
        <v>1311.3</v>
      </c>
      <c r="Q265" s="481">
        <f t="shared" si="75"/>
        <v>883.5</v>
      </c>
      <c r="R265" s="481">
        <f t="shared" si="76"/>
        <v>976.5</v>
      </c>
      <c r="S265" s="481">
        <f t="shared" si="77"/>
        <v>1209</v>
      </c>
      <c r="Z265" s="196"/>
    </row>
    <row r="266" spans="1:26" ht="45">
      <c r="A266" s="74" t="s">
        <v>2923</v>
      </c>
      <c r="B266" s="163" t="s">
        <v>2922</v>
      </c>
      <c r="C266" s="852"/>
      <c r="D266" s="164" t="s">
        <v>1179</v>
      </c>
      <c r="E266" s="255" t="s">
        <v>16</v>
      </c>
      <c r="F266" s="255" t="s">
        <v>2924</v>
      </c>
      <c r="G266" s="69">
        <f t="shared" si="66"/>
        <v>2016.0900000000001</v>
      </c>
      <c r="H266" s="70">
        <f t="shared" si="67"/>
        <v>1642.7400000000002</v>
      </c>
      <c r="I266" s="71">
        <v>1493.4</v>
      </c>
      <c r="J266" s="126">
        <f t="shared" si="68"/>
        <v>1</v>
      </c>
      <c r="K266" s="126">
        <f t="shared" si="69"/>
        <v>1493.4</v>
      </c>
      <c r="L266" s="126">
        <f t="shared" si="70"/>
        <v>1493.4</v>
      </c>
      <c r="M266">
        <f t="shared" si="71"/>
        <v>1493.4</v>
      </c>
      <c r="N266" s="70">
        <f t="shared" si="72"/>
        <v>1538.2020000000002</v>
      </c>
      <c r="O266" s="70">
        <f t="shared" si="73"/>
        <v>1702.4759999999999</v>
      </c>
      <c r="P266" s="70">
        <f t="shared" si="74"/>
        <v>2105.694</v>
      </c>
      <c r="Q266" s="481">
        <f t="shared" si="75"/>
        <v>1418.73</v>
      </c>
      <c r="R266" s="481">
        <f t="shared" si="76"/>
        <v>1568.0700000000002</v>
      </c>
      <c r="S266" s="481">
        <f t="shared" si="77"/>
        <v>1941.42</v>
      </c>
      <c r="Z266" s="196"/>
    </row>
    <row r="267" spans="1:26" ht="29.25" customHeight="1">
      <c r="A267" s="627" t="s">
        <v>916</v>
      </c>
      <c r="B267" s="628"/>
      <c r="C267" s="628"/>
      <c r="D267" s="628"/>
      <c r="E267" s="628"/>
      <c r="F267" s="628"/>
      <c r="G267" s="628"/>
      <c r="H267" s="628"/>
      <c r="I267" s="628"/>
      <c r="J267" s="126">
        <f t="shared" si="68"/>
        <v>0</v>
      </c>
      <c r="K267" s="126">
        <f t="shared" si="69"/>
        <v>0</v>
      </c>
      <c r="L267" s="126">
        <f t="shared" si="70"/>
        <v>0</v>
      </c>
      <c r="M267" t="str">
        <f t="shared" si="71"/>
        <v xml:space="preserve"> </v>
      </c>
      <c r="N267" s="70" t="str">
        <f t="shared" si="72"/>
        <v xml:space="preserve"> </v>
      </c>
      <c r="O267" s="70" t="str">
        <f t="shared" si="73"/>
        <v xml:space="preserve"> </v>
      </c>
      <c r="P267" s="70" t="str">
        <f t="shared" si="74"/>
        <v xml:space="preserve"> </v>
      </c>
      <c r="Q267" s="481" t="str">
        <f t="shared" si="75"/>
        <v xml:space="preserve"> </v>
      </c>
      <c r="R267" s="481" t="str">
        <f t="shared" si="76"/>
        <v xml:space="preserve"> </v>
      </c>
      <c r="S267" s="481" t="str">
        <f t="shared" si="77"/>
        <v xml:space="preserve"> </v>
      </c>
      <c r="Z267" s="196"/>
    </row>
    <row r="268" spans="1:26" ht="31.5" customHeight="1">
      <c r="A268" s="64" t="s">
        <v>3</v>
      </c>
      <c r="B268" s="64" t="s">
        <v>93</v>
      </c>
      <c r="C268" s="64" t="s">
        <v>43</v>
      </c>
      <c r="D268" s="64" t="s">
        <v>4</v>
      </c>
      <c r="E268" s="64" t="s">
        <v>44</v>
      </c>
      <c r="F268" s="64" t="s">
        <v>253</v>
      </c>
      <c r="G268" s="64" t="s">
        <v>261</v>
      </c>
      <c r="H268" s="64" t="s">
        <v>3625</v>
      </c>
      <c r="I268" s="64" t="s">
        <v>263</v>
      </c>
      <c r="J268" s="126">
        <f t="shared" si="68"/>
        <v>1</v>
      </c>
      <c r="K268" s="126" t="str">
        <f t="shared" si="69"/>
        <v>ОПТ 2</v>
      </c>
      <c r="L268" s="126" t="str">
        <f t="shared" si="70"/>
        <v xml:space="preserve"> </v>
      </c>
      <c r="M268" t="str">
        <f t="shared" si="71"/>
        <v xml:space="preserve"> </v>
      </c>
      <c r="N268" s="70" t="str">
        <f t="shared" si="72"/>
        <v xml:space="preserve"> </v>
      </c>
      <c r="O268" s="70" t="str">
        <f t="shared" si="73"/>
        <v xml:space="preserve"> </v>
      </c>
      <c r="P268" s="70" t="str">
        <f t="shared" si="74"/>
        <v xml:space="preserve"> </v>
      </c>
      <c r="Q268" s="481" t="str">
        <f t="shared" si="75"/>
        <v xml:space="preserve"> </v>
      </c>
      <c r="R268" s="481" t="str">
        <f t="shared" si="76"/>
        <v xml:space="preserve"> </v>
      </c>
      <c r="S268" s="481" t="str">
        <f t="shared" si="77"/>
        <v xml:space="preserve"> </v>
      </c>
      <c r="Z268" s="196"/>
    </row>
    <row r="269" spans="1:26" ht="60.75" customHeight="1">
      <c r="A269" s="195" t="s">
        <v>2927</v>
      </c>
      <c r="B269" s="163" t="s">
        <v>917</v>
      </c>
      <c r="C269" s="223"/>
      <c r="D269" s="164"/>
      <c r="E269" s="255" t="s">
        <v>918</v>
      </c>
      <c r="F269" s="255" t="s">
        <v>919</v>
      </c>
      <c r="G269" s="69">
        <f>I269*1.35</f>
        <v>756</v>
      </c>
      <c r="H269" s="70">
        <f>I269*1.1</f>
        <v>616</v>
      </c>
      <c r="I269" s="71">
        <v>560</v>
      </c>
      <c r="J269" s="126">
        <f t="shared" si="68"/>
        <v>1</v>
      </c>
      <c r="K269" s="126">
        <f t="shared" si="69"/>
        <v>560</v>
      </c>
      <c r="L269" s="126">
        <f t="shared" si="70"/>
        <v>560</v>
      </c>
      <c r="M269">
        <f t="shared" si="71"/>
        <v>560</v>
      </c>
      <c r="N269" s="70">
        <f t="shared" si="72"/>
        <v>576.80000000000007</v>
      </c>
      <c r="O269" s="70">
        <f t="shared" si="73"/>
        <v>638.4</v>
      </c>
      <c r="P269" s="70">
        <f t="shared" si="74"/>
        <v>789.59999999999991</v>
      </c>
      <c r="Q269" s="481">
        <f t="shared" si="75"/>
        <v>532</v>
      </c>
      <c r="R269" s="481">
        <f t="shared" si="76"/>
        <v>588</v>
      </c>
      <c r="S269" s="481">
        <f t="shared" si="77"/>
        <v>728</v>
      </c>
      <c r="Z269" s="196"/>
    </row>
    <row r="270" spans="1:26" ht="29.25" customHeight="1">
      <c r="A270" s="627" t="s">
        <v>2928</v>
      </c>
      <c r="B270" s="628"/>
      <c r="C270" s="628"/>
      <c r="D270" s="628"/>
      <c r="E270" s="628"/>
      <c r="F270" s="628"/>
      <c r="G270" s="628"/>
      <c r="H270" s="628"/>
      <c r="I270" s="628"/>
      <c r="J270" s="126">
        <f t="shared" si="68"/>
        <v>0</v>
      </c>
      <c r="K270" s="126">
        <f t="shared" si="69"/>
        <v>0</v>
      </c>
      <c r="L270" s="126">
        <f t="shared" si="70"/>
        <v>0</v>
      </c>
      <c r="M270" t="str">
        <f t="shared" si="71"/>
        <v xml:space="preserve"> </v>
      </c>
      <c r="N270" s="70" t="str">
        <f t="shared" si="72"/>
        <v xml:space="preserve"> </v>
      </c>
      <c r="O270" s="70" t="str">
        <f t="shared" si="73"/>
        <v xml:space="preserve"> </v>
      </c>
      <c r="P270" s="70" t="str">
        <f t="shared" si="74"/>
        <v xml:space="preserve"> </v>
      </c>
      <c r="Q270" s="481" t="str">
        <f t="shared" si="75"/>
        <v xml:space="preserve"> </v>
      </c>
      <c r="R270" s="481" t="str">
        <f t="shared" si="76"/>
        <v xml:space="preserve"> </v>
      </c>
      <c r="S270" s="481" t="str">
        <f t="shared" si="77"/>
        <v xml:space="preserve"> </v>
      </c>
      <c r="Z270" s="196"/>
    </row>
    <row r="271" spans="1:26" ht="31.5" customHeight="1">
      <c r="A271" s="64" t="s">
        <v>3</v>
      </c>
      <c r="B271" s="64" t="s">
        <v>93</v>
      </c>
      <c r="C271" s="64" t="s">
        <v>43</v>
      </c>
      <c r="D271" s="64" t="s">
        <v>4</v>
      </c>
      <c r="E271" s="64" t="s">
        <v>44</v>
      </c>
      <c r="F271" s="64" t="s">
        <v>253</v>
      </c>
      <c r="G271" s="64" t="s">
        <v>261</v>
      </c>
      <c r="H271" s="64" t="s">
        <v>3625</v>
      </c>
      <c r="I271" s="64" t="s">
        <v>263</v>
      </c>
      <c r="J271" s="126">
        <f t="shared" si="68"/>
        <v>1</v>
      </c>
      <c r="K271" s="126" t="str">
        <f t="shared" si="69"/>
        <v>ОПТ 2</v>
      </c>
      <c r="L271" s="126" t="str">
        <f t="shared" si="70"/>
        <v xml:space="preserve"> </v>
      </c>
      <c r="M271" t="str">
        <f t="shared" si="71"/>
        <v xml:space="preserve"> </v>
      </c>
      <c r="N271" s="70" t="str">
        <f t="shared" si="72"/>
        <v xml:space="preserve"> </v>
      </c>
      <c r="O271" s="70" t="str">
        <f t="shared" si="73"/>
        <v xml:space="preserve"> </v>
      </c>
      <c r="P271" s="70" t="str">
        <f t="shared" si="74"/>
        <v xml:space="preserve"> </v>
      </c>
      <c r="Q271" s="481" t="str">
        <f t="shared" si="75"/>
        <v xml:space="preserve"> </v>
      </c>
      <c r="R271" s="481" t="str">
        <f t="shared" si="76"/>
        <v xml:space="preserve"> </v>
      </c>
      <c r="S271" s="481" t="str">
        <f t="shared" si="77"/>
        <v xml:space="preserve"> </v>
      </c>
      <c r="Z271" s="196"/>
    </row>
    <row r="272" spans="1:26" ht="78.75" customHeight="1">
      <c r="A272" s="195" t="s">
        <v>2930</v>
      </c>
      <c r="B272" s="163" t="s">
        <v>2929</v>
      </c>
      <c r="C272" s="223"/>
      <c r="D272" s="135" t="s">
        <v>1178</v>
      </c>
      <c r="E272" s="255" t="s">
        <v>918</v>
      </c>
      <c r="F272" s="255" t="s">
        <v>2931</v>
      </c>
      <c r="G272" s="69">
        <f>I272*1.35</f>
        <v>218.70000000000002</v>
      </c>
      <c r="H272" s="70">
        <f>I272*1.1</f>
        <v>178.20000000000002</v>
      </c>
      <c r="I272" s="71">
        <v>162</v>
      </c>
      <c r="J272" s="126">
        <f t="shared" si="68"/>
        <v>1</v>
      </c>
      <c r="K272" s="126">
        <f t="shared" si="69"/>
        <v>162</v>
      </c>
      <c r="L272" s="126">
        <f t="shared" si="70"/>
        <v>162</v>
      </c>
      <c r="M272">
        <f t="shared" si="71"/>
        <v>162</v>
      </c>
      <c r="N272" s="70">
        <f t="shared" si="72"/>
        <v>166.86</v>
      </c>
      <c r="O272" s="70">
        <f t="shared" si="73"/>
        <v>184.67999999999998</v>
      </c>
      <c r="P272" s="70">
        <f t="shared" si="74"/>
        <v>228.42</v>
      </c>
      <c r="Q272" s="481">
        <f t="shared" si="75"/>
        <v>153.9</v>
      </c>
      <c r="R272" s="481">
        <f t="shared" si="76"/>
        <v>170.1</v>
      </c>
      <c r="S272" s="481">
        <f t="shared" si="77"/>
        <v>210.6</v>
      </c>
      <c r="Z272" s="196"/>
    </row>
    <row r="273" spans="1:26" ht="29.25" customHeight="1">
      <c r="A273" s="634" t="s">
        <v>777</v>
      </c>
      <c r="B273" s="634"/>
      <c r="C273" s="634"/>
      <c r="D273" s="634"/>
      <c r="E273" s="634"/>
      <c r="F273" s="634"/>
      <c r="G273" s="634"/>
      <c r="H273" s="634"/>
      <c r="I273" s="634"/>
      <c r="J273" s="126">
        <f t="shared" si="68"/>
        <v>0</v>
      </c>
      <c r="K273" s="126">
        <f t="shared" si="69"/>
        <v>0</v>
      </c>
      <c r="L273" s="126">
        <f t="shared" si="70"/>
        <v>0</v>
      </c>
      <c r="M273" t="str">
        <f t="shared" si="71"/>
        <v xml:space="preserve"> </v>
      </c>
      <c r="N273" s="70" t="str">
        <f t="shared" si="72"/>
        <v xml:space="preserve"> </v>
      </c>
      <c r="O273" s="70" t="str">
        <f t="shared" si="73"/>
        <v xml:space="preserve"> </v>
      </c>
      <c r="P273" s="70" t="str">
        <f t="shared" si="74"/>
        <v xml:space="preserve"> </v>
      </c>
      <c r="Q273" s="481" t="str">
        <f t="shared" si="75"/>
        <v xml:space="preserve"> </v>
      </c>
      <c r="R273" s="481" t="str">
        <f t="shared" si="76"/>
        <v xml:space="preserve"> </v>
      </c>
      <c r="S273" s="481" t="str">
        <f t="shared" si="77"/>
        <v xml:space="preserve"> </v>
      </c>
      <c r="Z273" s="196"/>
    </row>
    <row r="274" spans="1:26" ht="31.5" customHeight="1">
      <c r="A274" s="64" t="s">
        <v>3</v>
      </c>
      <c r="B274" s="64" t="s">
        <v>93</v>
      </c>
      <c r="C274" s="64" t="s">
        <v>43</v>
      </c>
      <c r="D274" s="64" t="s">
        <v>4</v>
      </c>
      <c r="E274" s="64" t="s">
        <v>44</v>
      </c>
      <c r="F274" s="64" t="s">
        <v>253</v>
      </c>
      <c r="G274" s="64" t="s">
        <v>261</v>
      </c>
      <c r="H274" s="64" t="s">
        <v>3625</v>
      </c>
      <c r="I274" s="64" t="s">
        <v>263</v>
      </c>
      <c r="J274" s="126">
        <f t="shared" si="68"/>
        <v>1</v>
      </c>
      <c r="K274" s="126" t="str">
        <f t="shared" si="69"/>
        <v>ОПТ 2</v>
      </c>
      <c r="L274" s="126" t="str">
        <f t="shared" si="70"/>
        <v xml:space="preserve"> </v>
      </c>
      <c r="M274" t="str">
        <f t="shared" si="71"/>
        <v xml:space="preserve"> </v>
      </c>
      <c r="N274" s="70" t="str">
        <f t="shared" si="72"/>
        <v xml:space="preserve"> </v>
      </c>
      <c r="O274" s="70" t="str">
        <f t="shared" si="73"/>
        <v xml:space="preserve"> </v>
      </c>
      <c r="P274" s="70" t="str">
        <f t="shared" si="74"/>
        <v xml:space="preserve"> </v>
      </c>
      <c r="Q274" s="481" t="str">
        <f t="shared" si="75"/>
        <v xml:space="preserve"> </v>
      </c>
      <c r="R274" s="481" t="str">
        <f t="shared" si="76"/>
        <v xml:space="preserve"> </v>
      </c>
      <c r="S274" s="481" t="str">
        <f t="shared" si="77"/>
        <v xml:space="preserve"> </v>
      </c>
      <c r="Z274" s="196"/>
    </row>
    <row r="275" spans="1:26" ht="24" customHeight="1">
      <c r="A275" s="729" t="s">
        <v>2673</v>
      </c>
      <c r="B275" s="875" t="s">
        <v>2672</v>
      </c>
      <c r="C275" s="889"/>
      <c r="D275" s="89" t="s">
        <v>1177</v>
      </c>
      <c r="E275" s="874" t="s">
        <v>211</v>
      </c>
      <c r="F275" s="667" t="s">
        <v>778</v>
      </c>
      <c r="G275" s="69">
        <f t="shared" ref="G275:G280" si="78">I275*1.35</f>
        <v>1890.0000000000002</v>
      </c>
      <c r="H275" s="70">
        <f t="shared" ref="H275:H280" si="79">I275*1.1</f>
        <v>1540.0000000000002</v>
      </c>
      <c r="I275" s="71">
        <v>1400</v>
      </c>
      <c r="J275" s="126">
        <f t="shared" si="68"/>
        <v>1</v>
      </c>
      <c r="K275" s="126">
        <f t="shared" si="69"/>
        <v>1400</v>
      </c>
      <c r="L275" s="126">
        <f t="shared" si="70"/>
        <v>1400</v>
      </c>
      <c r="M275">
        <f t="shared" si="71"/>
        <v>1400</v>
      </c>
      <c r="N275" s="70">
        <f t="shared" si="72"/>
        <v>1442</v>
      </c>
      <c r="O275" s="70">
        <f t="shared" si="73"/>
        <v>1595.9999999999998</v>
      </c>
      <c r="P275" s="70">
        <f t="shared" si="74"/>
        <v>1974</v>
      </c>
      <c r="Q275" s="481">
        <f t="shared" si="75"/>
        <v>1330</v>
      </c>
      <c r="R275" s="481">
        <f t="shared" si="76"/>
        <v>1470</v>
      </c>
      <c r="S275" s="481">
        <f t="shared" si="77"/>
        <v>1820</v>
      </c>
      <c r="Z275" s="196"/>
    </row>
    <row r="276" spans="1:26" ht="33" customHeight="1">
      <c r="A276" s="730"/>
      <c r="B276" s="875"/>
      <c r="C276" s="889"/>
      <c r="D276" s="135" t="s">
        <v>1178</v>
      </c>
      <c r="E276" s="874"/>
      <c r="F276" s="667"/>
      <c r="G276" s="69">
        <f t="shared" si="78"/>
        <v>1890.0000000000002</v>
      </c>
      <c r="H276" s="70">
        <f t="shared" si="79"/>
        <v>1540.0000000000002</v>
      </c>
      <c r="I276" s="71">
        <v>1400</v>
      </c>
      <c r="J276" s="126">
        <f t="shared" si="68"/>
        <v>1</v>
      </c>
      <c r="K276" s="126">
        <f t="shared" si="69"/>
        <v>1400</v>
      </c>
      <c r="L276" s="126">
        <f t="shared" si="70"/>
        <v>1400</v>
      </c>
      <c r="M276">
        <f t="shared" si="71"/>
        <v>1400</v>
      </c>
      <c r="N276" s="70">
        <f t="shared" si="72"/>
        <v>1442</v>
      </c>
      <c r="O276" s="70">
        <f t="shared" si="73"/>
        <v>1595.9999999999998</v>
      </c>
      <c r="P276" s="70">
        <f t="shared" si="74"/>
        <v>1974</v>
      </c>
      <c r="Q276" s="481">
        <f t="shared" si="75"/>
        <v>1330</v>
      </c>
      <c r="R276" s="481">
        <f t="shared" si="76"/>
        <v>1470</v>
      </c>
      <c r="S276" s="481">
        <f t="shared" si="77"/>
        <v>1820</v>
      </c>
      <c r="Z276" s="196"/>
    </row>
    <row r="277" spans="1:26" ht="31.5" customHeight="1">
      <c r="A277" s="731"/>
      <c r="B277" s="875"/>
      <c r="C277" s="889"/>
      <c r="D277" s="164" t="s">
        <v>1179</v>
      </c>
      <c r="E277" s="874"/>
      <c r="F277" s="667"/>
      <c r="G277" s="69">
        <f t="shared" si="78"/>
        <v>1890.0000000000002</v>
      </c>
      <c r="H277" s="70">
        <f t="shared" si="79"/>
        <v>1540.0000000000002</v>
      </c>
      <c r="I277" s="71">
        <v>1400</v>
      </c>
      <c r="J277" s="126">
        <f t="shared" si="68"/>
        <v>1</v>
      </c>
      <c r="K277" s="126">
        <f t="shared" si="69"/>
        <v>1400</v>
      </c>
      <c r="L277" s="126">
        <f t="shared" si="70"/>
        <v>1400</v>
      </c>
      <c r="M277">
        <f t="shared" si="71"/>
        <v>1400</v>
      </c>
      <c r="N277" s="70">
        <f t="shared" si="72"/>
        <v>1442</v>
      </c>
      <c r="O277" s="70">
        <f t="shared" si="73"/>
        <v>1595.9999999999998</v>
      </c>
      <c r="P277" s="70">
        <f t="shared" si="74"/>
        <v>1974</v>
      </c>
      <c r="Q277" s="481">
        <f t="shared" si="75"/>
        <v>1330</v>
      </c>
      <c r="R277" s="481">
        <f t="shared" si="76"/>
        <v>1470</v>
      </c>
      <c r="S277" s="481">
        <f t="shared" si="77"/>
        <v>1820</v>
      </c>
      <c r="Z277" s="196"/>
    </row>
    <row r="278" spans="1:26" ht="19.5" customHeight="1">
      <c r="A278" s="729" t="s">
        <v>2674</v>
      </c>
      <c r="B278" s="899" t="s">
        <v>2675</v>
      </c>
      <c r="C278" s="902"/>
      <c r="D278" s="89" t="s">
        <v>1177</v>
      </c>
      <c r="E278" s="891" t="s">
        <v>211</v>
      </c>
      <c r="F278" s="801" t="s">
        <v>778</v>
      </c>
      <c r="G278" s="69">
        <f t="shared" si="78"/>
        <v>1890.0000000000002</v>
      </c>
      <c r="H278" s="70">
        <f t="shared" si="79"/>
        <v>1540.0000000000002</v>
      </c>
      <c r="I278" s="71">
        <v>1400</v>
      </c>
      <c r="J278" s="126">
        <f t="shared" si="68"/>
        <v>1</v>
      </c>
      <c r="K278" s="126">
        <f t="shared" si="69"/>
        <v>1400</v>
      </c>
      <c r="L278" s="126">
        <f t="shared" si="70"/>
        <v>1400</v>
      </c>
      <c r="M278">
        <f t="shared" si="71"/>
        <v>1400</v>
      </c>
      <c r="N278" s="70">
        <f t="shared" si="72"/>
        <v>1442</v>
      </c>
      <c r="O278" s="70">
        <f t="shared" si="73"/>
        <v>1595.9999999999998</v>
      </c>
      <c r="P278" s="70">
        <f t="shared" si="74"/>
        <v>1974</v>
      </c>
      <c r="Q278" s="481">
        <f t="shared" si="75"/>
        <v>1330</v>
      </c>
      <c r="R278" s="481">
        <f t="shared" si="76"/>
        <v>1470</v>
      </c>
      <c r="S278" s="481">
        <f t="shared" si="77"/>
        <v>1820</v>
      </c>
      <c r="Z278" s="196" t="s">
        <v>978</v>
      </c>
    </row>
    <row r="279" spans="1:26" ht="31.5" customHeight="1">
      <c r="A279" s="730"/>
      <c r="B279" s="900"/>
      <c r="C279" s="903"/>
      <c r="D279" s="135" t="s">
        <v>1178</v>
      </c>
      <c r="E279" s="905"/>
      <c r="F279" s="802"/>
      <c r="G279" s="69">
        <f t="shared" si="78"/>
        <v>1890.0000000000002</v>
      </c>
      <c r="H279" s="70">
        <f t="shared" si="79"/>
        <v>1540.0000000000002</v>
      </c>
      <c r="I279" s="71">
        <v>1400</v>
      </c>
      <c r="J279" s="126">
        <f t="shared" si="68"/>
        <v>1</v>
      </c>
      <c r="K279" s="126">
        <f t="shared" si="69"/>
        <v>1400</v>
      </c>
      <c r="L279" s="126">
        <f t="shared" si="70"/>
        <v>1400</v>
      </c>
      <c r="M279">
        <f t="shared" si="71"/>
        <v>1400</v>
      </c>
      <c r="N279" s="70">
        <f t="shared" si="72"/>
        <v>1442</v>
      </c>
      <c r="O279" s="70">
        <f t="shared" si="73"/>
        <v>1595.9999999999998</v>
      </c>
      <c r="P279" s="70">
        <f t="shared" si="74"/>
        <v>1974</v>
      </c>
      <c r="Q279" s="481">
        <f t="shared" si="75"/>
        <v>1330</v>
      </c>
      <c r="R279" s="481">
        <f t="shared" si="76"/>
        <v>1470</v>
      </c>
      <c r="S279" s="481">
        <f t="shared" si="77"/>
        <v>1820</v>
      </c>
      <c r="Z279" s="196"/>
    </row>
    <row r="280" spans="1:26" ht="34.5" customHeight="1">
      <c r="A280" s="731"/>
      <c r="B280" s="901"/>
      <c r="C280" s="904"/>
      <c r="D280" s="164" t="s">
        <v>1179</v>
      </c>
      <c r="E280" s="892"/>
      <c r="F280" s="813"/>
      <c r="G280" s="69">
        <f t="shared" si="78"/>
        <v>1890.0000000000002</v>
      </c>
      <c r="H280" s="70">
        <f t="shared" si="79"/>
        <v>1540.0000000000002</v>
      </c>
      <c r="I280" s="71">
        <v>1400</v>
      </c>
      <c r="J280" s="126">
        <f t="shared" si="68"/>
        <v>1</v>
      </c>
      <c r="K280" s="126">
        <f t="shared" si="69"/>
        <v>1400</v>
      </c>
      <c r="L280" s="126">
        <f t="shared" si="70"/>
        <v>1400</v>
      </c>
      <c r="M280">
        <f t="shared" si="71"/>
        <v>1400</v>
      </c>
      <c r="N280" s="70">
        <f t="shared" si="72"/>
        <v>1442</v>
      </c>
      <c r="O280" s="70">
        <f t="shared" si="73"/>
        <v>1595.9999999999998</v>
      </c>
      <c r="P280" s="70">
        <f t="shared" si="74"/>
        <v>1974</v>
      </c>
      <c r="Q280" s="481">
        <f t="shared" si="75"/>
        <v>1330</v>
      </c>
      <c r="R280" s="481">
        <f t="shared" si="76"/>
        <v>1470</v>
      </c>
      <c r="S280" s="481">
        <f t="shared" si="77"/>
        <v>1820</v>
      </c>
      <c r="Z280" s="196" t="s">
        <v>978</v>
      </c>
    </row>
    <row r="281" spans="1:26" ht="29.25" customHeight="1">
      <c r="A281" s="634" t="s">
        <v>1071</v>
      </c>
      <c r="B281" s="634"/>
      <c r="C281" s="634"/>
      <c r="D281" s="634"/>
      <c r="E281" s="634"/>
      <c r="F281" s="634"/>
      <c r="G281" s="634"/>
      <c r="H281" s="634"/>
      <c r="I281" s="634"/>
      <c r="J281" s="126">
        <f t="shared" si="68"/>
        <v>0</v>
      </c>
      <c r="K281" s="126">
        <f t="shared" si="69"/>
        <v>0</v>
      </c>
      <c r="L281" s="126">
        <f t="shared" si="70"/>
        <v>0</v>
      </c>
      <c r="M281" t="str">
        <f t="shared" si="71"/>
        <v xml:space="preserve"> </v>
      </c>
      <c r="N281" s="70" t="str">
        <f t="shared" si="72"/>
        <v xml:space="preserve"> </v>
      </c>
      <c r="O281" s="70" t="str">
        <f t="shared" si="73"/>
        <v xml:space="preserve"> </v>
      </c>
      <c r="P281" s="70" t="str">
        <f t="shared" si="74"/>
        <v xml:space="preserve"> </v>
      </c>
      <c r="Q281" s="481" t="str">
        <f t="shared" si="75"/>
        <v xml:space="preserve"> </v>
      </c>
      <c r="R281" s="481" t="str">
        <f t="shared" si="76"/>
        <v xml:space="preserve"> </v>
      </c>
      <c r="S281" s="481" t="str">
        <f t="shared" si="77"/>
        <v xml:space="preserve"> </v>
      </c>
      <c r="Z281" s="196"/>
    </row>
    <row r="282" spans="1:26" ht="31.5" customHeight="1">
      <c r="A282" s="64" t="s">
        <v>3</v>
      </c>
      <c r="B282" s="64" t="s">
        <v>93</v>
      </c>
      <c r="C282" s="64" t="s">
        <v>43</v>
      </c>
      <c r="D282" s="64" t="s">
        <v>4</v>
      </c>
      <c r="E282" s="64" t="s">
        <v>44</v>
      </c>
      <c r="F282" s="64" t="s">
        <v>253</v>
      </c>
      <c r="G282" s="64" t="s">
        <v>261</v>
      </c>
      <c r="H282" s="64" t="s">
        <v>3625</v>
      </c>
      <c r="I282" s="64" t="s">
        <v>263</v>
      </c>
      <c r="J282" s="126">
        <f t="shared" si="68"/>
        <v>1</v>
      </c>
      <c r="K282" s="126" t="str">
        <f t="shared" si="69"/>
        <v>ОПТ 2</v>
      </c>
      <c r="L282" s="126" t="str">
        <f t="shared" si="70"/>
        <v xml:space="preserve"> </v>
      </c>
      <c r="M282" t="str">
        <f t="shared" si="71"/>
        <v xml:space="preserve"> </v>
      </c>
      <c r="N282" s="70" t="str">
        <f t="shared" si="72"/>
        <v xml:space="preserve"> </v>
      </c>
      <c r="O282" s="70" t="str">
        <f t="shared" si="73"/>
        <v xml:space="preserve"> </v>
      </c>
      <c r="P282" s="70" t="str">
        <f t="shared" si="74"/>
        <v xml:space="preserve"> </v>
      </c>
      <c r="Q282" s="481" t="str">
        <f t="shared" si="75"/>
        <v xml:space="preserve"> </v>
      </c>
      <c r="R282" s="481" t="str">
        <f t="shared" si="76"/>
        <v xml:space="preserve"> </v>
      </c>
      <c r="S282" s="481" t="str">
        <f t="shared" si="77"/>
        <v xml:space="preserve"> </v>
      </c>
      <c r="Z282" s="196"/>
    </row>
    <row r="283" spans="1:26" ht="75">
      <c r="A283" s="74" t="s">
        <v>2960</v>
      </c>
      <c r="B283" s="264" t="s">
        <v>1072</v>
      </c>
      <c r="C283" s="269"/>
      <c r="D283" s="259" t="s">
        <v>2750</v>
      </c>
      <c r="E283" s="265" t="s">
        <v>1073</v>
      </c>
      <c r="F283" s="90" t="s">
        <v>1074</v>
      </c>
      <c r="G283" s="69">
        <f>I283*1.35</f>
        <v>202.5</v>
      </c>
      <c r="H283" s="70">
        <f t="shared" ref="H283:H290" si="80">I283*1.1</f>
        <v>165</v>
      </c>
      <c r="I283" s="71">
        <v>150</v>
      </c>
      <c r="J283" s="126">
        <f t="shared" si="68"/>
        <v>1</v>
      </c>
      <c r="K283" s="126">
        <f t="shared" si="69"/>
        <v>150</v>
      </c>
      <c r="L283" s="126">
        <f t="shared" si="70"/>
        <v>150</v>
      </c>
      <c r="M283">
        <f t="shared" si="71"/>
        <v>150</v>
      </c>
      <c r="N283" s="70">
        <f t="shared" si="72"/>
        <v>154.5</v>
      </c>
      <c r="O283" s="70">
        <f t="shared" si="73"/>
        <v>170.99999999999997</v>
      </c>
      <c r="P283" s="70">
        <f t="shared" si="74"/>
        <v>211.5</v>
      </c>
      <c r="Q283" s="481">
        <f t="shared" si="75"/>
        <v>142.5</v>
      </c>
      <c r="R283" s="481">
        <f t="shared" si="76"/>
        <v>157.5</v>
      </c>
      <c r="S283" s="481">
        <f t="shared" si="77"/>
        <v>195</v>
      </c>
      <c r="Z283" s="196"/>
    </row>
    <row r="284" spans="1:26" ht="75">
      <c r="A284" s="74" t="s">
        <v>2961</v>
      </c>
      <c r="B284" s="264" t="s">
        <v>1075</v>
      </c>
      <c r="C284" s="269"/>
      <c r="D284" s="270" t="s">
        <v>245</v>
      </c>
      <c r="E284" s="265" t="s">
        <v>690</v>
      </c>
      <c r="F284" s="90" t="s">
        <v>1076</v>
      </c>
      <c r="G284" s="69">
        <f t="shared" ref="G284:G290" si="81">I284*1.35</f>
        <v>432</v>
      </c>
      <c r="H284" s="70">
        <f t="shared" si="80"/>
        <v>352</v>
      </c>
      <c r="I284" s="71">
        <v>320</v>
      </c>
      <c r="J284" s="126">
        <f t="shared" si="68"/>
        <v>1</v>
      </c>
      <c r="K284" s="126">
        <f t="shared" si="69"/>
        <v>320</v>
      </c>
      <c r="L284" s="126">
        <f t="shared" si="70"/>
        <v>320</v>
      </c>
      <c r="M284">
        <f t="shared" si="71"/>
        <v>320</v>
      </c>
      <c r="N284" s="70">
        <f t="shared" si="72"/>
        <v>329.6</v>
      </c>
      <c r="O284" s="70">
        <f t="shared" si="73"/>
        <v>364.79999999999995</v>
      </c>
      <c r="P284" s="70">
        <f t="shared" si="74"/>
        <v>451.2</v>
      </c>
      <c r="Q284" s="481">
        <f t="shared" si="75"/>
        <v>304</v>
      </c>
      <c r="R284" s="481">
        <f t="shared" si="76"/>
        <v>336</v>
      </c>
      <c r="S284" s="481">
        <f t="shared" si="77"/>
        <v>416</v>
      </c>
      <c r="Z284" s="196"/>
    </row>
    <row r="285" spans="1:26" ht="75">
      <c r="A285" s="74" t="s">
        <v>2962</v>
      </c>
      <c r="B285" s="264" t="s">
        <v>1077</v>
      </c>
      <c r="C285" s="269"/>
      <c r="D285" s="263" t="s">
        <v>821</v>
      </c>
      <c r="E285" s="265" t="s">
        <v>645</v>
      </c>
      <c r="F285" s="90" t="s">
        <v>1078</v>
      </c>
      <c r="G285" s="69">
        <f t="shared" si="81"/>
        <v>243.00000000000003</v>
      </c>
      <c r="H285" s="70">
        <f t="shared" si="80"/>
        <v>198.00000000000003</v>
      </c>
      <c r="I285" s="71">
        <v>180</v>
      </c>
      <c r="J285" s="126">
        <f t="shared" si="68"/>
        <v>1</v>
      </c>
      <c r="K285" s="126">
        <f t="shared" si="69"/>
        <v>180</v>
      </c>
      <c r="L285" s="126">
        <f t="shared" si="70"/>
        <v>180</v>
      </c>
      <c r="M285">
        <f t="shared" si="71"/>
        <v>180</v>
      </c>
      <c r="N285" s="70">
        <f t="shared" si="72"/>
        <v>185.4</v>
      </c>
      <c r="O285" s="70">
        <f t="shared" si="73"/>
        <v>205.2</v>
      </c>
      <c r="P285" s="70">
        <f t="shared" si="74"/>
        <v>253.79999999999998</v>
      </c>
      <c r="Q285" s="481">
        <f t="shared" si="75"/>
        <v>171</v>
      </c>
      <c r="R285" s="481">
        <f t="shared" si="76"/>
        <v>189</v>
      </c>
      <c r="S285" s="481">
        <f t="shared" si="77"/>
        <v>234</v>
      </c>
      <c r="Z285" s="196"/>
    </row>
    <row r="286" spans="1:26" ht="73.5" customHeight="1">
      <c r="A286" s="74" t="s">
        <v>2963</v>
      </c>
      <c r="B286" s="264" t="s">
        <v>1079</v>
      </c>
      <c r="C286" s="269"/>
      <c r="D286" s="263" t="s">
        <v>821</v>
      </c>
      <c r="E286" s="265" t="s">
        <v>690</v>
      </c>
      <c r="F286" s="90" t="s">
        <v>1076</v>
      </c>
      <c r="G286" s="69">
        <f t="shared" si="81"/>
        <v>432</v>
      </c>
      <c r="H286" s="70">
        <f t="shared" si="80"/>
        <v>352</v>
      </c>
      <c r="I286" s="71">
        <v>320</v>
      </c>
      <c r="J286" s="126">
        <f t="shared" si="68"/>
        <v>1</v>
      </c>
      <c r="K286" s="126">
        <f t="shared" si="69"/>
        <v>320</v>
      </c>
      <c r="L286" s="126">
        <f t="shared" si="70"/>
        <v>320</v>
      </c>
      <c r="M286">
        <f t="shared" si="71"/>
        <v>320</v>
      </c>
      <c r="N286" s="70">
        <f t="shared" si="72"/>
        <v>329.6</v>
      </c>
      <c r="O286" s="70">
        <f t="shared" si="73"/>
        <v>364.79999999999995</v>
      </c>
      <c r="P286" s="70">
        <f t="shared" si="74"/>
        <v>451.2</v>
      </c>
      <c r="Q286" s="481">
        <f t="shared" si="75"/>
        <v>304</v>
      </c>
      <c r="R286" s="481">
        <f t="shared" si="76"/>
        <v>336</v>
      </c>
      <c r="S286" s="481">
        <f t="shared" si="77"/>
        <v>416</v>
      </c>
      <c r="Z286" s="196"/>
    </row>
    <row r="287" spans="1:26" ht="33.75" customHeight="1">
      <c r="A287" s="729" t="s">
        <v>2964</v>
      </c>
      <c r="B287" s="875" t="s">
        <v>1080</v>
      </c>
      <c r="C287" s="889"/>
      <c r="D287" s="89" t="s">
        <v>1177</v>
      </c>
      <c r="E287" s="874" t="s">
        <v>716</v>
      </c>
      <c r="F287" s="667" t="s">
        <v>1081</v>
      </c>
      <c r="G287" s="69">
        <f t="shared" si="81"/>
        <v>742.5</v>
      </c>
      <c r="H287" s="70">
        <f t="shared" si="80"/>
        <v>605</v>
      </c>
      <c r="I287" s="71">
        <v>550</v>
      </c>
      <c r="J287" s="126">
        <f t="shared" si="68"/>
        <v>1</v>
      </c>
      <c r="K287" s="126">
        <f t="shared" si="69"/>
        <v>550</v>
      </c>
      <c r="L287" s="126">
        <f t="shared" si="70"/>
        <v>550</v>
      </c>
      <c r="M287">
        <f t="shared" si="71"/>
        <v>550</v>
      </c>
      <c r="N287" s="70">
        <f t="shared" si="72"/>
        <v>566.5</v>
      </c>
      <c r="O287" s="70">
        <f t="shared" si="73"/>
        <v>627</v>
      </c>
      <c r="P287" s="70">
        <f t="shared" si="74"/>
        <v>775.5</v>
      </c>
      <c r="Q287" s="481">
        <f t="shared" si="75"/>
        <v>522.5</v>
      </c>
      <c r="R287" s="481">
        <f t="shared" si="76"/>
        <v>577.5</v>
      </c>
      <c r="S287" s="481">
        <f t="shared" si="77"/>
        <v>715</v>
      </c>
      <c r="Z287" s="196"/>
    </row>
    <row r="288" spans="1:26" ht="39" customHeight="1">
      <c r="A288" s="731"/>
      <c r="B288" s="875"/>
      <c r="C288" s="889"/>
      <c r="D288" s="243" t="s">
        <v>1179</v>
      </c>
      <c r="E288" s="874"/>
      <c r="F288" s="667"/>
      <c r="G288" s="69">
        <f t="shared" si="81"/>
        <v>742.5</v>
      </c>
      <c r="H288" s="70">
        <f t="shared" si="80"/>
        <v>605</v>
      </c>
      <c r="I288" s="71">
        <v>550</v>
      </c>
      <c r="J288" s="126">
        <f t="shared" si="68"/>
        <v>1</v>
      </c>
      <c r="K288" s="126">
        <f t="shared" si="69"/>
        <v>550</v>
      </c>
      <c r="L288" s="126">
        <f t="shared" si="70"/>
        <v>550</v>
      </c>
      <c r="M288">
        <f t="shared" si="71"/>
        <v>550</v>
      </c>
      <c r="N288" s="70">
        <f t="shared" si="72"/>
        <v>566.5</v>
      </c>
      <c r="O288" s="70">
        <f t="shared" si="73"/>
        <v>627</v>
      </c>
      <c r="P288" s="70">
        <f t="shared" si="74"/>
        <v>775.5</v>
      </c>
      <c r="Q288" s="481">
        <f t="shared" si="75"/>
        <v>522.5</v>
      </c>
      <c r="R288" s="481">
        <f t="shared" si="76"/>
        <v>577.5</v>
      </c>
      <c r="S288" s="481">
        <f t="shared" si="77"/>
        <v>715</v>
      </c>
      <c r="Z288" s="196"/>
    </row>
    <row r="289" spans="1:26" ht="75" customHeight="1">
      <c r="A289" s="74" t="s">
        <v>2965</v>
      </c>
      <c r="B289" s="264" t="s">
        <v>1082</v>
      </c>
      <c r="C289" s="269"/>
      <c r="D289" s="270" t="s">
        <v>245</v>
      </c>
      <c r="E289" s="265" t="s">
        <v>690</v>
      </c>
      <c r="F289" s="90" t="s">
        <v>1083</v>
      </c>
      <c r="G289" s="69">
        <f t="shared" si="81"/>
        <v>445.50000000000006</v>
      </c>
      <c r="H289" s="70">
        <f t="shared" si="80"/>
        <v>363.00000000000006</v>
      </c>
      <c r="I289" s="71">
        <v>330</v>
      </c>
      <c r="J289" s="126">
        <f t="shared" si="68"/>
        <v>1</v>
      </c>
      <c r="K289" s="126">
        <f t="shared" si="69"/>
        <v>330</v>
      </c>
      <c r="L289" s="126">
        <f t="shared" si="70"/>
        <v>330</v>
      </c>
      <c r="M289">
        <f t="shared" si="71"/>
        <v>330</v>
      </c>
      <c r="N289" s="70">
        <f t="shared" si="72"/>
        <v>339.90000000000003</v>
      </c>
      <c r="O289" s="70">
        <f t="shared" si="73"/>
        <v>376.2</v>
      </c>
      <c r="P289" s="70">
        <f t="shared" si="74"/>
        <v>465.29999999999995</v>
      </c>
      <c r="Q289" s="481">
        <f t="shared" si="75"/>
        <v>313.5</v>
      </c>
      <c r="R289" s="481">
        <f t="shared" si="76"/>
        <v>346.5</v>
      </c>
      <c r="S289" s="481">
        <f t="shared" si="77"/>
        <v>429</v>
      </c>
      <c r="Z289" s="196"/>
    </row>
    <row r="290" spans="1:26" ht="63" customHeight="1">
      <c r="A290" s="74" t="s">
        <v>2966</v>
      </c>
      <c r="B290" s="264" t="s">
        <v>1084</v>
      </c>
      <c r="C290" s="269"/>
      <c r="D290" s="263" t="s">
        <v>821</v>
      </c>
      <c r="E290" s="265" t="s">
        <v>716</v>
      </c>
      <c r="F290" s="90" t="s">
        <v>1085</v>
      </c>
      <c r="G290" s="69">
        <f t="shared" si="81"/>
        <v>634.5</v>
      </c>
      <c r="H290" s="70">
        <f t="shared" si="80"/>
        <v>517</v>
      </c>
      <c r="I290" s="71">
        <v>470</v>
      </c>
      <c r="J290" s="126">
        <f t="shared" si="68"/>
        <v>1</v>
      </c>
      <c r="K290" s="126">
        <f t="shared" si="69"/>
        <v>470</v>
      </c>
      <c r="L290" s="126">
        <f t="shared" si="70"/>
        <v>470</v>
      </c>
      <c r="M290">
        <f t="shared" si="71"/>
        <v>470</v>
      </c>
      <c r="N290" s="70">
        <f t="shared" si="72"/>
        <v>484.1</v>
      </c>
      <c r="O290" s="70">
        <f t="shared" si="73"/>
        <v>535.79999999999995</v>
      </c>
      <c r="P290" s="70">
        <f t="shared" si="74"/>
        <v>662.69999999999993</v>
      </c>
      <c r="Q290" s="481">
        <f t="shared" si="75"/>
        <v>446.5</v>
      </c>
      <c r="R290" s="481">
        <f t="shared" si="76"/>
        <v>493.5</v>
      </c>
      <c r="S290" s="481">
        <f t="shared" si="77"/>
        <v>611</v>
      </c>
      <c r="Z290" s="196"/>
    </row>
    <row r="291" spans="1:26" ht="71.25" customHeight="1">
      <c r="A291" s="74" t="s">
        <v>2967</v>
      </c>
      <c r="B291" s="264" t="s">
        <v>1086</v>
      </c>
      <c r="C291" s="269"/>
      <c r="D291" s="263" t="s">
        <v>821</v>
      </c>
      <c r="E291" s="265" t="s">
        <v>38</v>
      </c>
      <c r="F291" s="90"/>
      <c r="G291" s="69">
        <f>I291*1.35</f>
        <v>2929.5</v>
      </c>
      <c r="H291" s="70">
        <f>I291*1.1</f>
        <v>2387</v>
      </c>
      <c r="I291" s="71">
        <v>2170</v>
      </c>
      <c r="J291" s="126">
        <f t="shared" si="68"/>
        <v>1</v>
      </c>
      <c r="K291" s="126">
        <f t="shared" si="69"/>
        <v>2170</v>
      </c>
      <c r="L291" s="126">
        <f t="shared" si="70"/>
        <v>2170</v>
      </c>
      <c r="M291">
        <f t="shared" si="71"/>
        <v>2170</v>
      </c>
      <c r="N291" s="70">
        <f t="shared" si="72"/>
        <v>2235.1</v>
      </c>
      <c r="O291" s="70">
        <f t="shared" si="73"/>
        <v>2473.7999999999997</v>
      </c>
      <c r="P291" s="70">
        <f t="shared" si="74"/>
        <v>3059.7</v>
      </c>
      <c r="Q291" s="481">
        <f t="shared" si="75"/>
        <v>2061.5</v>
      </c>
      <c r="R291" s="481">
        <f t="shared" si="76"/>
        <v>2278.5</v>
      </c>
      <c r="S291" s="481">
        <f t="shared" si="77"/>
        <v>2821</v>
      </c>
      <c r="Z291" s="196"/>
    </row>
    <row r="292" spans="1:26" ht="28.5" customHeight="1">
      <c r="A292" s="633" t="s">
        <v>2988</v>
      </c>
      <c r="B292" s="633"/>
      <c r="C292" s="633"/>
      <c r="D292" s="633"/>
      <c r="E292" s="633"/>
      <c r="F292" s="633"/>
      <c r="G292" s="633"/>
      <c r="H292" s="633"/>
      <c r="I292" s="633"/>
      <c r="J292" s="126">
        <f t="shared" si="68"/>
        <v>0</v>
      </c>
      <c r="K292" s="126">
        <f t="shared" si="69"/>
        <v>0</v>
      </c>
      <c r="L292" s="126">
        <f t="shared" si="70"/>
        <v>0</v>
      </c>
      <c r="M292" t="str">
        <f t="shared" si="71"/>
        <v xml:space="preserve"> </v>
      </c>
      <c r="N292" s="70" t="str">
        <f t="shared" si="72"/>
        <v xml:space="preserve"> </v>
      </c>
      <c r="O292" s="70" t="str">
        <f t="shared" si="73"/>
        <v xml:space="preserve"> </v>
      </c>
      <c r="P292" s="70" t="str">
        <f t="shared" si="74"/>
        <v xml:space="preserve"> </v>
      </c>
      <c r="Q292" s="481" t="str">
        <f t="shared" si="75"/>
        <v xml:space="preserve"> </v>
      </c>
      <c r="R292" s="481" t="str">
        <f t="shared" si="76"/>
        <v xml:space="preserve"> </v>
      </c>
      <c r="S292" s="481" t="str">
        <f t="shared" si="77"/>
        <v xml:space="preserve"> </v>
      </c>
      <c r="Z292" s="196"/>
    </row>
    <row r="293" spans="1:26" ht="31.5" customHeight="1">
      <c r="A293" s="64" t="s">
        <v>3</v>
      </c>
      <c r="B293" s="64" t="s">
        <v>93</v>
      </c>
      <c r="C293" s="64" t="s">
        <v>43</v>
      </c>
      <c r="D293" s="64" t="s">
        <v>4</v>
      </c>
      <c r="E293" s="64" t="s">
        <v>44</v>
      </c>
      <c r="F293" s="64" t="s">
        <v>253</v>
      </c>
      <c r="G293" s="64" t="s">
        <v>261</v>
      </c>
      <c r="H293" s="64" t="s">
        <v>3625</v>
      </c>
      <c r="I293" s="64" t="s">
        <v>263</v>
      </c>
      <c r="J293" s="126">
        <f t="shared" si="68"/>
        <v>1</v>
      </c>
      <c r="K293" s="126" t="str">
        <f t="shared" si="69"/>
        <v>ОПТ 2</v>
      </c>
      <c r="L293" s="126" t="str">
        <f t="shared" si="70"/>
        <v xml:space="preserve"> </v>
      </c>
      <c r="M293" t="str">
        <f t="shared" si="71"/>
        <v xml:space="preserve"> </v>
      </c>
      <c r="N293" s="70" t="str">
        <f t="shared" si="72"/>
        <v xml:space="preserve"> </v>
      </c>
      <c r="O293" s="70" t="str">
        <f t="shared" si="73"/>
        <v xml:space="preserve"> </v>
      </c>
      <c r="P293" s="70" t="str">
        <f t="shared" si="74"/>
        <v xml:space="preserve"> </v>
      </c>
      <c r="Q293" s="481" t="str">
        <f t="shared" si="75"/>
        <v xml:space="preserve"> </v>
      </c>
      <c r="R293" s="481" t="str">
        <f t="shared" si="76"/>
        <v xml:space="preserve"> </v>
      </c>
      <c r="S293" s="481" t="str">
        <f t="shared" si="77"/>
        <v xml:space="preserve"> </v>
      </c>
      <c r="Z293" s="196"/>
    </row>
    <row r="294" spans="1:26" ht="96" customHeight="1">
      <c r="A294" s="271" t="s">
        <v>2932</v>
      </c>
      <c r="B294" s="211" t="s">
        <v>1095</v>
      </c>
      <c r="C294" s="140"/>
      <c r="D294" s="236" t="s">
        <v>622</v>
      </c>
      <c r="E294" s="74" t="s">
        <v>14</v>
      </c>
      <c r="F294" s="74" t="s">
        <v>2933</v>
      </c>
      <c r="G294" s="69">
        <f>I294*1.35</f>
        <v>303.75</v>
      </c>
      <c r="H294" s="70">
        <f>I294*1.1</f>
        <v>247.50000000000003</v>
      </c>
      <c r="I294" s="71">
        <v>225</v>
      </c>
      <c r="J294" s="126">
        <f t="shared" si="68"/>
        <v>1</v>
      </c>
      <c r="K294" s="126">
        <f t="shared" si="69"/>
        <v>225</v>
      </c>
      <c r="L294" s="126">
        <f t="shared" si="70"/>
        <v>225</v>
      </c>
      <c r="M294">
        <f t="shared" si="71"/>
        <v>225</v>
      </c>
      <c r="N294" s="70">
        <f t="shared" si="72"/>
        <v>231.75</v>
      </c>
      <c r="O294" s="70">
        <f t="shared" si="73"/>
        <v>256.5</v>
      </c>
      <c r="P294" s="70">
        <f t="shared" si="74"/>
        <v>317.25</v>
      </c>
      <c r="Q294" s="481">
        <f t="shared" si="75"/>
        <v>213.75</v>
      </c>
      <c r="R294" s="481">
        <f t="shared" si="76"/>
        <v>236.25</v>
      </c>
      <c r="S294" s="481">
        <f t="shared" si="77"/>
        <v>292.5</v>
      </c>
      <c r="Z294" s="217"/>
    </row>
    <row r="295" spans="1:26" ht="99" customHeight="1">
      <c r="A295" s="271" t="s">
        <v>2934</v>
      </c>
      <c r="B295" s="211" t="s">
        <v>1096</v>
      </c>
      <c r="C295" s="140"/>
      <c r="D295" s="272" t="s">
        <v>2750</v>
      </c>
      <c r="E295" s="74" t="s">
        <v>14</v>
      </c>
      <c r="F295" s="74" t="s">
        <v>2933</v>
      </c>
      <c r="G295" s="69">
        <f>I295*1.35</f>
        <v>303.75</v>
      </c>
      <c r="H295" s="70">
        <f>I295*1.1</f>
        <v>247.50000000000003</v>
      </c>
      <c r="I295" s="71">
        <v>225</v>
      </c>
      <c r="J295" s="126">
        <f t="shared" si="68"/>
        <v>1</v>
      </c>
      <c r="K295" s="126">
        <f t="shared" si="69"/>
        <v>225</v>
      </c>
      <c r="L295" s="126">
        <f t="shared" si="70"/>
        <v>225</v>
      </c>
      <c r="M295">
        <f t="shared" si="71"/>
        <v>225</v>
      </c>
      <c r="N295" s="70">
        <f t="shared" si="72"/>
        <v>231.75</v>
      </c>
      <c r="O295" s="70">
        <f t="shared" si="73"/>
        <v>256.5</v>
      </c>
      <c r="P295" s="70">
        <f t="shared" si="74"/>
        <v>317.25</v>
      </c>
      <c r="Q295" s="481">
        <f t="shared" si="75"/>
        <v>213.75</v>
      </c>
      <c r="R295" s="481">
        <f t="shared" si="76"/>
        <v>236.25</v>
      </c>
      <c r="S295" s="481">
        <f t="shared" si="77"/>
        <v>292.5</v>
      </c>
      <c r="Z295" s="217"/>
    </row>
    <row r="296" spans="1:26" ht="28.5" customHeight="1">
      <c r="A296" s="633" t="s">
        <v>2989</v>
      </c>
      <c r="B296" s="633"/>
      <c r="C296" s="633"/>
      <c r="D296" s="633"/>
      <c r="E296" s="633"/>
      <c r="F296" s="633"/>
      <c r="G296" s="633"/>
      <c r="H296" s="633"/>
      <c r="I296" s="633"/>
      <c r="J296" s="126">
        <f t="shared" si="68"/>
        <v>0</v>
      </c>
      <c r="K296" s="126">
        <f t="shared" si="69"/>
        <v>0</v>
      </c>
      <c r="L296" s="126">
        <f t="shared" si="70"/>
        <v>0</v>
      </c>
      <c r="M296" t="str">
        <f t="shared" si="71"/>
        <v xml:space="preserve"> </v>
      </c>
      <c r="N296" s="70" t="str">
        <f t="shared" si="72"/>
        <v xml:space="preserve"> </v>
      </c>
      <c r="O296" s="70" t="str">
        <f t="shared" si="73"/>
        <v xml:space="preserve"> </v>
      </c>
      <c r="P296" s="70" t="str">
        <f t="shared" si="74"/>
        <v xml:space="preserve"> </v>
      </c>
      <c r="Q296" s="481" t="str">
        <f t="shared" si="75"/>
        <v xml:space="preserve"> </v>
      </c>
      <c r="R296" s="481" t="str">
        <f t="shared" si="76"/>
        <v xml:space="preserve"> </v>
      </c>
      <c r="S296" s="481" t="str">
        <f t="shared" si="77"/>
        <v xml:space="preserve"> </v>
      </c>
      <c r="Z296" s="196"/>
    </row>
    <row r="297" spans="1:26" ht="29.25" customHeight="1">
      <c r="A297" s="634" t="s">
        <v>2990</v>
      </c>
      <c r="B297" s="634"/>
      <c r="C297" s="634"/>
      <c r="D297" s="634"/>
      <c r="E297" s="634"/>
      <c r="F297" s="634"/>
      <c r="G297" s="634"/>
      <c r="H297" s="634"/>
      <c r="I297" s="634"/>
      <c r="J297" s="126">
        <f t="shared" si="68"/>
        <v>0</v>
      </c>
      <c r="K297" s="126">
        <f t="shared" si="69"/>
        <v>0</v>
      </c>
      <c r="L297" s="126">
        <f t="shared" si="70"/>
        <v>0</v>
      </c>
      <c r="M297" t="str">
        <f t="shared" si="71"/>
        <v xml:space="preserve"> </v>
      </c>
      <c r="N297" s="70" t="str">
        <f t="shared" si="72"/>
        <v xml:space="preserve"> </v>
      </c>
      <c r="O297" s="70" t="str">
        <f t="shared" si="73"/>
        <v xml:space="preserve"> </v>
      </c>
      <c r="P297" s="70" t="str">
        <f t="shared" si="74"/>
        <v xml:space="preserve"> </v>
      </c>
      <c r="Q297" s="481" t="str">
        <f t="shared" si="75"/>
        <v xml:space="preserve"> </v>
      </c>
      <c r="R297" s="481" t="str">
        <f t="shared" si="76"/>
        <v xml:space="preserve"> </v>
      </c>
      <c r="S297" s="481" t="str">
        <f t="shared" si="77"/>
        <v xml:space="preserve"> </v>
      </c>
      <c r="Z297" s="196"/>
    </row>
    <row r="298" spans="1:26" ht="31.5" customHeight="1">
      <c r="A298" s="64" t="s">
        <v>3</v>
      </c>
      <c r="B298" s="64" t="s">
        <v>93</v>
      </c>
      <c r="C298" s="64" t="s">
        <v>43</v>
      </c>
      <c r="D298" s="64" t="s">
        <v>4</v>
      </c>
      <c r="E298" s="64" t="s">
        <v>44</v>
      </c>
      <c r="F298" s="64" t="s">
        <v>253</v>
      </c>
      <c r="G298" s="64" t="s">
        <v>261</v>
      </c>
      <c r="H298" s="64" t="s">
        <v>3625</v>
      </c>
      <c r="I298" s="64" t="s">
        <v>263</v>
      </c>
      <c r="J298" s="126">
        <f t="shared" si="68"/>
        <v>1</v>
      </c>
      <c r="K298" s="126" t="str">
        <f t="shared" si="69"/>
        <v>ОПТ 2</v>
      </c>
      <c r="L298" s="126" t="str">
        <f t="shared" si="70"/>
        <v xml:space="preserve"> </v>
      </c>
      <c r="M298" t="str">
        <f t="shared" si="71"/>
        <v xml:space="preserve"> </v>
      </c>
      <c r="N298" s="70" t="str">
        <f t="shared" si="72"/>
        <v xml:space="preserve"> </v>
      </c>
      <c r="O298" s="70" t="str">
        <f t="shared" si="73"/>
        <v xml:space="preserve"> </v>
      </c>
      <c r="P298" s="70" t="str">
        <f t="shared" si="74"/>
        <v xml:space="preserve"> </v>
      </c>
      <c r="Q298" s="481" t="str">
        <f t="shared" si="75"/>
        <v xml:space="preserve"> </v>
      </c>
      <c r="R298" s="481" t="str">
        <f t="shared" si="76"/>
        <v xml:space="preserve"> </v>
      </c>
      <c r="S298" s="481" t="str">
        <f t="shared" si="77"/>
        <v xml:space="preserve"> </v>
      </c>
      <c r="Z298" s="196"/>
    </row>
    <row r="299" spans="1:26" ht="45">
      <c r="A299" s="90" t="s">
        <v>2936</v>
      </c>
      <c r="B299" s="163" t="s">
        <v>920</v>
      </c>
      <c r="C299" s="671"/>
      <c r="D299" s="135" t="s">
        <v>1178</v>
      </c>
      <c r="E299" s="255" t="s">
        <v>654</v>
      </c>
      <c r="F299" s="255" t="s">
        <v>921</v>
      </c>
      <c r="G299" s="69">
        <f t="shared" ref="G299:G314" si="82">I299*1.35</f>
        <v>807.30000000000007</v>
      </c>
      <c r="H299" s="70">
        <f t="shared" ref="H299:H314" si="83">I299*1.1</f>
        <v>657.80000000000007</v>
      </c>
      <c r="I299" s="71">
        <v>598</v>
      </c>
      <c r="J299" s="126">
        <f t="shared" si="68"/>
        <v>1</v>
      </c>
      <c r="K299" s="126">
        <f t="shared" si="69"/>
        <v>598</v>
      </c>
      <c r="L299" s="126">
        <f t="shared" si="70"/>
        <v>598</v>
      </c>
      <c r="M299">
        <f t="shared" si="71"/>
        <v>598</v>
      </c>
      <c r="N299" s="70">
        <f t="shared" si="72"/>
        <v>615.94000000000005</v>
      </c>
      <c r="O299" s="70">
        <f t="shared" si="73"/>
        <v>681.71999999999991</v>
      </c>
      <c r="P299" s="70">
        <f t="shared" si="74"/>
        <v>843.18</v>
      </c>
      <c r="Q299" s="481">
        <f t="shared" si="75"/>
        <v>568.1</v>
      </c>
      <c r="R299" s="481">
        <f t="shared" si="76"/>
        <v>627.9</v>
      </c>
      <c r="S299" s="481">
        <f t="shared" si="77"/>
        <v>777.4</v>
      </c>
      <c r="Z299" s="196"/>
    </row>
    <row r="300" spans="1:26" ht="45">
      <c r="A300" s="198" t="s">
        <v>2937</v>
      </c>
      <c r="B300" s="163" t="s">
        <v>922</v>
      </c>
      <c r="C300" s="671"/>
      <c r="D300" s="135" t="s">
        <v>1178</v>
      </c>
      <c r="E300" s="255" t="s">
        <v>668</v>
      </c>
      <c r="F300" s="255" t="s">
        <v>921</v>
      </c>
      <c r="G300" s="69">
        <f t="shared" si="82"/>
        <v>1077.3000000000002</v>
      </c>
      <c r="H300" s="70">
        <f t="shared" si="83"/>
        <v>877.80000000000007</v>
      </c>
      <c r="I300" s="71">
        <v>798</v>
      </c>
      <c r="J300" s="126">
        <f t="shared" si="68"/>
        <v>1</v>
      </c>
      <c r="K300" s="126">
        <f t="shared" si="69"/>
        <v>798</v>
      </c>
      <c r="L300" s="126">
        <f t="shared" si="70"/>
        <v>798</v>
      </c>
      <c r="M300">
        <f t="shared" si="71"/>
        <v>798</v>
      </c>
      <c r="N300" s="70">
        <f t="shared" si="72"/>
        <v>821.94</v>
      </c>
      <c r="O300" s="70">
        <f t="shared" si="73"/>
        <v>909.71999999999991</v>
      </c>
      <c r="P300" s="70">
        <f t="shared" si="74"/>
        <v>1125.1799999999998</v>
      </c>
      <c r="Q300" s="481">
        <f t="shared" si="75"/>
        <v>758.1</v>
      </c>
      <c r="R300" s="481">
        <f t="shared" si="76"/>
        <v>837.90000000000009</v>
      </c>
      <c r="S300" s="481">
        <f t="shared" si="77"/>
        <v>1037.4000000000001</v>
      </c>
      <c r="Z300" s="196"/>
    </row>
    <row r="301" spans="1:26" ht="45">
      <c r="A301" s="74" t="s">
        <v>2938</v>
      </c>
      <c r="B301" s="163" t="s">
        <v>923</v>
      </c>
      <c r="C301" s="671"/>
      <c r="D301" s="135" t="s">
        <v>1178</v>
      </c>
      <c r="E301" s="255" t="s">
        <v>716</v>
      </c>
      <c r="F301" s="255" t="s">
        <v>946</v>
      </c>
      <c r="G301" s="69">
        <f t="shared" si="82"/>
        <v>573.75</v>
      </c>
      <c r="H301" s="70">
        <f t="shared" si="83"/>
        <v>467.50000000000006</v>
      </c>
      <c r="I301" s="71">
        <v>425</v>
      </c>
      <c r="J301" s="126">
        <f t="shared" si="68"/>
        <v>1</v>
      </c>
      <c r="K301" s="126">
        <f t="shared" si="69"/>
        <v>425</v>
      </c>
      <c r="L301" s="126">
        <f t="shared" si="70"/>
        <v>425</v>
      </c>
      <c r="M301">
        <f t="shared" si="71"/>
        <v>425</v>
      </c>
      <c r="N301" s="70">
        <f t="shared" si="72"/>
        <v>437.75</v>
      </c>
      <c r="O301" s="70">
        <f t="shared" si="73"/>
        <v>484.49999999999994</v>
      </c>
      <c r="P301" s="70">
        <f t="shared" si="74"/>
        <v>599.25</v>
      </c>
      <c r="Q301" s="481">
        <f t="shared" si="75"/>
        <v>403.75</v>
      </c>
      <c r="R301" s="481">
        <f t="shared" si="76"/>
        <v>446.25</v>
      </c>
      <c r="S301" s="481">
        <f t="shared" si="77"/>
        <v>552.5</v>
      </c>
      <c r="Z301" s="196"/>
    </row>
    <row r="302" spans="1:26" ht="45">
      <c r="A302" s="74" t="s">
        <v>2939</v>
      </c>
      <c r="B302" s="163" t="s">
        <v>924</v>
      </c>
      <c r="C302" s="671"/>
      <c r="D302" s="135" t="s">
        <v>1178</v>
      </c>
      <c r="E302" s="255" t="s">
        <v>31</v>
      </c>
      <c r="F302" s="255" t="s">
        <v>946</v>
      </c>
      <c r="G302" s="69">
        <f t="shared" si="82"/>
        <v>742.5</v>
      </c>
      <c r="H302" s="70">
        <f t="shared" si="83"/>
        <v>605</v>
      </c>
      <c r="I302" s="71">
        <v>550</v>
      </c>
      <c r="J302" s="126">
        <f t="shared" si="68"/>
        <v>1</v>
      </c>
      <c r="K302" s="126">
        <f t="shared" si="69"/>
        <v>550</v>
      </c>
      <c r="L302" s="126">
        <f t="shared" si="70"/>
        <v>550</v>
      </c>
      <c r="M302">
        <f t="shared" si="71"/>
        <v>550</v>
      </c>
      <c r="N302" s="70">
        <f t="shared" si="72"/>
        <v>566.5</v>
      </c>
      <c r="O302" s="70">
        <f t="shared" si="73"/>
        <v>627</v>
      </c>
      <c r="P302" s="70">
        <f t="shared" si="74"/>
        <v>775.5</v>
      </c>
      <c r="Q302" s="481">
        <f t="shared" si="75"/>
        <v>522.5</v>
      </c>
      <c r="R302" s="481">
        <f t="shared" si="76"/>
        <v>577.5</v>
      </c>
      <c r="S302" s="481">
        <f t="shared" si="77"/>
        <v>715</v>
      </c>
      <c r="Z302" s="196"/>
    </row>
    <row r="303" spans="1:26" ht="45">
      <c r="A303" s="90" t="s">
        <v>2940</v>
      </c>
      <c r="B303" s="163" t="s">
        <v>925</v>
      </c>
      <c r="C303" s="671"/>
      <c r="D303" s="135" t="s">
        <v>1178</v>
      </c>
      <c r="E303" s="255" t="s">
        <v>31</v>
      </c>
      <c r="F303" s="255" t="s">
        <v>926</v>
      </c>
      <c r="G303" s="69">
        <f t="shared" si="82"/>
        <v>742.5</v>
      </c>
      <c r="H303" s="70">
        <f t="shared" si="83"/>
        <v>605</v>
      </c>
      <c r="I303" s="71">
        <v>550</v>
      </c>
      <c r="J303" s="126">
        <f t="shared" si="68"/>
        <v>1</v>
      </c>
      <c r="K303" s="126">
        <f t="shared" si="69"/>
        <v>550</v>
      </c>
      <c r="L303" s="126">
        <f t="shared" si="70"/>
        <v>550</v>
      </c>
      <c r="M303">
        <f t="shared" si="71"/>
        <v>550</v>
      </c>
      <c r="N303" s="70">
        <f t="shared" si="72"/>
        <v>566.5</v>
      </c>
      <c r="O303" s="70">
        <f t="shared" si="73"/>
        <v>627</v>
      </c>
      <c r="P303" s="70">
        <f t="shared" si="74"/>
        <v>775.5</v>
      </c>
      <c r="Q303" s="481">
        <f t="shared" si="75"/>
        <v>522.5</v>
      </c>
      <c r="R303" s="481">
        <f t="shared" si="76"/>
        <v>577.5</v>
      </c>
      <c r="S303" s="481">
        <f t="shared" si="77"/>
        <v>715</v>
      </c>
      <c r="Z303" s="196"/>
    </row>
    <row r="304" spans="1:26" ht="45">
      <c r="A304" s="198" t="s">
        <v>2941</v>
      </c>
      <c r="B304" s="163" t="s">
        <v>927</v>
      </c>
      <c r="C304" s="671"/>
      <c r="D304" s="135" t="s">
        <v>1178</v>
      </c>
      <c r="E304" s="255" t="s">
        <v>654</v>
      </c>
      <c r="F304" s="255" t="s">
        <v>945</v>
      </c>
      <c r="G304" s="69">
        <f t="shared" si="82"/>
        <v>807.30000000000007</v>
      </c>
      <c r="H304" s="70">
        <f t="shared" si="83"/>
        <v>657.80000000000007</v>
      </c>
      <c r="I304" s="71">
        <v>598</v>
      </c>
      <c r="J304" s="126">
        <f t="shared" si="68"/>
        <v>1</v>
      </c>
      <c r="K304" s="126">
        <f t="shared" si="69"/>
        <v>598</v>
      </c>
      <c r="L304" s="126">
        <f t="shared" si="70"/>
        <v>598</v>
      </c>
      <c r="M304">
        <f t="shared" si="71"/>
        <v>598</v>
      </c>
      <c r="N304" s="70">
        <f t="shared" si="72"/>
        <v>615.94000000000005</v>
      </c>
      <c r="O304" s="70">
        <f t="shared" si="73"/>
        <v>681.71999999999991</v>
      </c>
      <c r="P304" s="70">
        <f t="shared" si="74"/>
        <v>843.18</v>
      </c>
      <c r="Q304" s="481">
        <f t="shared" si="75"/>
        <v>568.1</v>
      </c>
      <c r="R304" s="481">
        <f t="shared" si="76"/>
        <v>627.9</v>
      </c>
      <c r="S304" s="481">
        <f t="shared" si="77"/>
        <v>777.4</v>
      </c>
      <c r="Z304" s="196"/>
    </row>
    <row r="305" spans="1:26" ht="45">
      <c r="A305" s="74" t="s">
        <v>2942</v>
      </c>
      <c r="B305" s="163" t="s">
        <v>928</v>
      </c>
      <c r="C305" s="671"/>
      <c r="D305" s="135" t="s">
        <v>1178</v>
      </c>
      <c r="E305" s="255" t="s">
        <v>668</v>
      </c>
      <c r="F305" s="255" t="s">
        <v>945</v>
      </c>
      <c r="G305" s="69">
        <f t="shared" si="82"/>
        <v>1077.3000000000002</v>
      </c>
      <c r="H305" s="70">
        <f t="shared" si="83"/>
        <v>877.80000000000007</v>
      </c>
      <c r="I305" s="71">
        <v>798</v>
      </c>
      <c r="J305" s="126">
        <f t="shared" si="68"/>
        <v>1</v>
      </c>
      <c r="K305" s="126">
        <f t="shared" si="69"/>
        <v>798</v>
      </c>
      <c r="L305" s="126">
        <f t="shared" si="70"/>
        <v>798</v>
      </c>
      <c r="M305">
        <f t="shared" si="71"/>
        <v>798</v>
      </c>
      <c r="N305" s="70">
        <f t="shared" si="72"/>
        <v>821.94</v>
      </c>
      <c r="O305" s="70">
        <f t="shared" si="73"/>
        <v>909.71999999999991</v>
      </c>
      <c r="P305" s="70">
        <f t="shared" si="74"/>
        <v>1125.1799999999998</v>
      </c>
      <c r="Q305" s="481">
        <f t="shared" si="75"/>
        <v>758.1</v>
      </c>
      <c r="R305" s="481">
        <f t="shared" si="76"/>
        <v>837.90000000000009</v>
      </c>
      <c r="S305" s="481">
        <f t="shared" si="77"/>
        <v>1037.4000000000001</v>
      </c>
      <c r="Z305" s="196"/>
    </row>
    <row r="306" spans="1:26" ht="45">
      <c r="A306" s="74" t="s">
        <v>2943</v>
      </c>
      <c r="B306" s="163" t="s">
        <v>929</v>
      </c>
      <c r="C306" s="671"/>
      <c r="D306" s="135" t="s">
        <v>1178</v>
      </c>
      <c r="E306" s="255" t="s">
        <v>716</v>
      </c>
      <c r="F306" s="255" t="s">
        <v>944</v>
      </c>
      <c r="G306" s="69">
        <f t="shared" si="82"/>
        <v>573.75</v>
      </c>
      <c r="H306" s="70">
        <f t="shared" si="83"/>
        <v>467.50000000000006</v>
      </c>
      <c r="I306" s="71">
        <v>425</v>
      </c>
      <c r="J306" s="126">
        <f t="shared" si="68"/>
        <v>1</v>
      </c>
      <c r="K306" s="126">
        <f t="shared" si="69"/>
        <v>425</v>
      </c>
      <c r="L306" s="126">
        <f t="shared" si="70"/>
        <v>425</v>
      </c>
      <c r="M306">
        <f t="shared" si="71"/>
        <v>425</v>
      </c>
      <c r="N306" s="70">
        <f t="shared" si="72"/>
        <v>437.75</v>
      </c>
      <c r="O306" s="70">
        <f t="shared" si="73"/>
        <v>484.49999999999994</v>
      </c>
      <c r="P306" s="70">
        <f t="shared" si="74"/>
        <v>599.25</v>
      </c>
      <c r="Q306" s="481">
        <f t="shared" si="75"/>
        <v>403.75</v>
      </c>
      <c r="R306" s="481">
        <f t="shared" si="76"/>
        <v>446.25</v>
      </c>
      <c r="S306" s="481">
        <f t="shared" si="77"/>
        <v>552.5</v>
      </c>
      <c r="Z306" s="196"/>
    </row>
    <row r="307" spans="1:26" ht="45">
      <c r="A307" s="90" t="s">
        <v>2944</v>
      </c>
      <c r="B307" s="163" t="s">
        <v>930</v>
      </c>
      <c r="C307" s="671"/>
      <c r="D307" s="135" t="s">
        <v>1178</v>
      </c>
      <c r="E307" s="255" t="s">
        <v>31</v>
      </c>
      <c r="F307" s="255" t="s">
        <v>943</v>
      </c>
      <c r="G307" s="69">
        <f t="shared" si="82"/>
        <v>742.5</v>
      </c>
      <c r="H307" s="70">
        <f t="shared" si="83"/>
        <v>605</v>
      </c>
      <c r="I307" s="71">
        <v>550</v>
      </c>
      <c r="J307" s="126">
        <f t="shared" si="68"/>
        <v>1</v>
      </c>
      <c r="K307" s="126">
        <f t="shared" si="69"/>
        <v>550</v>
      </c>
      <c r="L307" s="126">
        <f t="shared" si="70"/>
        <v>550</v>
      </c>
      <c r="M307">
        <f t="shared" si="71"/>
        <v>550</v>
      </c>
      <c r="N307" s="70">
        <f t="shared" si="72"/>
        <v>566.5</v>
      </c>
      <c r="O307" s="70">
        <f t="shared" si="73"/>
        <v>627</v>
      </c>
      <c r="P307" s="70">
        <f t="shared" si="74"/>
        <v>775.5</v>
      </c>
      <c r="Q307" s="481">
        <f t="shared" si="75"/>
        <v>522.5</v>
      </c>
      <c r="R307" s="481">
        <f t="shared" si="76"/>
        <v>577.5</v>
      </c>
      <c r="S307" s="481">
        <f t="shared" si="77"/>
        <v>715</v>
      </c>
      <c r="Z307" s="196"/>
    </row>
    <row r="308" spans="1:26" ht="45">
      <c r="A308" s="90" t="s">
        <v>2945</v>
      </c>
      <c r="B308" s="163" t="s">
        <v>932</v>
      </c>
      <c r="C308" s="671"/>
      <c r="D308" s="135" t="s">
        <v>1178</v>
      </c>
      <c r="E308" s="255" t="s">
        <v>654</v>
      </c>
      <c r="F308" s="255" t="s">
        <v>942</v>
      </c>
      <c r="G308" s="69">
        <f t="shared" si="82"/>
        <v>807.30000000000007</v>
      </c>
      <c r="H308" s="70">
        <f t="shared" si="83"/>
        <v>657.80000000000007</v>
      </c>
      <c r="I308" s="71">
        <v>598</v>
      </c>
      <c r="J308" s="126">
        <f t="shared" si="68"/>
        <v>1</v>
      </c>
      <c r="K308" s="126">
        <f t="shared" si="69"/>
        <v>598</v>
      </c>
      <c r="L308" s="126">
        <f t="shared" si="70"/>
        <v>598</v>
      </c>
      <c r="M308">
        <f t="shared" si="71"/>
        <v>598</v>
      </c>
      <c r="N308" s="70">
        <f t="shared" si="72"/>
        <v>615.94000000000005</v>
      </c>
      <c r="O308" s="70">
        <f t="shared" si="73"/>
        <v>681.71999999999991</v>
      </c>
      <c r="P308" s="70">
        <f t="shared" si="74"/>
        <v>843.18</v>
      </c>
      <c r="Q308" s="481">
        <f t="shared" si="75"/>
        <v>568.1</v>
      </c>
      <c r="R308" s="481">
        <f t="shared" si="76"/>
        <v>627.9</v>
      </c>
      <c r="S308" s="481">
        <f t="shared" si="77"/>
        <v>777.4</v>
      </c>
      <c r="Z308" s="196"/>
    </row>
    <row r="309" spans="1:26" ht="45">
      <c r="A309" s="90" t="s">
        <v>2946</v>
      </c>
      <c r="B309" s="163" t="s">
        <v>933</v>
      </c>
      <c r="C309" s="671"/>
      <c r="D309" s="135" t="s">
        <v>1178</v>
      </c>
      <c r="E309" s="255" t="s">
        <v>668</v>
      </c>
      <c r="F309" s="255" t="s">
        <v>942</v>
      </c>
      <c r="G309" s="69">
        <f t="shared" si="82"/>
        <v>1077.3000000000002</v>
      </c>
      <c r="H309" s="70">
        <f t="shared" si="83"/>
        <v>877.80000000000007</v>
      </c>
      <c r="I309" s="71">
        <v>798</v>
      </c>
      <c r="J309" s="126">
        <f t="shared" si="68"/>
        <v>1</v>
      </c>
      <c r="K309" s="126">
        <f t="shared" si="69"/>
        <v>798</v>
      </c>
      <c r="L309" s="126">
        <f t="shared" si="70"/>
        <v>798</v>
      </c>
      <c r="M309">
        <f t="shared" si="71"/>
        <v>798</v>
      </c>
      <c r="N309" s="70">
        <f t="shared" si="72"/>
        <v>821.94</v>
      </c>
      <c r="O309" s="70">
        <f t="shared" si="73"/>
        <v>909.71999999999991</v>
      </c>
      <c r="P309" s="70">
        <f t="shared" si="74"/>
        <v>1125.1799999999998</v>
      </c>
      <c r="Q309" s="481">
        <f t="shared" si="75"/>
        <v>758.1</v>
      </c>
      <c r="R309" s="481">
        <f t="shared" si="76"/>
        <v>837.90000000000009</v>
      </c>
      <c r="S309" s="481">
        <f t="shared" si="77"/>
        <v>1037.4000000000001</v>
      </c>
      <c r="Z309" s="196"/>
    </row>
    <row r="310" spans="1:26" ht="45">
      <c r="A310" s="74" t="s">
        <v>2947</v>
      </c>
      <c r="B310" s="163" t="s">
        <v>934</v>
      </c>
      <c r="C310" s="671"/>
      <c r="D310" s="135" t="s">
        <v>1178</v>
      </c>
      <c r="E310" s="255" t="s">
        <v>716</v>
      </c>
      <c r="F310" s="255" t="s">
        <v>931</v>
      </c>
      <c r="G310" s="69">
        <f t="shared" si="82"/>
        <v>573.75</v>
      </c>
      <c r="H310" s="70">
        <f t="shared" si="83"/>
        <v>467.50000000000006</v>
      </c>
      <c r="I310" s="71">
        <v>425</v>
      </c>
      <c r="J310" s="126">
        <f t="shared" si="68"/>
        <v>1</v>
      </c>
      <c r="K310" s="126">
        <f t="shared" si="69"/>
        <v>425</v>
      </c>
      <c r="L310" s="126">
        <f t="shared" si="70"/>
        <v>425</v>
      </c>
      <c r="M310">
        <f t="shared" si="71"/>
        <v>425</v>
      </c>
      <c r="N310" s="70">
        <f t="shared" si="72"/>
        <v>437.75</v>
      </c>
      <c r="O310" s="70">
        <f t="shared" si="73"/>
        <v>484.49999999999994</v>
      </c>
      <c r="P310" s="70">
        <f t="shared" si="74"/>
        <v>599.25</v>
      </c>
      <c r="Q310" s="481">
        <f t="shared" si="75"/>
        <v>403.75</v>
      </c>
      <c r="R310" s="481">
        <f t="shared" si="76"/>
        <v>446.25</v>
      </c>
      <c r="S310" s="481">
        <f t="shared" si="77"/>
        <v>552.5</v>
      </c>
      <c r="Z310" s="196"/>
    </row>
    <row r="311" spans="1:26" ht="45">
      <c r="A311" s="90" t="s">
        <v>2948</v>
      </c>
      <c r="B311" s="163" t="s">
        <v>935</v>
      </c>
      <c r="C311" s="671"/>
      <c r="D311" s="135" t="s">
        <v>1178</v>
      </c>
      <c r="E311" s="255" t="s">
        <v>31</v>
      </c>
      <c r="F311" s="255" t="s">
        <v>940</v>
      </c>
      <c r="G311" s="69">
        <f t="shared" si="82"/>
        <v>742.5</v>
      </c>
      <c r="H311" s="70">
        <f t="shared" si="83"/>
        <v>605</v>
      </c>
      <c r="I311" s="71">
        <v>550</v>
      </c>
      <c r="J311" s="126">
        <f t="shared" si="68"/>
        <v>1</v>
      </c>
      <c r="K311" s="126">
        <f t="shared" si="69"/>
        <v>550</v>
      </c>
      <c r="L311" s="126">
        <f t="shared" si="70"/>
        <v>550</v>
      </c>
      <c r="M311">
        <f t="shared" si="71"/>
        <v>550</v>
      </c>
      <c r="N311" s="70">
        <f t="shared" si="72"/>
        <v>566.5</v>
      </c>
      <c r="O311" s="70">
        <f t="shared" si="73"/>
        <v>627</v>
      </c>
      <c r="P311" s="70">
        <f t="shared" si="74"/>
        <v>775.5</v>
      </c>
      <c r="Q311" s="481">
        <f t="shared" si="75"/>
        <v>522.5</v>
      </c>
      <c r="R311" s="481">
        <f t="shared" si="76"/>
        <v>577.5</v>
      </c>
      <c r="S311" s="481">
        <f t="shared" si="77"/>
        <v>715</v>
      </c>
      <c r="Z311" s="196"/>
    </row>
    <row r="312" spans="1:26" ht="45">
      <c r="A312" s="198" t="s">
        <v>2949</v>
      </c>
      <c r="B312" s="163" t="s">
        <v>936</v>
      </c>
      <c r="C312" s="671"/>
      <c r="D312" s="135" t="s">
        <v>1178</v>
      </c>
      <c r="E312" s="255" t="s">
        <v>654</v>
      </c>
      <c r="F312" s="255" t="s">
        <v>941</v>
      </c>
      <c r="G312" s="69">
        <f t="shared" si="82"/>
        <v>807.30000000000007</v>
      </c>
      <c r="H312" s="70">
        <f t="shared" si="83"/>
        <v>657.80000000000007</v>
      </c>
      <c r="I312" s="71">
        <v>598</v>
      </c>
      <c r="J312" s="126">
        <f t="shared" si="68"/>
        <v>1</v>
      </c>
      <c r="K312" s="126">
        <f t="shared" si="69"/>
        <v>598</v>
      </c>
      <c r="L312" s="126">
        <f t="shared" si="70"/>
        <v>598</v>
      </c>
      <c r="M312">
        <f t="shared" si="71"/>
        <v>598</v>
      </c>
      <c r="N312" s="70">
        <f t="shared" si="72"/>
        <v>615.94000000000005</v>
      </c>
      <c r="O312" s="70">
        <f t="shared" si="73"/>
        <v>681.71999999999991</v>
      </c>
      <c r="P312" s="70">
        <f t="shared" si="74"/>
        <v>843.18</v>
      </c>
      <c r="Q312" s="481">
        <f t="shared" si="75"/>
        <v>568.1</v>
      </c>
      <c r="R312" s="481">
        <f t="shared" si="76"/>
        <v>627.9</v>
      </c>
      <c r="S312" s="481">
        <f t="shared" si="77"/>
        <v>777.4</v>
      </c>
      <c r="Z312" s="196"/>
    </row>
    <row r="313" spans="1:26" ht="45">
      <c r="A313" s="74" t="s">
        <v>2950</v>
      </c>
      <c r="B313" s="163" t="s">
        <v>937</v>
      </c>
      <c r="C313" s="671"/>
      <c r="D313" s="135" t="s">
        <v>1178</v>
      </c>
      <c r="E313" s="255" t="s">
        <v>668</v>
      </c>
      <c r="F313" s="255" t="s">
        <v>939</v>
      </c>
      <c r="G313" s="69">
        <f t="shared" si="82"/>
        <v>1077.3000000000002</v>
      </c>
      <c r="H313" s="70">
        <f t="shared" si="83"/>
        <v>877.80000000000007</v>
      </c>
      <c r="I313" s="71">
        <v>798</v>
      </c>
      <c r="J313" s="126">
        <f t="shared" si="68"/>
        <v>1</v>
      </c>
      <c r="K313" s="126">
        <f t="shared" si="69"/>
        <v>798</v>
      </c>
      <c r="L313" s="126">
        <f t="shared" si="70"/>
        <v>798</v>
      </c>
      <c r="M313">
        <f t="shared" si="71"/>
        <v>798</v>
      </c>
      <c r="N313" s="70">
        <f t="shared" si="72"/>
        <v>821.94</v>
      </c>
      <c r="O313" s="70">
        <f t="shared" si="73"/>
        <v>909.71999999999991</v>
      </c>
      <c r="P313" s="70">
        <f t="shared" si="74"/>
        <v>1125.1799999999998</v>
      </c>
      <c r="Q313" s="481">
        <f t="shared" si="75"/>
        <v>758.1</v>
      </c>
      <c r="R313" s="481">
        <f t="shared" si="76"/>
        <v>837.90000000000009</v>
      </c>
      <c r="S313" s="481">
        <f t="shared" si="77"/>
        <v>1037.4000000000001</v>
      </c>
      <c r="Z313" s="196"/>
    </row>
    <row r="314" spans="1:26" ht="45">
      <c r="A314" s="74" t="s">
        <v>2951</v>
      </c>
      <c r="B314" s="163" t="s">
        <v>938</v>
      </c>
      <c r="C314" s="671"/>
      <c r="D314" s="135" t="s">
        <v>1178</v>
      </c>
      <c r="E314" s="255" t="s">
        <v>716</v>
      </c>
      <c r="F314" s="255" t="s">
        <v>940</v>
      </c>
      <c r="G314" s="69">
        <f t="shared" si="82"/>
        <v>573.75</v>
      </c>
      <c r="H314" s="70">
        <f t="shared" si="83"/>
        <v>467.50000000000006</v>
      </c>
      <c r="I314" s="71">
        <v>425</v>
      </c>
      <c r="J314" s="126">
        <f t="shared" si="68"/>
        <v>1</v>
      </c>
      <c r="K314" s="126">
        <f t="shared" si="69"/>
        <v>425</v>
      </c>
      <c r="L314" s="126">
        <f t="shared" si="70"/>
        <v>425</v>
      </c>
      <c r="M314">
        <f t="shared" si="71"/>
        <v>425</v>
      </c>
      <c r="N314" s="70">
        <f t="shared" si="72"/>
        <v>437.75</v>
      </c>
      <c r="O314" s="70">
        <f t="shared" si="73"/>
        <v>484.49999999999994</v>
      </c>
      <c r="P314" s="70">
        <f t="shared" si="74"/>
        <v>599.25</v>
      </c>
      <c r="Q314" s="481">
        <f t="shared" si="75"/>
        <v>403.75</v>
      </c>
      <c r="R314" s="481">
        <f t="shared" si="76"/>
        <v>446.25</v>
      </c>
      <c r="S314" s="481">
        <f t="shared" si="77"/>
        <v>552.5</v>
      </c>
      <c r="Z314" s="196"/>
    </row>
    <row r="315" spans="1:26" ht="29.25" customHeight="1">
      <c r="A315" s="634" t="s">
        <v>2991</v>
      </c>
      <c r="B315" s="634"/>
      <c r="C315" s="634"/>
      <c r="D315" s="634"/>
      <c r="E315" s="634"/>
      <c r="F315" s="634"/>
      <c r="G315" s="634"/>
      <c r="H315" s="634"/>
      <c r="I315" s="634"/>
      <c r="J315" s="126">
        <f t="shared" si="68"/>
        <v>0</v>
      </c>
      <c r="K315" s="126">
        <f t="shared" si="69"/>
        <v>0</v>
      </c>
      <c r="L315" s="126">
        <f t="shared" si="70"/>
        <v>0</v>
      </c>
      <c r="M315" t="str">
        <f t="shared" si="71"/>
        <v xml:space="preserve"> </v>
      </c>
      <c r="N315" s="70" t="str">
        <f t="shared" si="72"/>
        <v xml:space="preserve"> </v>
      </c>
      <c r="O315" s="70" t="str">
        <f t="shared" si="73"/>
        <v xml:space="preserve"> </v>
      </c>
      <c r="P315" s="70" t="str">
        <f t="shared" si="74"/>
        <v xml:space="preserve"> </v>
      </c>
      <c r="Q315" s="481" t="str">
        <f t="shared" si="75"/>
        <v xml:space="preserve"> </v>
      </c>
      <c r="R315" s="481" t="str">
        <f t="shared" si="76"/>
        <v xml:space="preserve"> </v>
      </c>
      <c r="S315" s="481" t="str">
        <f t="shared" si="77"/>
        <v xml:space="preserve"> </v>
      </c>
      <c r="Z315" s="196"/>
    </row>
    <row r="316" spans="1:26" ht="31.5" customHeight="1">
      <c r="A316" s="64" t="s">
        <v>3</v>
      </c>
      <c r="B316" s="64" t="s">
        <v>93</v>
      </c>
      <c r="C316" s="64" t="s">
        <v>43</v>
      </c>
      <c r="D316" s="64" t="s">
        <v>4</v>
      </c>
      <c r="E316" s="64" t="s">
        <v>44</v>
      </c>
      <c r="F316" s="64" t="s">
        <v>253</v>
      </c>
      <c r="G316" s="64" t="s">
        <v>261</v>
      </c>
      <c r="H316" s="64" t="s">
        <v>3625</v>
      </c>
      <c r="I316" s="64" t="s">
        <v>263</v>
      </c>
      <c r="J316" s="126">
        <f t="shared" si="68"/>
        <v>1</v>
      </c>
      <c r="K316" s="126" t="str">
        <f t="shared" si="69"/>
        <v>ОПТ 2</v>
      </c>
      <c r="L316" s="126" t="str">
        <f t="shared" si="70"/>
        <v xml:space="preserve"> </v>
      </c>
      <c r="M316" t="str">
        <f t="shared" si="71"/>
        <v xml:space="preserve"> </v>
      </c>
      <c r="N316" s="70" t="str">
        <f t="shared" si="72"/>
        <v xml:space="preserve"> </v>
      </c>
      <c r="O316" s="70" t="str">
        <f t="shared" si="73"/>
        <v xml:space="preserve"> </v>
      </c>
      <c r="P316" s="70" t="str">
        <f t="shared" si="74"/>
        <v xml:space="preserve"> </v>
      </c>
      <c r="Q316" s="481" t="str">
        <f t="shared" si="75"/>
        <v xml:space="preserve"> </v>
      </c>
      <c r="R316" s="481" t="str">
        <f t="shared" si="76"/>
        <v xml:space="preserve"> </v>
      </c>
      <c r="S316" s="481" t="str">
        <f t="shared" si="77"/>
        <v xml:space="preserve"> </v>
      </c>
      <c r="Z316" s="196"/>
    </row>
    <row r="317" spans="1:26" ht="86.25" customHeight="1">
      <c r="A317" s="74" t="s">
        <v>2952</v>
      </c>
      <c r="B317" s="273" t="s">
        <v>968</v>
      </c>
      <c r="C317" s="274"/>
      <c r="D317" s="135" t="s">
        <v>1178</v>
      </c>
      <c r="E317" s="274" t="s">
        <v>212</v>
      </c>
      <c r="F317" s="274" t="s">
        <v>1070</v>
      </c>
      <c r="G317" s="69">
        <f>I317*1.35</f>
        <v>1876.5000000000002</v>
      </c>
      <c r="H317" s="70">
        <f>I317*1.1</f>
        <v>1529.0000000000002</v>
      </c>
      <c r="I317" s="71">
        <v>1390</v>
      </c>
      <c r="J317" s="126">
        <f t="shared" si="68"/>
        <v>1</v>
      </c>
      <c r="K317" s="126">
        <f t="shared" si="69"/>
        <v>1390</v>
      </c>
      <c r="L317" s="126">
        <f t="shared" si="70"/>
        <v>1390</v>
      </c>
      <c r="M317">
        <f t="shared" si="71"/>
        <v>1390</v>
      </c>
      <c r="N317" s="70">
        <f t="shared" si="72"/>
        <v>1431.7</v>
      </c>
      <c r="O317" s="70">
        <f t="shared" si="73"/>
        <v>1584.6</v>
      </c>
      <c r="P317" s="70">
        <f t="shared" si="74"/>
        <v>1959.8999999999999</v>
      </c>
      <c r="Q317" s="481">
        <f t="shared" si="75"/>
        <v>1320.5</v>
      </c>
      <c r="R317" s="481">
        <f t="shared" si="76"/>
        <v>1459.5</v>
      </c>
      <c r="S317" s="481">
        <f t="shared" si="77"/>
        <v>1807</v>
      </c>
      <c r="Z317" s="196"/>
    </row>
    <row r="318" spans="1:26" ht="47.25" customHeight="1">
      <c r="A318" s="729" t="s">
        <v>2954</v>
      </c>
      <c r="B318" s="853" t="s">
        <v>2953</v>
      </c>
      <c r="C318" s="854"/>
      <c r="D318" s="135" t="s">
        <v>1178</v>
      </c>
      <c r="E318" s="854" t="s">
        <v>38</v>
      </c>
      <c r="F318" s="854" t="s">
        <v>1069</v>
      </c>
      <c r="G318" s="69">
        <f>I318*1.35</f>
        <v>2759.4</v>
      </c>
      <c r="H318" s="70">
        <f>I318*1.1</f>
        <v>2248.4</v>
      </c>
      <c r="I318" s="71">
        <v>2044</v>
      </c>
      <c r="J318" s="126">
        <f t="shared" si="68"/>
        <v>1</v>
      </c>
      <c r="K318" s="126">
        <f t="shared" si="69"/>
        <v>2044</v>
      </c>
      <c r="L318" s="126">
        <f t="shared" si="70"/>
        <v>2044</v>
      </c>
      <c r="M318">
        <f t="shared" si="71"/>
        <v>2044</v>
      </c>
      <c r="N318" s="70">
        <f t="shared" si="72"/>
        <v>2105.3200000000002</v>
      </c>
      <c r="O318" s="70">
        <f t="shared" si="73"/>
        <v>2330.16</v>
      </c>
      <c r="P318" s="70">
        <f t="shared" si="74"/>
        <v>2882.04</v>
      </c>
      <c r="Q318" s="481">
        <f t="shared" si="75"/>
        <v>1941.8</v>
      </c>
      <c r="R318" s="481">
        <f t="shared" si="76"/>
        <v>2146.2000000000003</v>
      </c>
      <c r="S318" s="481">
        <f t="shared" si="77"/>
        <v>2657.2000000000003</v>
      </c>
      <c r="Z318" s="196"/>
    </row>
    <row r="319" spans="1:26" ht="42" customHeight="1">
      <c r="A319" s="731"/>
      <c r="B319" s="853"/>
      <c r="C319" s="854"/>
      <c r="D319" s="261" t="s">
        <v>1240</v>
      </c>
      <c r="E319" s="854"/>
      <c r="F319" s="854"/>
      <c r="G319" s="69">
        <f>I319*1.35</f>
        <v>2759.4</v>
      </c>
      <c r="H319" s="70">
        <f>I319*1.1</f>
        <v>2248.4</v>
      </c>
      <c r="I319" s="71">
        <v>2044</v>
      </c>
      <c r="J319" s="126">
        <f t="shared" si="68"/>
        <v>1</v>
      </c>
      <c r="K319" s="126">
        <f t="shared" si="69"/>
        <v>2044</v>
      </c>
      <c r="L319" s="126">
        <f t="shared" si="70"/>
        <v>2044</v>
      </c>
      <c r="M319">
        <f t="shared" si="71"/>
        <v>2044</v>
      </c>
      <c r="N319" s="70">
        <f t="shared" si="72"/>
        <v>2105.3200000000002</v>
      </c>
      <c r="O319" s="70">
        <f t="shared" si="73"/>
        <v>2330.16</v>
      </c>
      <c r="P319" s="70">
        <f t="shared" si="74"/>
        <v>2882.04</v>
      </c>
      <c r="Q319" s="481">
        <f t="shared" si="75"/>
        <v>1941.8</v>
      </c>
      <c r="R319" s="481">
        <f t="shared" si="76"/>
        <v>2146.2000000000003</v>
      </c>
      <c r="S319" s="481">
        <f t="shared" si="77"/>
        <v>2657.2000000000003</v>
      </c>
      <c r="Z319" s="196"/>
    </row>
    <row r="320" spans="1:26" ht="86.25" customHeight="1">
      <c r="A320" s="74" t="s">
        <v>2956</v>
      </c>
      <c r="B320" s="273" t="s">
        <v>2955</v>
      </c>
      <c r="C320" s="274"/>
      <c r="D320" s="135" t="s">
        <v>1178</v>
      </c>
      <c r="E320" s="274" t="s">
        <v>38</v>
      </c>
      <c r="F320" s="274" t="s">
        <v>1069</v>
      </c>
      <c r="G320" s="69">
        <f>I320*1.35</f>
        <v>2759.4</v>
      </c>
      <c r="H320" s="70">
        <f>I320*1.1</f>
        <v>2248.4</v>
      </c>
      <c r="I320" s="71">
        <v>2044</v>
      </c>
      <c r="J320" s="126">
        <f t="shared" si="68"/>
        <v>1</v>
      </c>
      <c r="K320" s="126">
        <f t="shared" si="69"/>
        <v>2044</v>
      </c>
      <c r="L320" s="126">
        <f t="shared" si="70"/>
        <v>2044</v>
      </c>
      <c r="M320">
        <f t="shared" si="71"/>
        <v>2044</v>
      </c>
      <c r="N320" s="70">
        <f t="shared" si="72"/>
        <v>2105.3200000000002</v>
      </c>
      <c r="O320" s="70">
        <f t="shared" si="73"/>
        <v>2330.16</v>
      </c>
      <c r="P320" s="70">
        <f t="shared" si="74"/>
        <v>2882.04</v>
      </c>
      <c r="Q320" s="481">
        <f t="shared" si="75"/>
        <v>1941.8</v>
      </c>
      <c r="R320" s="481">
        <f t="shared" si="76"/>
        <v>2146.2000000000003</v>
      </c>
      <c r="S320" s="481">
        <f t="shared" si="77"/>
        <v>2657.2000000000003</v>
      </c>
      <c r="Z320" s="196"/>
    </row>
    <row r="321" spans="1:26" ht="29.25" customHeight="1">
      <c r="A321" s="634" t="s">
        <v>2992</v>
      </c>
      <c r="B321" s="634"/>
      <c r="C321" s="634"/>
      <c r="D321" s="634"/>
      <c r="E321" s="634"/>
      <c r="F321" s="634"/>
      <c r="G321" s="634"/>
      <c r="H321" s="634"/>
      <c r="I321" s="634"/>
      <c r="J321" s="126">
        <f t="shared" si="68"/>
        <v>0</v>
      </c>
      <c r="K321" s="126">
        <f t="shared" si="69"/>
        <v>0</v>
      </c>
      <c r="L321" s="126">
        <f t="shared" si="70"/>
        <v>0</v>
      </c>
      <c r="M321" t="str">
        <f t="shared" si="71"/>
        <v xml:space="preserve"> </v>
      </c>
      <c r="N321" s="70" t="str">
        <f t="shared" si="72"/>
        <v xml:space="preserve"> </v>
      </c>
      <c r="O321" s="70" t="str">
        <f t="shared" si="73"/>
        <v xml:space="preserve"> </v>
      </c>
      <c r="P321" s="70" t="str">
        <f t="shared" si="74"/>
        <v xml:space="preserve"> </v>
      </c>
      <c r="Q321" s="481" t="str">
        <f t="shared" si="75"/>
        <v xml:space="preserve"> </v>
      </c>
      <c r="R321" s="481" t="str">
        <f t="shared" si="76"/>
        <v xml:space="preserve"> </v>
      </c>
      <c r="S321" s="481" t="str">
        <f t="shared" si="77"/>
        <v xml:space="preserve"> </v>
      </c>
      <c r="Z321" s="196"/>
    </row>
    <row r="322" spans="1:26" ht="31.5" customHeight="1">
      <c r="A322" s="64" t="s">
        <v>3</v>
      </c>
      <c r="B322" s="64" t="s">
        <v>93</v>
      </c>
      <c r="C322" s="64" t="s">
        <v>43</v>
      </c>
      <c r="D322" s="64" t="s">
        <v>4</v>
      </c>
      <c r="E322" s="64" t="s">
        <v>44</v>
      </c>
      <c r="F322" s="64" t="s">
        <v>253</v>
      </c>
      <c r="G322" s="64" t="s">
        <v>261</v>
      </c>
      <c r="H322" s="64" t="s">
        <v>3625</v>
      </c>
      <c r="I322" s="64" t="s">
        <v>263</v>
      </c>
      <c r="J322" s="126">
        <f t="shared" si="68"/>
        <v>1</v>
      </c>
      <c r="K322" s="126" t="str">
        <f t="shared" si="69"/>
        <v>ОПТ 2</v>
      </c>
      <c r="L322" s="126" t="str">
        <f t="shared" si="70"/>
        <v xml:space="preserve"> </v>
      </c>
      <c r="M322" t="str">
        <f t="shared" si="71"/>
        <v xml:space="preserve"> </v>
      </c>
      <c r="N322" s="70" t="str">
        <f t="shared" si="72"/>
        <v xml:space="preserve"> </v>
      </c>
      <c r="O322" s="70" t="str">
        <f t="shared" si="73"/>
        <v xml:space="preserve"> </v>
      </c>
      <c r="P322" s="70" t="str">
        <f t="shared" si="74"/>
        <v xml:space="preserve"> </v>
      </c>
      <c r="Q322" s="481" t="str">
        <f t="shared" si="75"/>
        <v xml:space="preserve"> </v>
      </c>
      <c r="R322" s="481" t="str">
        <f t="shared" si="76"/>
        <v xml:space="preserve"> </v>
      </c>
      <c r="S322" s="481" t="str">
        <f t="shared" si="77"/>
        <v xml:space="preserve"> </v>
      </c>
      <c r="Z322" s="196"/>
    </row>
    <row r="323" spans="1:26" ht="81" customHeight="1">
      <c r="A323" s="74" t="s">
        <v>2969</v>
      </c>
      <c r="B323" s="273" t="s">
        <v>2968</v>
      </c>
      <c r="C323" s="274"/>
      <c r="D323" s="135" t="s">
        <v>1178</v>
      </c>
      <c r="E323" s="274" t="s">
        <v>211</v>
      </c>
      <c r="F323" s="274" t="s">
        <v>1070</v>
      </c>
      <c r="G323" s="69">
        <f>I323*1.35</f>
        <v>1309.5</v>
      </c>
      <c r="H323" s="70">
        <f>I323*1.1</f>
        <v>1067</v>
      </c>
      <c r="I323" s="71">
        <v>970</v>
      </c>
      <c r="J323" s="126">
        <f t="shared" si="68"/>
        <v>1</v>
      </c>
      <c r="K323" s="126">
        <f t="shared" si="69"/>
        <v>970</v>
      </c>
      <c r="L323" s="126">
        <f t="shared" si="70"/>
        <v>970</v>
      </c>
      <c r="M323">
        <f t="shared" si="71"/>
        <v>970</v>
      </c>
      <c r="N323" s="70">
        <f t="shared" si="72"/>
        <v>999.1</v>
      </c>
      <c r="O323" s="70">
        <f t="shared" si="73"/>
        <v>1105.8</v>
      </c>
      <c r="P323" s="70">
        <f t="shared" si="74"/>
        <v>1367.6999999999998</v>
      </c>
      <c r="Q323" s="481">
        <f t="shared" si="75"/>
        <v>921.5</v>
      </c>
      <c r="R323" s="481">
        <f t="shared" si="76"/>
        <v>1018.5</v>
      </c>
      <c r="S323" s="481">
        <f t="shared" si="77"/>
        <v>1261</v>
      </c>
      <c r="Z323" s="196"/>
    </row>
    <row r="324" spans="1:26" ht="28.5" customHeight="1">
      <c r="A324" s="633" t="s">
        <v>2994</v>
      </c>
      <c r="B324" s="633"/>
      <c r="C324" s="633"/>
      <c r="D324" s="633"/>
      <c r="E324" s="633"/>
      <c r="F324" s="633"/>
      <c r="G324" s="633"/>
      <c r="H324" s="633"/>
      <c r="I324" s="633"/>
      <c r="J324" s="126">
        <f t="shared" si="68"/>
        <v>0</v>
      </c>
      <c r="K324" s="126">
        <f t="shared" si="69"/>
        <v>0</v>
      </c>
      <c r="L324" s="126">
        <f t="shared" si="70"/>
        <v>0</v>
      </c>
      <c r="M324" t="str">
        <f t="shared" si="71"/>
        <v xml:space="preserve"> </v>
      </c>
      <c r="N324" s="70" t="str">
        <f t="shared" si="72"/>
        <v xml:space="preserve"> </v>
      </c>
      <c r="O324" s="70" t="str">
        <f t="shared" si="73"/>
        <v xml:space="preserve"> </v>
      </c>
      <c r="P324" s="70" t="str">
        <f t="shared" si="74"/>
        <v xml:space="preserve"> </v>
      </c>
      <c r="Q324" s="481" t="str">
        <f t="shared" si="75"/>
        <v xml:space="preserve"> </v>
      </c>
      <c r="R324" s="481" t="str">
        <f t="shared" si="76"/>
        <v xml:space="preserve"> </v>
      </c>
      <c r="S324" s="481" t="str">
        <f t="shared" si="77"/>
        <v xml:space="preserve"> </v>
      </c>
      <c r="Z324" s="196"/>
    </row>
    <row r="325" spans="1:26" ht="31.5" customHeight="1">
      <c r="A325" s="64" t="s">
        <v>3</v>
      </c>
      <c r="B325" s="64" t="s">
        <v>93</v>
      </c>
      <c r="C325" s="64" t="s">
        <v>43</v>
      </c>
      <c r="D325" s="64" t="s">
        <v>4</v>
      </c>
      <c r="E325" s="64" t="s">
        <v>44</v>
      </c>
      <c r="F325" s="64" t="s">
        <v>253</v>
      </c>
      <c r="G325" s="64" t="s">
        <v>261</v>
      </c>
      <c r="H325" s="64" t="s">
        <v>3625</v>
      </c>
      <c r="I325" s="64" t="s">
        <v>263</v>
      </c>
      <c r="J325" s="126">
        <f t="shared" ref="J325:J352" si="84">IF(I325&gt;1,1,0)</f>
        <v>1</v>
      </c>
      <c r="K325" s="126" t="str">
        <f t="shared" ref="K325:K352" si="85">IF(J325=1,I325,0)</f>
        <v>ОПТ 2</v>
      </c>
      <c r="L325" s="126" t="str">
        <f t="shared" ref="L325:L352" si="86">IFERROR(SUM(K325*1)," ")</f>
        <v xml:space="preserve"> </v>
      </c>
      <c r="M325" t="str">
        <f t="shared" ref="M325:M352" si="87">IF(L325=0," ",L325)</f>
        <v xml:space="preserve"> </v>
      </c>
      <c r="N325" s="70" t="str">
        <f t="shared" si="72"/>
        <v xml:space="preserve"> </v>
      </c>
      <c r="O325" s="70" t="str">
        <f t="shared" si="73"/>
        <v xml:space="preserve"> </v>
      </c>
      <c r="P325" s="70" t="str">
        <f t="shared" si="74"/>
        <v xml:space="preserve"> </v>
      </c>
      <c r="Q325" s="481" t="str">
        <f t="shared" si="75"/>
        <v xml:space="preserve"> </v>
      </c>
      <c r="R325" s="481" t="str">
        <f t="shared" si="76"/>
        <v xml:space="preserve"> </v>
      </c>
      <c r="S325" s="481" t="str">
        <f t="shared" si="77"/>
        <v xml:space="preserve"> </v>
      </c>
      <c r="Z325" s="196"/>
    </row>
    <row r="326" spans="1:26" ht="80.25" customHeight="1">
      <c r="A326" s="275" t="s">
        <v>2997</v>
      </c>
      <c r="B326" s="276" t="s">
        <v>1099</v>
      </c>
      <c r="C326" s="277"/>
      <c r="D326" s="278" t="s">
        <v>2995</v>
      </c>
      <c r="E326" s="279" t="s">
        <v>19</v>
      </c>
      <c r="F326" s="280" t="s">
        <v>3003</v>
      </c>
      <c r="G326" s="69">
        <f>I326*1.35</f>
        <v>9308.9250000000011</v>
      </c>
      <c r="H326" s="70">
        <f>I326*1.1</f>
        <v>7585.05</v>
      </c>
      <c r="I326" s="71">
        <v>6895.5</v>
      </c>
      <c r="J326" s="126">
        <f t="shared" si="84"/>
        <v>1</v>
      </c>
      <c r="K326" s="126">
        <f t="shared" si="85"/>
        <v>6895.5</v>
      </c>
      <c r="L326" s="126">
        <f t="shared" si="86"/>
        <v>6895.5</v>
      </c>
      <c r="M326">
        <f t="shared" si="87"/>
        <v>6895.5</v>
      </c>
      <c r="N326" s="70">
        <f t="shared" ref="N326:N352" si="88">IFERROR(SUM($M326*$T$2)," ")</f>
        <v>7102.3649999999998</v>
      </c>
      <c r="O326" s="70">
        <f t="shared" ref="O326:O352" si="89">IFERROR(SUM($M326*$U$2)," ")</f>
        <v>7860.869999999999</v>
      </c>
      <c r="P326" s="70">
        <f t="shared" ref="P326:P352" si="90">IFERROR(SUM($M326*$V$2)," ")</f>
        <v>9722.6549999999988</v>
      </c>
      <c r="Q326" s="481">
        <f t="shared" ref="Q326:Q352" si="91">IFERROR(SUM($M326-$M326/100*$W$2)," ")</f>
        <v>6550.7250000000004</v>
      </c>
      <c r="R326" s="481">
        <f t="shared" ref="R326:R352" si="92">IFERROR(SUM($M326*$X$2)," ")</f>
        <v>7240.2750000000005</v>
      </c>
      <c r="S326" s="481">
        <f t="shared" ref="S326:S352" si="93">IFERROR(SUM($M326*$Y$2)," ")</f>
        <v>8964.15</v>
      </c>
      <c r="Z326" s="196"/>
    </row>
    <row r="327" spans="1:26" ht="81.75" customHeight="1">
      <c r="A327" s="275" t="s">
        <v>2998</v>
      </c>
      <c r="B327" s="276" t="s">
        <v>1100</v>
      </c>
      <c r="C327" s="277"/>
      <c r="D327" s="278" t="s">
        <v>2995</v>
      </c>
      <c r="E327" s="279" t="s">
        <v>759</v>
      </c>
      <c r="F327" s="280" t="s">
        <v>3004</v>
      </c>
      <c r="G327" s="69">
        <f>I327*1.35</f>
        <v>6812.505000000001</v>
      </c>
      <c r="H327" s="70">
        <f>I327*1.1</f>
        <v>5550.93</v>
      </c>
      <c r="I327" s="71">
        <v>5046.3</v>
      </c>
      <c r="J327" s="126">
        <f t="shared" si="84"/>
        <v>1</v>
      </c>
      <c r="K327" s="126">
        <f t="shared" si="85"/>
        <v>5046.3</v>
      </c>
      <c r="L327" s="126">
        <f t="shared" si="86"/>
        <v>5046.3</v>
      </c>
      <c r="M327">
        <f t="shared" si="87"/>
        <v>5046.3</v>
      </c>
      <c r="N327" s="70">
        <f t="shared" si="88"/>
        <v>5197.6890000000003</v>
      </c>
      <c r="O327" s="70">
        <f t="shared" si="89"/>
        <v>5752.7820000000002</v>
      </c>
      <c r="P327" s="70">
        <f t="shared" si="90"/>
        <v>7115.2829999999994</v>
      </c>
      <c r="Q327" s="481">
        <f t="shared" si="91"/>
        <v>4793.9850000000006</v>
      </c>
      <c r="R327" s="481">
        <f t="shared" si="92"/>
        <v>5298.6150000000007</v>
      </c>
      <c r="S327" s="481">
        <f t="shared" si="93"/>
        <v>6560.1900000000005</v>
      </c>
      <c r="Z327" s="196"/>
    </row>
    <row r="328" spans="1:26" ht="45">
      <c r="A328" s="275" t="s">
        <v>2999</v>
      </c>
      <c r="B328" s="276" t="s">
        <v>1101</v>
      </c>
      <c r="C328" s="850"/>
      <c r="D328" s="135" t="s">
        <v>1178</v>
      </c>
      <c r="E328" s="279" t="s">
        <v>3001</v>
      </c>
      <c r="F328" s="280" t="s">
        <v>3005</v>
      </c>
      <c r="G328" s="69">
        <f>I328*1.35</f>
        <v>2409.75</v>
      </c>
      <c r="H328" s="70">
        <f>I328*1.1</f>
        <v>1963.5000000000002</v>
      </c>
      <c r="I328" s="71">
        <v>1785</v>
      </c>
      <c r="J328" s="126">
        <f t="shared" si="84"/>
        <v>1</v>
      </c>
      <c r="K328" s="126">
        <f t="shared" si="85"/>
        <v>1785</v>
      </c>
      <c r="L328" s="126">
        <f t="shared" si="86"/>
        <v>1785</v>
      </c>
      <c r="M328">
        <f t="shared" si="87"/>
        <v>1785</v>
      </c>
      <c r="N328" s="70">
        <f t="shared" si="88"/>
        <v>1838.55</v>
      </c>
      <c r="O328" s="70">
        <f t="shared" si="89"/>
        <v>2034.8999999999999</v>
      </c>
      <c r="P328" s="70">
        <f t="shared" si="90"/>
        <v>2516.85</v>
      </c>
      <c r="Q328" s="481">
        <f t="shared" si="91"/>
        <v>1695.75</v>
      </c>
      <c r="R328" s="481">
        <f t="shared" si="92"/>
        <v>1874.25</v>
      </c>
      <c r="S328" s="481">
        <f t="shared" si="93"/>
        <v>2320.5</v>
      </c>
      <c r="Z328" s="196"/>
    </row>
    <row r="329" spans="1:26" ht="45">
      <c r="A329" s="275" t="s">
        <v>3000</v>
      </c>
      <c r="B329" s="276" t="s">
        <v>1102</v>
      </c>
      <c r="C329" s="850"/>
      <c r="D329" s="281" t="s">
        <v>2996</v>
      </c>
      <c r="E329" s="279" t="s">
        <v>3002</v>
      </c>
      <c r="F329" s="280" t="s">
        <v>3006</v>
      </c>
      <c r="G329" s="69">
        <f>I329*1.35</f>
        <v>4439.88</v>
      </c>
      <c r="H329" s="70">
        <f>I329*1.1</f>
        <v>3617.6800000000003</v>
      </c>
      <c r="I329" s="71">
        <v>3288.8</v>
      </c>
      <c r="J329" s="126">
        <f t="shared" si="84"/>
        <v>1</v>
      </c>
      <c r="K329" s="126">
        <f t="shared" si="85"/>
        <v>3288.8</v>
      </c>
      <c r="L329" s="126">
        <f t="shared" si="86"/>
        <v>3288.8</v>
      </c>
      <c r="M329">
        <f t="shared" si="87"/>
        <v>3288.8</v>
      </c>
      <c r="N329" s="70">
        <f t="shared" si="88"/>
        <v>3387.4640000000004</v>
      </c>
      <c r="O329" s="70">
        <f t="shared" si="89"/>
        <v>3749.232</v>
      </c>
      <c r="P329" s="70">
        <f t="shared" si="90"/>
        <v>4637.2079999999996</v>
      </c>
      <c r="Q329" s="481">
        <f t="shared" si="91"/>
        <v>3124.36</v>
      </c>
      <c r="R329" s="481">
        <f t="shared" si="92"/>
        <v>3453.2400000000002</v>
      </c>
      <c r="S329" s="481">
        <f t="shared" si="93"/>
        <v>4275.4400000000005</v>
      </c>
      <c r="Z329" s="196"/>
    </row>
    <row r="330" spans="1:26" ht="29.25" customHeight="1">
      <c r="A330" s="633" t="s">
        <v>2993</v>
      </c>
      <c r="B330" s="633"/>
      <c r="C330" s="633"/>
      <c r="D330" s="633"/>
      <c r="E330" s="633"/>
      <c r="F330" s="633"/>
      <c r="G330" s="633"/>
      <c r="H330" s="633"/>
      <c r="I330" s="633"/>
      <c r="J330" s="126">
        <f t="shared" si="84"/>
        <v>0</v>
      </c>
      <c r="K330" s="126">
        <f t="shared" si="85"/>
        <v>0</v>
      </c>
      <c r="L330" s="126">
        <f t="shared" si="86"/>
        <v>0</v>
      </c>
      <c r="M330" t="str">
        <f t="shared" si="87"/>
        <v xml:space="preserve"> </v>
      </c>
      <c r="N330" s="70" t="str">
        <f t="shared" si="88"/>
        <v xml:space="preserve"> </v>
      </c>
      <c r="O330" s="70" t="str">
        <f t="shared" si="89"/>
        <v xml:space="preserve"> </v>
      </c>
      <c r="P330" s="70" t="str">
        <f t="shared" si="90"/>
        <v xml:space="preserve"> </v>
      </c>
      <c r="Q330" s="481" t="str">
        <f t="shared" si="91"/>
        <v xml:space="preserve"> </v>
      </c>
      <c r="R330" s="481" t="str">
        <f t="shared" si="92"/>
        <v xml:space="preserve"> </v>
      </c>
      <c r="S330" s="481" t="str">
        <f t="shared" si="93"/>
        <v xml:space="preserve"> </v>
      </c>
      <c r="Z330" s="196"/>
    </row>
    <row r="331" spans="1:26" ht="31.5" customHeight="1">
      <c r="A331" s="64" t="s">
        <v>3</v>
      </c>
      <c r="B331" s="64" t="s">
        <v>93</v>
      </c>
      <c r="C331" s="64" t="s">
        <v>43</v>
      </c>
      <c r="D331" s="64" t="s">
        <v>4</v>
      </c>
      <c r="E331" s="726" t="s">
        <v>1195</v>
      </c>
      <c r="F331" s="728"/>
      <c r="G331" s="64" t="s">
        <v>261</v>
      </c>
      <c r="H331" s="64" t="s">
        <v>3625</v>
      </c>
      <c r="I331" s="64" t="s">
        <v>263</v>
      </c>
      <c r="J331" s="126">
        <f t="shared" si="84"/>
        <v>1</v>
      </c>
      <c r="K331" s="126" t="str">
        <f t="shared" si="85"/>
        <v>ОПТ 2</v>
      </c>
      <c r="L331" s="126" t="str">
        <f t="shared" si="86"/>
        <v xml:space="preserve"> </v>
      </c>
      <c r="M331" t="str">
        <f t="shared" si="87"/>
        <v xml:space="preserve"> </v>
      </c>
      <c r="N331" s="70" t="str">
        <f t="shared" si="88"/>
        <v xml:space="preserve"> </v>
      </c>
      <c r="O331" s="70" t="str">
        <f t="shared" si="89"/>
        <v xml:space="preserve"> </v>
      </c>
      <c r="P331" s="70" t="str">
        <f t="shared" si="90"/>
        <v xml:space="preserve"> </v>
      </c>
      <c r="Q331" s="481" t="str">
        <f t="shared" si="91"/>
        <v xml:space="preserve"> </v>
      </c>
      <c r="R331" s="481" t="str">
        <f t="shared" si="92"/>
        <v xml:space="preserve"> </v>
      </c>
      <c r="S331" s="481" t="str">
        <f t="shared" si="93"/>
        <v xml:space="preserve"> </v>
      </c>
      <c r="Z331" s="196"/>
    </row>
    <row r="332" spans="1:26" ht="54.75" customHeight="1">
      <c r="A332" s="729" t="s">
        <v>2568</v>
      </c>
      <c r="B332" s="888" t="s">
        <v>2567</v>
      </c>
      <c r="C332" s="745"/>
      <c r="D332" s="89" t="s">
        <v>1177</v>
      </c>
      <c r="E332" s="882" t="s">
        <v>2569</v>
      </c>
      <c r="F332" s="883"/>
      <c r="G332" s="69">
        <f t="shared" ref="G332:G338" si="94">I332*1.35</f>
        <v>479.25000000000006</v>
      </c>
      <c r="H332" s="70">
        <f t="shared" ref="H332:H339" si="95">I332*1.1</f>
        <v>390.50000000000006</v>
      </c>
      <c r="I332" s="71">
        <v>355</v>
      </c>
      <c r="J332" s="126">
        <f t="shared" si="84"/>
        <v>1</v>
      </c>
      <c r="K332" s="126">
        <f t="shared" si="85"/>
        <v>355</v>
      </c>
      <c r="L332" s="126">
        <f t="shared" si="86"/>
        <v>355</v>
      </c>
      <c r="M332">
        <f t="shared" si="87"/>
        <v>355</v>
      </c>
      <c r="N332" s="70">
        <f t="shared" si="88"/>
        <v>365.65000000000003</v>
      </c>
      <c r="O332" s="70">
        <f t="shared" si="89"/>
        <v>404.7</v>
      </c>
      <c r="P332" s="70">
        <f t="shared" si="90"/>
        <v>500.54999999999995</v>
      </c>
      <c r="Q332" s="481">
        <f t="shared" si="91"/>
        <v>337.25</v>
      </c>
      <c r="R332" s="481">
        <f t="shared" si="92"/>
        <v>372.75</v>
      </c>
      <c r="S332" s="481">
        <f t="shared" si="93"/>
        <v>461.5</v>
      </c>
      <c r="Z332" s="196"/>
    </row>
    <row r="333" spans="1:26" ht="47.25" customHeight="1">
      <c r="A333" s="730"/>
      <c r="B333" s="888"/>
      <c r="C333" s="745"/>
      <c r="D333" s="135" t="s">
        <v>1178</v>
      </c>
      <c r="E333" s="884"/>
      <c r="F333" s="885"/>
      <c r="G333" s="69">
        <f t="shared" si="94"/>
        <v>486.00000000000006</v>
      </c>
      <c r="H333" s="70">
        <f t="shared" si="95"/>
        <v>396.00000000000006</v>
      </c>
      <c r="I333" s="71">
        <v>360</v>
      </c>
      <c r="J333" s="126">
        <f t="shared" si="84"/>
        <v>1</v>
      </c>
      <c r="K333" s="126">
        <f t="shared" si="85"/>
        <v>360</v>
      </c>
      <c r="L333" s="126">
        <f t="shared" si="86"/>
        <v>360</v>
      </c>
      <c r="M333">
        <f t="shared" si="87"/>
        <v>360</v>
      </c>
      <c r="N333" s="70">
        <f t="shared" si="88"/>
        <v>370.8</v>
      </c>
      <c r="O333" s="70">
        <f t="shared" si="89"/>
        <v>410.4</v>
      </c>
      <c r="P333" s="70">
        <f t="shared" si="90"/>
        <v>507.59999999999997</v>
      </c>
      <c r="Q333" s="481">
        <f t="shared" si="91"/>
        <v>342</v>
      </c>
      <c r="R333" s="481">
        <f t="shared" si="92"/>
        <v>378</v>
      </c>
      <c r="S333" s="481">
        <f t="shared" si="93"/>
        <v>468</v>
      </c>
      <c r="Z333" s="196"/>
    </row>
    <row r="334" spans="1:26" ht="49.5" customHeight="1">
      <c r="A334" s="731"/>
      <c r="B334" s="888"/>
      <c r="C334" s="745"/>
      <c r="D334" s="164" t="s">
        <v>1179</v>
      </c>
      <c r="E334" s="886"/>
      <c r="F334" s="887"/>
      <c r="G334" s="69">
        <f t="shared" si="94"/>
        <v>459.00000000000006</v>
      </c>
      <c r="H334" s="70">
        <f t="shared" si="95"/>
        <v>374.00000000000006</v>
      </c>
      <c r="I334" s="71">
        <v>340</v>
      </c>
      <c r="J334" s="126">
        <f t="shared" si="84"/>
        <v>1</v>
      </c>
      <c r="K334" s="126">
        <f t="shared" si="85"/>
        <v>340</v>
      </c>
      <c r="L334" s="126">
        <f t="shared" si="86"/>
        <v>340</v>
      </c>
      <c r="M334">
        <f t="shared" si="87"/>
        <v>340</v>
      </c>
      <c r="N334" s="70">
        <f t="shared" si="88"/>
        <v>350.2</v>
      </c>
      <c r="O334" s="70">
        <f t="shared" si="89"/>
        <v>387.59999999999997</v>
      </c>
      <c r="P334" s="70">
        <f t="shared" si="90"/>
        <v>479.4</v>
      </c>
      <c r="Q334" s="481">
        <f t="shared" si="91"/>
        <v>323</v>
      </c>
      <c r="R334" s="481">
        <f t="shared" si="92"/>
        <v>357</v>
      </c>
      <c r="S334" s="481">
        <f t="shared" si="93"/>
        <v>442</v>
      </c>
      <c r="Z334" s="196"/>
    </row>
    <row r="335" spans="1:26" ht="56.25" customHeight="1">
      <c r="A335" s="74" t="s">
        <v>2754</v>
      </c>
      <c r="B335" s="163" t="s">
        <v>1215</v>
      </c>
      <c r="C335" s="239"/>
      <c r="D335" s="282" t="s">
        <v>2442</v>
      </c>
      <c r="E335" s="848" t="s">
        <v>2925</v>
      </c>
      <c r="F335" s="849"/>
      <c r="G335" s="69">
        <f t="shared" si="94"/>
        <v>59.400000000000006</v>
      </c>
      <c r="H335" s="70">
        <f t="shared" si="95"/>
        <v>48.400000000000006</v>
      </c>
      <c r="I335" s="71">
        <v>44</v>
      </c>
      <c r="J335" s="126">
        <f t="shared" si="84"/>
        <v>1</v>
      </c>
      <c r="K335" s="126">
        <f t="shared" si="85"/>
        <v>44</v>
      </c>
      <c r="L335" s="126">
        <f t="shared" si="86"/>
        <v>44</v>
      </c>
      <c r="M335">
        <f t="shared" si="87"/>
        <v>44</v>
      </c>
      <c r="N335" s="70">
        <f t="shared" si="88"/>
        <v>45.32</v>
      </c>
      <c r="O335" s="70">
        <f t="shared" si="89"/>
        <v>50.16</v>
      </c>
      <c r="P335" s="70">
        <f t="shared" si="90"/>
        <v>62.04</v>
      </c>
      <c r="Q335" s="481">
        <f t="shared" si="91"/>
        <v>41.8</v>
      </c>
      <c r="R335" s="481">
        <f t="shared" si="92"/>
        <v>46.2</v>
      </c>
      <c r="S335" s="481">
        <f t="shared" si="93"/>
        <v>57.2</v>
      </c>
      <c r="Z335" s="196"/>
    </row>
    <row r="336" spans="1:26" ht="67.5" customHeight="1">
      <c r="A336" s="74" t="s">
        <v>2926</v>
      </c>
      <c r="B336" s="163" t="s">
        <v>915</v>
      </c>
      <c r="C336" s="239"/>
      <c r="D336" s="282" t="s">
        <v>642</v>
      </c>
      <c r="E336" s="848"/>
      <c r="F336" s="849"/>
      <c r="G336" s="69">
        <f t="shared" si="94"/>
        <v>25.650000000000002</v>
      </c>
      <c r="H336" s="70">
        <f t="shared" si="95"/>
        <v>20.900000000000002</v>
      </c>
      <c r="I336" s="71">
        <v>19</v>
      </c>
      <c r="J336" s="126">
        <f t="shared" si="84"/>
        <v>1</v>
      </c>
      <c r="K336" s="126">
        <f t="shared" si="85"/>
        <v>19</v>
      </c>
      <c r="L336" s="126">
        <f t="shared" si="86"/>
        <v>19</v>
      </c>
      <c r="M336">
        <f t="shared" si="87"/>
        <v>19</v>
      </c>
      <c r="N336" s="70">
        <f t="shared" si="88"/>
        <v>19.57</v>
      </c>
      <c r="O336" s="70">
        <f t="shared" si="89"/>
        <v>21.659999999999997</v>
      </c>
      <c r="P336" s="70">
        <f t="shared" si="90"/>
        <v>26.79</v>
      </c>
      <c r="Q336" s="481">
        <f t="shared" si="91"/>
        <v>18.05</v>
      </c>
      <c r="R336" s="481">
        <f t="shared" si="92"/>
        <v>19.95</v>
      </c>
      <c r="S336" s="481">
        <f t="shared" si="93"/>
        <v>24.7</v>
      </c>
      <c r="Z336" s="196"/>
    </row>
    <row r="337" spans="1:26" ht="120" customHeight="1">
      <c r="A337" s="74" t="s">
        <v>2959</v>
      </c>
      <c r="B337" s="283" t="s">
        <v>969</v>
      </c>
      <c r="C337" s="283"/>
      <c r="D337" s="282" t="s">
        <v>2958</v>
      </c>
      <c r="E337" s="855" t="s">
        <v>2957</v>
      </c>
      <c r="F337" s="856"/>
      <c r="G337" s="69">
        <f t="shared" si="94"/>
        <v>702</v>
      </c>
      <c r="H337" s="70">
        <f t="shared" si="95"/>
        <v>572</v>
      </c>
      <c r="I337" s="71">
        <v>520</v>
      </c>
      <c r="J337" s="126">
        <f t="shared" si="84"/>
        <v>1</v>
      </c>
      <c r="K337" s="126">
        <f t="shared" si="85"/>
        <v>520</v>
      </c>
      <c r="L337" s="126">
        <f t="shared" si="86"/>
        <v>520</v>
      </c>
      <c r="M337">
        <f t="shared" si="87"/>
        <v>520</v>
      </c>
      <c r="N337" s="70">
        <f t="shared" si="88"/>
        <v>535.6</v>
      </c>
      <c r="O337" s="70">
        <f t="shared" si="89"/>
        <v>592.79999999999995</v>
      </c>
      <c r="P337" s="70">
        <f t="shared" si="90"/>
        <v>733.19999999999993</v>
      </c>
      <c r="Q337" s="481">
        <f t="shared" si="91"/>
        <v>494</v>
      </c>
      <c r="R337" s="481">
        <f t="shared" si="92"/>
        <v>546</v>
      </c>
      <c r="S337" s="481">
        <f t="shared" si="93"/>
        <v>676</v>
      </c>
      <c r="Z337" s="196"/>
    </row>
    <row r="338" spans="1:26" ht="102" customHeight="1">
      <c r="A338" s="74" t="s">
        <v>2971</v>
      </c>
      <c r="B338" s="283" t="s">
        <v>2970</v>
      </c>
      <c r="C338" s="284"/>
      <c r="D338" s="285" t="s">
        <v>2799</v>
      </c>
      <c r="E338" s="846" t="s">
        <v>2972</v>
      </c>
      <c r="F338" s="847"/>
      <c r="G338" s="69">
        <f t="shared" si="94"/>
        <v>499.50000000000006</v>
      </c>
      <c r="H338" s="70">
        <f t="shared" si="95"/>
        <v>407.00000000000006</v>
      </c>
      <c r="I338" s="71">
        <v>370</v>
      </c>
      <c r="J338" s="126">
        <f t="shared" si="84"/>
        <v>1</v>
      </c>
      <c r="K338" s="126">
        <f t="shared" si="85"/>
        <v>370</v>
      </c>
      <c r="L338" s="126">
        <f t="shared" si="86"/>
        <v>370</v>
      </c>
      <c r="M338">
        <f t="shared" si="87"/>
        <v>370</v>
      </c>
      <c r="N338" s="70">
        <f t="shared" si="88"/>
        <v>381.1</v>
      </c>
      <c r="O338" s="70">
        <f t="shared" si="89"/>
        <v>421.79999999999995</v>
      </c>
      <c r="P338" s="70">
        <f t="shared" si="90"/>
        <v>521.69999999999993</v>
      </c>
      <c r="Q338" s="481">
        <f t="shared" si="91"/>
        <v>351.5</v>
      </c>
      <c r="R338" s="481">
        <f t="shared" si="92"/>
        <v>388.5</v>
      </c>
      <c r="S338" s="481">
        <f t="shared" si="93"/>
        <v>481</v>
      </c>
      <c r="Z338" s="196"/>
    </row>
    <row r="339" spans="1:26" ht="45">
      <c r="A339" s="74" t="s">
        <v>2973</v>
      </c>
      <c r="B339" s="163" t="s">
        <v>947</v>
      </c>
      <c r="C339" s="851"/>
      <c r="D339" s="270" t="s">
        <v>299</v>
      </c>
      <c r="E339" s="848" t="s">
        <v>948</v>
      </c>
      <c r="F339" s="849"/>
      <c r="G339" s="69">
        <f t="shared" ref="G339:G352" si="96">I339*1.35</f>
        <v>303.75</v>
      </c>
      <c r="H339" s="70">
        <f t="shared" si="95"/>
        <v>247.50000000000003</v>
      </c>
      <c r="I339" s="71">
        <v>225</v>
      </c>
      <c r="J339" s="126">
        <f t="shared" si="84"/>
        <v>1</v>
      </c>
      <c r="K339" s="126">
        <f t="shared" si="85"/>
        <v>225</v>
      </c>
      <c r="L339" s="126">
        <f t="shared" si="86"/>
        <v>225</v>
      </c>
      <c r="M339">
        <f t="shared" si="87"/>
        <v>225</v>
      </c>
      <c r="N339" s="70">
        <f t="shared" si="88"/>
        <v>231.75</v>
      </c>
      <c r="O339" s="70">
        <f t="shared" si="89"/>
        <v>256.5</v>
      </c>
      <c r="P339" s="70">
        <f t="shared" si="90"/>
        <v>317.25</v>
      </c>
      <c r="Q339" s="481">
        <f t="shared" si="91"/>
        <v>213.75</v>
      </c>
      <c r="R339" s="481">
        <f t="shared" si="92"/>
        <v>236.25</v>
      </c>
      <c r="S339" s="481">
        <f t="shared" si="93"/>
        <v>292.5</v>
      </c>
      <c r="Z339" s="217"/>
    </row>
    <row r="340" spans="1:26" ht="45">
      <c r="A340" s="74" t="s">
        <v>2974</v>
      </c>
      <c r="B340" s="163" t="s">
        <v>949</v>
      </c>
      <c r="C340" s="852"/>
      <c r="D340" s="270" t="s">
        <v>299</v>
      </c>
      <c r="E340" s="848" t="s">
        <v>950</v>
      </c>
      <c r="F340" s="849"/>
      <c r="G340" s="69">
        <f t="shared" si="96"/>
        <v>602.1</v>
      </c>
      <c r="H340" s="70">
        <f t="shared" ref="H340:H352" si="97">I340*1.1</f>
        <v>490.6</v>
      </c>
      <c r="I340" s="71">
        <v>446</v>
      </c>
      <c r="J340" s="126">
        <f t="shared" si="84"/>
        <v>1</v>
      </c>
      <c r="K340" s="126">
        <f t="shared" si="85"/>
        <v>446</v>
      </c>
      <c r="L340" s="126">
        <f t="shared" si="86"/>
        <v>446</v>
      </c>
      <c r="M340">
        <f t="shared" si="87"/>
        <v>446</v>
      </c>
      <c r="N340" s="70">
        <f t="shared" si="88"/>
        <v>459.38</v>
      </c>
      <c r="O340" s="70">
        <f t="shared" si="89"/>
        <v>508.43999999999994</v>
      </c>
      <c r="P340" s="70">
        <f t="shared" si="90"/>
        <v>628.86</v>
      </c>
      <c r="Q340" s="481">
        <f t="shared" si="91"/>
        <v>423.7</v>
      </c>
      <c r="R340" s="481">
        <f t="shared" si="92"/>
        <v>468.3</v>
      </c>
      <c r="S340" s="481">
        <f t="shared" si="93"/>
        <v>579.80000000000007</v>
      </c>
      <c r="Z340" s="217"/>
    </row>
    <row r="341" spans="1:26" ht="68.25" customHeight="1">
      <c r="A341" s="74" t="s">
        <v>2976</v>
      </c>
      <c r="B341" s="163" t="s">
        <v>2975</v>
      </c>
      <c r="C341" s="286"/>
      <c r="D341" s="270" t="s">
        <v>299</v>
      </c>
      <c r="E341" s="848"/>
      <c r="F341" s="849"/>
      <c r="G341" s="69">
        <f>I341*1.35</f>
        <v>806.49</v>
      </c>
      <c r="H341" s="70">
        <f>I341*1.1</f>
        <v>657.14</v>
      </c>
      <c r="I341" s="71">
        <v>597.4</v>
      </c>
      <c r="J341" s="126">
        <f t="shared" si="84"/>
        <v>1</v>
      </c>
      <c r="K341" s="126">
        <f t="shared" si="85"/>
        <v>597.4</v>
      </c>
      <c r="L341" s="126">
        <f t="shared" si="86"/>
        <v>597.4</v>
      </c>
      <c r="M341">
        <f t="shared" si="87"/>
        <v>597.4</v>
      </c>
      <c r="N341" s="70">
        <f t="shared" si="88"/>
        <v>615.322</v>
      </c>
      <c r="O341" s="70">
        <f t="shared" si="89"/>
        <v>681.03599999999994</v>
      </c>
      <c r="P341" s="70">
        <f t="shared" si="90"/>
        <v>842.33399999999995</v>
      </c>
      <c r="Q341" s="481">
        <f t="shared" si="91"/>
        <v>567.53</v>
      </c>
      <c r="R341" s="481">
        <f t="shared" si="92"/>
        <v>627.27</v>
      </c>
      <c r="S341" s="481">
        <f t="shared" si="93"/>
        <v>776.62</v>
      </c>
      <c r="Z341" s="217"/>
    </row>
    <row r="342" spans="1:26" ht="45">
      <c r="A342" s="74" t="s">
        <v>2977</v>
      </c>
      <c r="B342" s="163" t="s">
        <v>951</v>
      </c>
      <c r="C342" s="851"/>
      <c r="D342" s="270" t="s">
        <v>299</v>
      </c>
      <c r="E342" s="848" t="s">
        <v>952</v>
      </c>
      <c r="F342" s="849"/>
      <c r="G342" s="69">
        <f t="shared" si="96"/>
        <v>141.75</v>
      </c>
      <c r="H342" s="70">
        <f t="shared" si="97"/>
        <v>115.50000000000001</v>
      </c>
      <c r="I342" s="71">
        <v>105</v>
      </c>
      <c r="J342" s="126">
        <f t="shared" si="84"/>
        <v>1</v>
      </c>
      <c r="K342" s="126">
        <f t="shared" si="85"/>
        <v>105</v>
      </c>
      <c r="L342" s="126">
        <f t="shared" si="86"/>
        <v>105</v>
      </c>
      <c r="M342">
        <f t="shared" si="87"/>
        <v>105</v>
      </c>
      <c r="N342" s="70">
        <f t="shared" si="88"/>
        <v>108.15</v>
      </c>
      <c r="O342" s="70">
        <f t="shared" si="89"/>
        <v>119.69999999999999</v>
      </c>
      <c r="P342" s="70">
        <f t="shared" si="90"/>
        <v>148.04999999999998</v>
      </c>
      <c r="Q342" s="481">
        <f t="shared" si="91"/>
        <v>99.75</v>
      </c>
      <c r="R342" s="481">
        <f t="shared" si="92"/>
        <v>110.25</v>
      </c>
      <c r="S342" s="481">
        <f t="shared" si="93"/>
        <v>136.5</v>
      </c>
      <c r="Z342" s="217"/>
    </row>
    <row r="343" spans="1:26" ht="30" customHeight="1">
      <c r="A343" s="74" t="s">
        <v>2978</v>
      </c>
      <c r="B343" s="163" t="s">
        <v>953</v>
      </c>
      <c r="C343" s="852"/>
      <c r="D343" s="270" t="s">
        <v>299</v>
      </c>
      <c r="E343" s="848" t="s">
        <v>952</v>
      </c>
      <c r="F343" s="849"/>
      <c r="G343" s="69">
        <f t="shared" si="96"/>
        <v>190.35000000000002</v>
      </c>
      <c r="H343" s="70">
        <f t="shared" si="97"/>
        <v>155.10000000000002</v>
      </c>
      <c r="I343" s="71">
        <v>141</v>
      </c>
      <c r="J343" s="126">
        <f t="shared" si="84"/>
        <v>1</v>
      </c>
      <c r="K343" s="126">
        <f t="shared" si="85"/>
        <v>141</v>
      </c>
      <c r="L343" s="126">
        <f t="shared" si="86"/>
        <v>141</v>
      </c>
      <c r="M343">
        <f t="shared" si="87"/>
        <v>141</v>
      </c>
      <c r="N343" s="70">
        <f t="shared" si="88"/>
        <v>145.22999999999999</v>
      </c>
      <c r="O343" s="70">
        <f t="shared" si="89"/>
        <v>160.73999999999998</v>
      </c>
      <c r="P343" s="70">
        <f t="shared" si="90"/>
        <v>198.81</v>
      </c>
      <c r="Q343" s="481">
        <f t="shared" si="91"/>
        <v>133.94999999999999</v>
      </c>
      <c r="R343" s="481">
        <f t="shared" si="92"/>
        <v>148.05000000000001</v>
      </c>
      <c r="S343" s="481">
        <f t="shared" si="93"/>
        <v>183.3</v>
      </c>
      <c r="Z343" s="217"/>
    </row>
    <row r="344" spans="1:26" ht="80.25" customHeight="1">
      <c r="A344" s="74" t="s">
        <v>2979</v>
      </c>
      <c r="B344" s="163" t="s">
        <v>954</v>
      </c>
      <c r="C344" s="239"/>
      <c r="D344" s="259" t="s">
        <v>2750</v>
      </c>
      <c r="E344" s="848" t="s">
        <v>955</v>
      </c>
      <c r="F344" s="849"/>
      <c r="G344" s="69">
        <f t="shared" si="96"/>
        <v>108</v>
      </c>
      <c r="H344" s="70">
        <f t="shared" si="97"/>
        <v>88</v>
      </c>
      <c r="I344" s="71">
        <v>80</v>
      </c>
      <c r="J344" s="126">
        <f t="shared" si="84"/>
        <v>1</v>
      </c>
      <c r="K344" s="126">
        <f t="shared" si="85"/>
        <v>80</v>
      </c>
      <c r="L344" s="126">
        <f t="shared" si="86"/>
        <v>80</v>
      </c>
      <c r="M344">
        <f t="shared" si="87"/>
        <v>80</v>
      </c>
      <c r="N344" s="70">
        <f t="shared" si="88"/>
        <v>82.4</v>
      </c>
      <c r="O344" s="70">
        <f t="shared" si="89"/>
        <v>91.199999999999989</v>
      </c>
      <c r="P344" s="70">
        <f t="shared" si="90"/>
        <v>112.8</v>
      </c>
      <c r="Q344" s="481">
        <f t="shared" si="91"/>
        <v>76</v>
      </c>
      <c r="R344" s="481">
        <f t="shared" si="92"/>
        <v>84</v>
      </c>
      <c r="S344" s="481">
        <f t="shared" si="93"/>
        <v>104</v>
      </c>
      <c r="Z344" s="217"/>
    </row>
    <row r="345" spans="1:26" ht="80.25" customHeight="1">
      <c r="A345" s="74" t="s">
        <v>2980</v>
      </c>
      <c r="B345" s="163" t="s">
        <v>956</v>
      </c>
      <c r="C345" s="239"/>
      <c r="D345" s="270" t="s">
        <v>299</v>
      </c>
      <c r="E345" s="848" t="s">
        <v>957</v>
      </c>
      <c r="F345" s="849"/>
      <c r="G345" s="69">
        <f t="shared" si="96"/>
        <v>172.8</v>
      </c>
      <c r="H345" s="70">
        <f t="shared" si="97"/>
        <v>140.80000000000001</v>
      </c>
      <c r="I345" s="71">
        <v>128</v>
      </c>
      <c r="J345" s="126">
        <f t="shared" si="84"/>
        <v>1</v>
      </c>
      <c r="K345" s="126">
        <f t="shared" si="85"/>
        <v>128</v>
      </c>
      <c r="L345" s="126">
        <f t="shared" si="86"/>
        <v>128</v>
      </c>
      <c r="M345">
        <f t="shared" si="87"/>
        <v>128</v>
      </c>
      <c r="N345" s="70">
        <f t="shared" si="88"/>
        <v>131.84</v>
      </c>
      <c r="O345" s="70">
        <f t="shared" si="89"/>
        <v>145.91999999999999</v>
      </c>
      <c r="P345" s="70">
        <f t="shared" si="90"/>
        <v>180.48</v>
      </c>
      <c r="Q345" s="481">
        <f t="shared" si="91"/>
        <v>121.6</v>
      </c>
      <c r="R345" s="481">
        <f t="shared" si="92"/>
        <v>134.4</v>
      </c>
      <c r="S345" s="481">
        <f t="shared" si="93"/>
        <v>166.4</v>
      </c>
      <c r="Z345" s="217"/>
    </row>
    <row r="346" spans="1:26" ht="70.5" customHeight="1">
      <c r="A346" s="74" t="s">
        <v>2981</v>
      </c>
      <c r="B346" s="163" t="s">
        <v>958</v>
      </c>
      <c r="C346" s="239"/>
      <c r="D346" s="270" t="s">
        <v>299</v>
      </c>
      <c r="E346" s="848" t="s">
        <v>959</v>
      </c>
      <c r="F346" s="849"/>
      <c r="G346" s="69">
        <f t="shared" si="96"/>
        <v>108</v>
      </c>
      <c r="H346" s="70">
        <f t="shared" si="97"/>
        <v>88</v>
      </c>
      <c r="I346" s="71">
        <v>80</v>
      </c>
      <c r="J346" s="126">
        <f t="shared" si="84"/>
        <v>1</v>
      </c>
      <c r="K346" s="126">
        <f t="shared" si="85"/>
        <v>80</v>
      </c>
      <c r="L346" s="126">
        <f t="shared" si="86"/>
        <v>80</v>
      </c>
      <c r="M346">
        <f t="shared" si="87"/>
        <v>80</v>
      </c>
      <c r="N346" s="70">
        <f t="shared" si="88"/>
        <v>82.4</v>
      </c>
      <c r="O346" s="70">
        <f t="shared" si="89"/>
        <v>91.199999999999989</v>
      </c>
      <c r="P346" s="70">
        <f t="shared" si="90"/>
        <v>112.8</v>
      </c>
      <c r="Q346" s="481">
        <f t="shared" si="91"/>
        <v>76</v>
      </c>
      <c r="R346" s="481">
        <f t="shared" si="92"/>
        <v>84</v>
      </c>
      <c r="S346" s="481">
        <f t="shared" si="93"/>
        <v>104</v>
      </c>
      <c r="Z346" s="217"/>
    </row>
    <row r="347" spans="1:26" ht="76.5" customHeight="1">
      <c r="A347" s="74" t="s">
        <v>2982</v>
      </c>
      <c r="B347" s="163" t="s">
        <v>960</v>
      </c>
      <c r="C347" s="239"/>
      <c r="D347" s="259" t="s">
        <v>2750</v>
      </c>
      <c r="E347" s="848" t="s">
        <v>957</v>
      </c>
      <c r="F347" s="849"/>
      <c r="G347" s="69">
        <f t="shared" si="96"/>
        <v>108</v>
      </c>
      <c r="H347" s="70">
        <f t="shared" si="97"/>
        <v>88</v>
      </c>
      <c r="I347" s="71">
        <v>80</v>
      </c>
      <c r="J347" s="126">
        <f t="shared" si="84"/>
        <v>1</v>
      </c>
      <c r="K347" s="126">
        <f t="shared" si="85"/>
        <v>80</v>
      </c>
      <c r="L347" s="126">
        <f t="shared" si="86"/>
        <v>80</v>
      </c>
      <c r="M347">
        <f t="shared" si="87"/>
        <v>80</v>
      </c>
      <c r="N347" s="70">
        <f t="shared" si="88"/>
        <v>82.4</v>
      </c>
      <c r="O347" s="70">
        <f t="shared" si="89"/>
        <v>91.199999999999989</v>
      </c>
      <c r="P347" s="70">
        <f t="shared" si="90"/>
        <v>112.8</v>
      </c>
      <c r="Q347" s="481">
        <f t="shared" si="91"/>
        <v>76</v>
      </c>
      <c r="R347" s="481">
        <f t="shared" si="92"/>
        <v>84</v>
      </c>
      <c r="S347" s="481">
        <f t="shared" si="93"/>
        <v>104</v>
      </c>
      <c r="Z347" s="217"/>
    </row>
    <row r="348" spans="1:26" ht="87" customHeight="1">
      <c r="A348" s="74" t="s">
        <v>2983</v>
      </c>
      <c r="B348" s="163" t="s">
        <v>961</v>
      </c>
      <c r="C348" s="239"/>
      <c r="D348" s="270" t="s">
        <v>299</v>
      </c>
      <c r="E348" s="848" t="s">
        <v>962</v>
      </c>
      <c r="F348" s="849"/>
      <c r="G348" s="69">
        <f t="shared" si="96"/>
        <v>141.75</v>
      </c>
      <c r="H348" s="70">
        <f t="shared" si="97"/>
        <v>115.50000000000001</v>
      </c>
      <c r="I348" s="71">
        <v>105</v>
      </c>
      <c r="J348" s="126">
        <f t="shared" si="84"/>
        <v>1</v>
      </c>
      <c r="K348" s="126">
        <f t="shared" si="85"/>
        <v>105</v>
      </c>
      <c r="L348" s="126">
        <f t="shared" si="86"/>
        <v>105</v>
      </c>
      <c r="M348">
        <f t="shared" si="87"/>
        <v>105</v>
      </c>
      <c r="N348" s="70">
        <f t="shared" si="88"/>
        <v>108.15</v>
      </c>
      <c r="O348" s="70">
        <f t="shared" si="89"/>
        <v>119.69999999999999</v>
      </c>
      <c r="P348" s="70">
        <f t="shared" si="90"/>
        <v>148.04999999999998</v>
      </c>
      <c r="Q348" s="481">
        <f t="shared" si="91"/>
        <v>99.75</v>
      </c>
      <c r="R348" s="481">
        <f t="shared" si="92"/>
        <v>110.25</v>
      </c>
      <c r="S348" s="481">
        <f t="shared" si="93"/>
        <v>136.5</v>
      </c>
      <c r="Z348" s="217"/>
    </row>
    <row r="349" spans="1:26" ht="87" customHeight="1">
      <c r="A349" s="74" t="s">
        <v>2984</v>
      </c>
      <c r="B349" s="163" t="s">
        <v>963</v>
      </c>
      <c r="C349" s="239"/>
      <c r="D349" s="270" t="s">
        <v>299</v>
      </c>
      <c r="E349" s="848" t="s">
        <v>962</v>
      </c>
      <c r="F349" s="849"/>
      <c r="G349" s="69">
        <f t="shared" si="96"/>
        <v>190.35000000000002</v>
      </c>
      <c r="H349" s="70">
        <f t="shared" si="97"/>
        <v>155.10000000000002</v>
      </c>
      <c r="I349" s="71">
        <v>141</v>
      </c>
      <c r="J349" s="126">
        <f t="shared" si="84"/>
        <v>1</v>
      </c>
      <c r="K349" s="126">
        <f t="shared" si="85"/>
        <v>141</v>
      </c>
      <c r="L349" s="126">
        <f t="shared" si="86"/>
        <v>141</v>
      </c>
      <c r="M349">
        <f t="shared" si="87"/>
        <v>141</v>
      </c>
      <c r="N349" s="70">
        <f t="shared" si="88"/>
        <v>145.22999999999999</v>
      </c>
      <c r="O349" s="70">
        <f t="shared" si="89"/>
        <v>160.73999999999998</v>
      </c>
      <c r="P349" s="70">
        <f t="shared" si="90"/>
        <v>198.81</v>
      </c>
      <c r="Q349" s="481">
        <f t="shared" si="91"/>
        <v>133.94999999999999</v>
      </c>
      <c r="R349" s="481">
        <f t="shared" si="92"/>
        <v>148.05000000000001</v>
      </c>
      <c r="S349" s="481">
        <f t="shared" si="93"/>
        <v>183.3</v>
      </c>
      <c r="Z349" s="217"/>
    </row>
    <row r="350" spans="1:26" ht="87" customHeight="1">
      <c r="A350" s="74" t="s">
        <v>2985</v>
      </c>
      <c r="B350" s="163" t="s">
        <v>964</v>
      </c>
      <c r="C350" s="239"/>
      <c r="D350" s="270" t="s">
        <v>299</v>
      </c>
      <c r="E350" s="848" t="s">
        <v>965</v>
      </c>
      <c r="F350" s="849"/>
      <c r="G350" s="69">
        <f t="shared" si="96"/>
        <v>108</v>
      </c>
      <c r="H350" s="70">
        <f t="shared" si="97"/>
        <v>88</v>
      </c>
      <c r="I350" s="71">
        <v>80</v>
      </c>
      <c r="J350" s="126">
        <f t="shared" si="84"/>
        <v>1</v>
      </c>
      <c r="K350" s="126">
        <f t="shared" si="85"/>
        <v>80</v>
      </c>
      <c r="L350" s="126">
        <f t="shared" si="86"/>
        <v>80</v>
      </c>
      <c r="M350">
        <f t="shared" si="87"/>
        <v>80</v>
      </c>
      <c r="N350" s="70">
        <f t="shared" si="88"/>
        <v>82.4</v>
      </c>
      <c r="O350" s="70">
        <f t="shared" si="89"/>
        <v>91.199999999999989</v>
      </c>
      <c r="P350" s="70">
        <f t="shared" si="90"/>
        <v>112.8</v>
      </c>
      <c r="Q350" s="481">
        <f t="shared" si="91"/>
        <v>76</v>
      </c>
      <c r="R350" s="481">
        <f t="shared" si="92"/>
        <v>84</v>
      </c>
      <c r="S350" s="481">
        <f t="shared" si="93"/>
        <v>104</v>
      </c>
      <c r="Z350" s="217"/>
    </row>
    <row r="351" spans="1:26" ht="87" customHeight="1">
      <c r="A351" s="74" t="s">
        <v>2986</v>
      </c>
      <c r="B351" s="163" t="s">
        <v>966</v>
      </c>
      <c r="C351" s="239"/>
      <c r="D351" s="259" t="s">
        <v>2750</v>
      </c>
      <c r="E351" s="848" t="s">
        <v>965</v>
      </c>
      <c r="F351" s="849"/>
      <c r="G351" s="69">
        <f t="shared" si="96"/>
        <v>108</v>
      </c>
      <c r="H351" s="70">
        <f t="shared" si="97"/>
        <v>88</v>
      </c>
      <c r="I351" s="71">
        <v>80</v>
      </c>
      <c r="J351" s="126">
        <f t="shared" si="84"/>
        <v>1</v>
      </c>
      <c r="K351" s="126">
        <f t="shared" si="85"/>
        <v>80</v>
      </c>
      <c r="L351" s="126">
        <f t="shared" si="86"/>
        <v>80</v>
      </c>
      <c r="M351">
        <f t="shared" si="87"/>
        <v>80</v>
      </c>
      <c r="N351" s="70">
        <f t="shared" si="88"/>
        <v>82.4</v>
      </c>
      <c r="O351" s="70">
        <f t="shared" si="89"/>
        <v>91.199999999999989</v>
      </c>
      <c r="P351" s="70">
        <f t="shared" si="90"/>
        <v>112.8</v>
      </c>
      <c r="Q351" s="481">
        <f t="shared" si="91"/>
        <v>76</v>
      </c>
      <c r="R351" s="481">
        <f t="shared" si="92"/>
        <v>84</v>
      </c>
      <c r="S351" s="481">
        <f t="shared" si="93"/>
        <v>104</v>
      </c>
      <c r="Z351" s="217"/>
    </row>
    <row r="352" spans="1:26" ht="87" customHeight="1">
      <c r="A352" s="74" t="s">
        <v>2987</v>
      </c>
      <c r="B352" s="163" t="s">
        <v>967</v>
      </c>
      <c r="C352" s="239"/>
      <c r="D352" s="270" t="s">
        <v>299</v>
      </c>
      <c r="E352" s="848"/>
      <c r="F352" s="849"/>
      <c r="G352" s="69">
        <f t="shared" si="96"/>
        <v>221.4</v>
      </c>
      <c r="H352" s="70">
        <f t="shared" si="97"/>
        <v>180.4</v>
      </c>
      <c r="I352" s="71">
        <v>164</v>
      </c>
      <c r="J352" s="126">
        <f t="shared" si="84"/>
        <v>1</v>
      </c>
      <c r="K352" s="126">
        <f t="shared" si="85"/>
        <v>164</v>
      </c>
      <c r="L352" s="126">
        <f t="shared" si="86"/>
        <v>164</v>
      </c>
      <c r="M352">
        <f t="shared" si="87"/>
        <v>164</v>
      </c>
      <c r="N352" s="70">
        <f t="shared" si="88"/>
        <v>168.92000000000002</v>
      </c>
      <c r="O352" s="70">
        <f t="shared" si="89"/>
        <v>186.95999999999998</v>
      </c>
      <c r="P352" s="70">
        <f t="shared" si="90"/>
        <v>231.23999999999998</v>
      </c>
      <c r="Q352" s="481">
        <f t="shared" si="91"/>
        <v>155.80000000000001</v>
      </c>
      <c r="R352" s="481">
        <f t="shared" si="92"/>
        <v>172.20000000000002</v>
      </c>
      <c r="S352" s="481">
        <f t="shared" si="93"/>
        <v>213.20000000000002</v>
      </c>
      <c r="Z352" s="217"/>
    </row>
  </sheetData>
  <sheetProtection algorithmName="SHA-512" hashValue="5jKeKz2Hs95+oX2NnnQoQo/zQx7HUiCmqZ+W7jRvXmvFNwkr6/gldKaGmXEYMqZNuNLPyI03qM7uTo+Q1D/FiQ==" saltValue="j8gn2mMFniIWb7iLna+Fxg==" spinCount="100000" sheet="1" objects="1" scenarios="1"/>
  <mergeCells count="311">
    <mergeCell ref="F174:F175"/>
    <mergeCell ref="E192:E193"/>
    <mergeCell ref="A194:I194"/>
    <mergeCell ref="A273:I273"/>
    <mergeCell ref="A332:A334"/>
    <mergeCell ref="B172:B173"/>
    <mergeCell ref="C172:C179"/>
    <mergeCell ref="C182:C185"/>
    <mergeCell ref="C188:C193"/>
    <mergeCell ref="B188:B189"/>
    <mergeCell ref="A275:A277"/>
    <mergeCell ref="A278:A280"/>
    <mergeCell ref="B278:B280"/>
    <mergeCell ref="C278:C280"/>
    <mergeCell ref="E278:E280"/>
    <mergeCell ref="F278:F280"/>
    <mergeCell ref="B247:B248"/>
    <mergeCell ref="A206:A207"/>
    <mergeCell ref="B206:B207"/>
    <mergeCell ref="E206:E207"/>
    <mergeCell ref="C215:C216"/>
    <mergeCell ref="C217:C218"/>
    <mergeCell ref="A227:A228"/>
    <mergeCell ref="B223:B224"/>
    <mergeCell ref="A170:I170"/>
    <mergeCell ref="F172:F173"/>
    <mergeCell ref="A172:A173"/>
    <mergeCell ref="A1:B1"/>
    <mergeCell ref="A2:I2"/>
    <mergeCell ref="A330:I330"/>
    <mergeCell ref="A3:I3"/>
    <mergeCell ref="A281:I281"/>
    <mergeCell ref="A131:I131"/>
    <mergeCell ref="A99:I99"/>
    <mergeCell ref="E188:E189"/>
    <mergeCell ref="B178:B179"/>
    <mergeCell ref="B176:B177"/>
    <mergeCell ref="A186:I186"/>
    <mergeCell ref="D180:D181"/>
    <mergeCell ref="A176:A177"/>
    <mergeCell ref="A178:A179"/>
    <mergeCell ref="A188:A189"/>
    <mergeCell ref="C196:C198"/>
    <mergeCell ref="A11:I11"/>
    <mergeCell ref="E52:E54"/>
    <mergeCell ref="C5:C10"/>
    <mergeCell ref="D148:D151"/>
    <mergeCell ref="F192:F193"/>
    <mergeCell ref="C13:C16"/>
    <mergeCell ref="D17:D19"/>
    <mergeCell ref="F52:F54"/>
    <mergeCell ref="F91:F93"/>
    <mergeCell ref="C332:C334"/>
    <mergeCell ref="E332:F334"/>
    <mergeCell ref="B332:B334"/>
    <mergeCell ref="C275:C277"/>
    <mergeCell ref="B275:B277"/>
    <mergeCell ref="E275:E277"/>
    <mergeCell ref="F275:F277"/>
    <mergeCell ref="E331:F331"/>
    <mergeCell ref="B287:B288"/>
    <mergeCell ref="C287:C288"/>
    <mergeCell ref="E287:E288"/>
    <mergeCell ref="F287:F288"/>
    <mergeCell ref="F188:F189"/>
    <mergeCell ref="E174:E175"/>
    <mergeCell ref="E176:E177"/>
    <mergeCell ref="E178:E179"/>
    <mergeCell ref="F251:F252"/>
    <mergeCell ref="A199:I199"/>
    <mergeCell ref="B258:B259"/>
    <mergeCell ref="F247:F248"/>
    <mergeCell ref="C17:C19"/>
    <mergeCell ref="C20:C22"/>
    <mergeCell ref="C23:C25"/>
    <mergeCell ref="B65:B67"/>
    <mergeCell ref="C65:C67"/>
    <mergeCell ref="A52:A54"/>
    <mergeCell ref="A50:A51"/>
    <mergeCell ref="C50:C51"/>
    <mergeCell ref="A62:A64"/>
    <mergeCell ref="B62:B64"/>
    <mergeCell ref="C26:C28"/>
    <mergeCell ref="C29:C32"/>
    <mergeCell ref="C33:C34"/>
    <mergeCell ref="A58:A59"/>
    <mergeCell ref="B58:B59"/>
    <mergeCell ref="C58:C59"/>
    <mergeCell ref="D13:D15"/>
    <mergeCell ref="A35:I35"/>
    <mergeCell ref="E65:E67"/>
    <mergeCell ref="F65:F67"/>
    <mergeCell ref="E56:E57"/>
    <mergeCell ref="F56:F57"/>
    <mergeCell ref="A56:A57"/>
    <mergeCell ref="D20:D22"/>
    <mergeCell ref="D23:D25"/>
    <mergeCell ref="D26:D28"/>
    <mergeCell ref="D33:D34"/>
    <mergeCell ref="D29:D31"/>
    <mergeCell ref="B56:B57"/>
    <mergeCell ref="C56:C57"/>
    <mergeCell ref="B52:B54"/>
    <mergeCell ref="C52:C54"/>
    <mergeCell ref="B50:B51"/>
    <mergeCell ref="E50:E51"/>
    <mergeCell ref="F50:F51"/>
    <mergeCell ref="A48:A49"/>
    <mergeCell ref="B48:B49"/>
    <mergeCell ref="C48:C49"/>
    <mergeCell ref="E48:E49"/>
    <mergeCell ref="F48:F49"/>
    <mergeCell ref="E58:E59"/>
    <mergeCell ref="F58:F59"/>
    <mergeCell ref="A60:A61"/>
    <mergeCell ref="B60:B61"/>
    <mergeCell ref="F60:F61"/>
    <mergeCell ref="C60:C61"/>
    <mergeCell ref="E60:E61"/>
    <mergeCell ref="E73:E75"/>
    <mergeCell ref="A70:A72"/>
    <mergeCell ref="B70:B72"/>
    <mergeCell ref="F73:F75"/>
    <mergeCell ref="B73:B75"/>
    <mergeCell ref="C73:C75"/>
    <mergeCell ref="A65:A67"/>
    <mergeCell ref="A68:I68"/>
    <mergeCell ref="C70:C72"/>
    <mergeCell ref="F70:F72"/>
    <mergeCell ref="C62:C64"/>
    <mergeCell ref="A77:I77"/>
    <mergeCell ref="E62:E64"/>
    <mergeCell ref="F62:F64"/>
    <mergeCell ref="A73:A75"/>
    <mergeCell ref="E70:E72"/>
    <mergeCell ref="A79:A80"/>
    <mergeCell ref="B79:B80"/>
    <mergeCell ref="C79:C80"/>
    <mergeCell ref="E79:E80"/>
    <mergeCell ref="F79:F80"/>
    <mergeCell ref="A81:A82"/>
    <mergeCell ref="B81:B82"/>
    <mergeCell ref="C81:C82"/>
    <mergeCell ref="E81:E82"/>
    <mergeCell ref="F81:F82"/>
    <mergeCell ref="A83:I83"/>
    <mergeCell ref="A85:A86"/>
    <mergeCell ref="B85:B86"/>
    <mergeCell ref="C85:C86"/>
    <mergeCell ref="E85:E86"/>
    <mergeCell ref="F85:F86"/>
    <mergeCell ref="F101:F102"/>
    <mergeCell ref="A104:A105"/>
    <mergeCell ref="B104:B105"/>
    <mergeCell ref="C104:C105"/>
    <mergeCell ref="E104:E105"/>
    <mergeCell ref="F104:F105"/>
    <mergeCell ref="A124:I124"/>
    <mergeCell ref="C126:C128"/>
    <mergeCell ref="A192:A193"/>
    <mergeCell ref="C136:C141"/>
    <mergeCell ref="C142:C145"/>
    <mergeCell ref="C166:C167"/>
    <mergeCell ref="C168:C169"/>
    <mergeCell ref="C180:C181"/>
    <mergeCell ref="E172:E173"/>
    <mergeCell ref="B192:B193"/>
    <mergeCell ref="A174:A175"/>
    <mergeCell ref="B174:B175"/>
    <mergeCell ref="C129:C130"/>
    <mergeCell ref="C148:C150"/>
    <mergeCell ref="C154:C158"/>
    <mergeCell ref="D154:D158"/>
    <mergeCell ref="D136:D141"/>
    <mergeCell ref="D142:D145"/>
    <mergeCell ref="A87:I87"/>
    <mergeCell ref="A106:I106"/>
    <mergeCell ref="A117:I117"/>
    <mergeCell ref="A114:I114"/>
    <mergeCell ref="A91:A93"/>
    <mergeCell ref="B91:B93"/>
    <mergeCell ref="C91:C93"/>
    <mergeCell ref="E91:E93"/>
    <mergeCell ref="C109:C111"/>
    <mergeCell ref="C112:C113"/>
    <mergeCell ref="A94:A96"/>
    <mergeCell ref="B94:B96"/>
    <mergeCell ref="C94:C96"/>
    <mergeCell ref="E94:E96"/>
    <mergeCell ref="A101:A102"/>
    <mergeCell ref="B101:B102"/>
    <mergeCell ref="C101:C103"/>
    <mergeCell ref="E101:E102"/>
    <mergeCell ref="F94:F96"/>
    <mergeCell ref="A97:A98"/>
    <mergeCell ref="B97:B98"/>
    <mergeCell ref="C97:C98"/>
    <mergeCell ref="E97:E98"/>
    <mergeCell ref="F97:F98"/>
    <mergeCell ref="A152:I152"/>
    <mergeCell ref="A146:I146"/>
    <mergeCell ref="A134:I134"/>
    <mergeCell ref="C250:C253"/>
    <mergeCell ref="E251:E252"/>
    <mergeCell ref="A270:I270"/>
    <mergeCell ref="A159:I159"/>
    <mergeCell ref="A164:I164"/>
    <mergeCell ref="C161:C163"/>
    <mergeCell ref="B213:B214"/>
    <mergeCell ref="B204:B205"/>
    <mergeCell ref="B225:B226"/>
    <mergeCell ref="B227:B228"/>
    <mergeCell ref="E221:E222"/>
    <mergeCell ref="F221:F222"/>
    <mergeCell ref="E225:E226"/>
    <mergeCell ref="A221:A222"/>
    <mergeCell ref="A247:A248"/>
    <mergeCell ref="C247:C248"/>
    <mergeCell ref="E247:E248"/>
    <mergeCell ref="A223:A224"/>
    <mergeCell ref="C240:C241"/>
    <mergeCell ref="A225:A226"/>
    <mergeCell ref="B251:B252"/>
    <mergeCell ref="A251:A252"/>
    <mergeCell ref="A209:I209"/>
    <mergeCell ref="A219:I219"/>
    <mergeCell ref="A229:I229"/>
    <mergeCell ref="A232:I232"/>
    <mergeCell ref="A245:I245"/>
    <mergeCell ref="A211:A212"/>
    <mergeCell ref="B211:B212"/>
    <mergeCell ref="C211:C214"/>
    <mergeCell ref="E211:E212"/>
    <mergeCell ref="E223:E224"/>
    <mergeCell ref="F211:F212"/>
    <mergeCell ref="E213:E214"/>
    <mergeCell ref="F213:F214"/>
    <mergeCell ref="E227:E228"/>
    <mergeCell ref="C221:C228"/>
    <mergeCell ref="A213:A214"/>
    <mergeCell ref="F225:F226"/>
    <mergeCell ref="F227:F228"/>
    <mergeCell ref="F223:F224"/>
    <mergeCell ref="B221:B222"/>
    <mergeCell ref="A201:A202"/>
    <mergeCell ref="B201:B202"/>
    <mergeCell ref="E201:E202"/>
    <mergeCell ref="F201:F202"/>
    <mergeCell ref="A204:A205"/>
    <mergeCell ref="E204:E205"/>
    <mergeCell ref="F204:F205"/>
    <mergeCell ref="C201:C208"/>
    <mergeCell ref="F206:F207"/>
    <mergeCell ref="A258:A259"/>
    <mergeCell ref="E258:E259"/>
    <mergeCell ref="F258:F259"/>
    <mergeCell ref="A261:A262"/>
    <mergeCell ref="E261:E262"/>
    <mergeCell ref="F261:F262"/>
    <mergeCell ref="A267:I267"/>
    <mergeCell ref="B261:B262"/>
    <mergeCell ref="A297:I297"/>
    <mergeCell ref="A264:A265"/>
    <mergeCell ref="B264:B265"/>
    <mergeCell ref="E264:E265"/>
    <mergeCell ref="F264:F265"/>
    <mergeCell ref="C254:C266"/>
    <mergeCell ref="A254:A255"/>
    <mergeCell ref="E254:E255"/>
    <mergeCell ref="F254:F255"/>
    <mergeCell ref="A256:A257"/>
    <mergeCell ref="E256:E257"/>
    <mergeCell ref="F256:F257"/>
    <mergeCell ref="B254:B255"/>
    <mergeCell ref="B256:B257"/>
    <mergeCell ref="A287:A288"/>
    <mergeCell ref="E343:F343"/>
    <mergeCell ref="E341:F341"/>
    <mergeCell ref="A315:I315"/>
    <mergeCell ref="B318:B319"/>
    <mergeCell ref="C318:C319"/>
    <mergeCell ref="E318:E319"/>
    <mergeCell ref="F318:F319"/>
    <mergeCell ref="A318:A319"/>
    <mergeCell ref="E335:F335"/>
    <mergeCell ref="E337:F337"/>
    <mergeCell ref="E336:F336"/>
    <mergeCell ref="C299:C302"/>
    <mergeCell ref="C303:C306"/>
    <mergeCell ref="C307:C310"/>
    <mergeCell ref="C311:C314"/>
    <mergeCell ref="E338:F338"/>
    <mergeCell ref="E352:F352"/>
    <mergeCell ref="A292:I292"/>
    <mergeCell ref="A296:I296"/>
    <mergeCell ref="A324:I324"/>
    <mergeCell ref="C328:C329"/>
    <mergeCell ref="E346:F346"/>
    <mergeCell ref="E347:F347"/>
    <mergeCell ref="E348:F348"/>
    <mergeCell ref="E349:F349"/>
    <mergeCell ref="E350:F350"/>
    <mergeCell ref="E351:F351"/>
    <mergeCell ref="E345:F345"/>
    <mergeCell ref="E344:F344"/>
    <mergeCell ref="A321:I321"/>
    <mergeCell ref="C339:C340"/>
    <mergeCell ref="C342:C343"/>
    <mergeCell ref="E339:F339"/>
    <mergeCell ref="E340:F340"/>
    <mergeCell ref="E342:F342"/>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Z96"/>
  <sheetViews>
    <sheetView zoomScale="80" zoomScaleNormal="80" workbookViewId="0">
      <selection activeCell="P5" sqref="P5:P96"/>
    </sheetView>
  </sheetViews>
  <sheetFormatPr defaultRowHeight="15.75"/>
  <cols>
    <col min="1" max="1" width="14.75" style="54" customWidth="1"/>
    <col min="2" max="2" width="34.5" customWidth="1"/>
    <col min="3" max="3" width="24.375" customWidth="1"/>
    <col min="4" max="4" width="20.875" customWidth="1"/>
    <col min="5" max="5" width="15.625" customWidth="1"/>
    <col min="6" max="6" width="17.5" customWidth="1"/>
    <col min="7" max="7" width="14.375" hidden="1" customWidth="1"/>
    <col min="8" max="8" width="10.25" hidden="1" customWidth="1"/>
    <col min="9" max="9" width="10.125" hidden="1" customWidth="1"/>
    <col min="10" max="10" width="2.25" hidden="1" customWidth="1"/>
    <col min="11" max="12" width="7.25" hidden="1" customWidth="1"/>
    <col min="13" max="13" width="7.625" hidden="1" customWidth="1"/>
    <col min="14" max="14" width="7.75" hidden="1" customWidth="1"/>
    <col min="15" max="15" width="7.75" bestFit="1" customWidth="1"/>
    <col min="16" max="16" width="9.875" bestFit="1" customWidth="1"/>
    <col min="17" max="17" width="8.375" style="478" hidden="1" customWidth="1"/>
    <col min="18" max="18" width="0" style="478" hidden="1" customWidth="1"/>
    <col min="19" max="19" width="11" style="478" hidden="1" customWidth="1"/>
    <col min="20" max="22" width="5.5" hidden="1" customWidth="1"/>
    <col min="23" max="25" width="6.5" hidden="1" customWidth="1"/>
    <col min="26" max="26" width="11.875" style="55" customWidth="1"/>
  </cols>
  <sheetData>
    <row r="1" spans="1:26" ht="28.5" customHeight="1">
      <c r="A1" s="632" t="s">
        <v>1259</v>
      </c>
      <c r="B1" s="632"/>
      <c r="C1" s="62"/>
      <c r="D1" s="62"/>
      <c r="E1" s="62"/>
      <c r="F1" s="62"/>
      <c r="G1" s="62"/>
      <c r="H1" s="62"/>
      <c r="I1" s="62"/>
      <c r="Z1" s="196"/>
    </row>
    <row r="2" spans="1:26" ht="28.5" customHeight="1">
      <c r="A2" s="633" t="s">
        <v>2614</v>
      </c>
      <c r="B2" s="633"/>
      <c r="C2" s="633"/>
      <c r="D2" s="633"/>
      <c r="E2" s="633"/>
      <c r="F2" s="633"/>
      <c r="G2" s="633"/>
      <c r="H2" s="633"/>
      <c r="I2" s="633"/>
      <c r="T2" s="478">
        <f>Содержание!R3</f>
        <v>1.03</v>
      </c>
      <c r="U2" s="478">
        <f>Содержание!S3</f>
        <v>1.1399999999999999</v>
      </c>
      <c r="V2" s="478">
        <f>Содержание!T3</f>
        <v>1.41</v>
      </c>
      <c r="W2" s="478">
        <f>Содержание!U3</f>
        <v>5</v>
      </c>
      <c r="X2" s="478">
        <f>Содержание!V3</f>
        <v>1.05</v>
      </c>
      <c r="Y2" s="478">
        <f>Содержание!W3</f>
        <v>1.3</v>
      </c>
      <c r="Z2" s="196"/>
    </row>
    <row r="3" spans="1:26" ht="29.25" customHeight="1">
      <c r="A3" s="634" t="s">
        <v>2615</v>
      </c>
      <c r="B3" s="634"/>
      <c r="C3" s="634"/>
      <c r="D3" s="634"/>
      <c r="E3" s="634"/>
      <c r="F3" s="634"/>
      <c r="G3" s="634"/>
      <c r="H3" s="634"/>
      <c r="I3" s="634"/>
      <c r="Z3" s="196"/>
    </row>
    <row r="4" spans="1:26" ht="29.25" customHeight="1">
      <c r="A4" s="64" t="s">
        <v>3</v>
      </c>
      <c r="B4" s="64" t="s">
        <v>93</v>
      </c>
      <c r="C4" s="64" t="s">
        <v>43</v>
      </c>
      <c r="D4" s="64" t="s">
        <v>4</v>
      </c>
      <c r="E4" s="64" t="s">
        <v>44</v>
      </c>
      <c r="F4" s="64" t="s">
        <v>253</v>
      </c>
      <c r="G4" s="64" t="s">
        <v>261</v>
      </c>
      <c r="H4" s="64" t="s">
        <v>3646</v>
      </c>
      <c r="I4" s="64" t="s">
        <v>263</v>
      </c>
      <c r="J4" s="126">
        <f>IF(I4&gt;1,1,0)</f>
        <v>1</v>
      </c>
      <c r="K4" s="126" t="str">
        <f>IF(J4=1,I4,0)</f>
        <v>ОПТ 2</v>
      </c>
      <c r="L4" s="126" t="str">
        <f>IFERROR(SUM(K4*1)," ")</f>
        <v xml:space="preserve"> </v>
      </c>
      <c r="M4" t="str">
        <f>IF(L4=0," ",L4)</f>
        <v xml:space="preserve"> </v>
      </c>
      <c r="N4" s="479" t="s">
        <v>4099</v>
      </c>
      <c r="O4" s="479" t="s">
        <v>4100</v>
      </c>
      <c r="P4" s="479" t="s">
        <v>4101</v>
      </c>
      <c r="Q4" s="480" t="s">
        <v>4099</v>
      </c>
      <c r="R4" s="480" t="s">
        <v>4100</v>
      </c>
      <c r="S4" s="480" t="s">
        <v>4101</v>
      </c>
      <c r="Z4" s="196"/>
    </row>
    <row r="5" spans="1:26" ht="35.25" customHeight="1">
      <c r="A5" s="74" t="s">
        <v>2570</v>
      </c>
      <c r="B5" s="287" t="s">
        <v>770</v>
      </c>
      <c r="C5" s="745"/>
      <c r="D5" s="135" t="s">
        <v>1178</v>
      </c>
      <c r="E5" s="288" t="s">
        <v>771</v>
      </c>
      <c r="F5" s="288" t="s">
        <v>772</v>
      </c>
      <c r="G5" s="69">
        <f>I5*1.35</f>
        <v>1174.5</v>
      </c>
      <c r="H5" s="70">
        <f>I5*1.1</f>
        <v>957.00000000000011</v>
      </c>
      <c r="I5" s="71">
        <v>870</v>
      </c>
      <c r="J5" s="126">
        <f t="shared" ref="J5:J68" si="0">IF(I5&gt;1,1,0)</f>
        <v>1</v>
      </c>
      <c r="K5" s="126">
        <f t="shared" ref="K5:K68" si="1">IF(J5=1,I5,0)</f>
        <v>870</v>
      </c>
      <c r="L5" s="126">
        <f t="shared" ref="L5:L68" si="2">IFERROR(SUM(K5*1)," ")</f>
        <v>870</v>
      </c>
      <c r="M5">
        <f t="shared" ref="M5:M68" si="3">IF(L5=0," ",L5)</f>
        <v>870</v>
      </c>
      <c r="N5" s="70">
        <f>IFERROR(SUM($M5*$T$2)," ")</f>
        <v>896.1</v>
      </c>
      <c r="O5" s="70">
        <f>IFERROR(SUM($M5*$U$2)," ")</f>
        <v>991.8</v>
      </c>
      <c r="P5" s="70">
        <f>IFERROR(SUM($M5*$V$2)," ")</f>
        <v>1226.6999999999998</v>
      </c>
      <c r="Q5" s="481">
        <f>IFERROR(SUM($M5-$M5/100*$W$2)," ")</f>
        <v>826.5</v>
      </c>
      <c r="R5" s="481">
        <f>IFERROR(SUM($M5*$X$2)," ")</f>
        <v>913.5</v>
      </c>
      <c r="S5" s="481">
        <f>IFERROR(SUM($M5*$Y$2)," ")</f>
        <v>1131</v>
      </c>
      <c r="Z5" s="196"/>
    </row>
    <row r="6" spans="1:26" ht="33.75" customHeight="1">
      <c r="A6" s="74" t="s">
        <v>2571</v>
      </c>
      <c r="B6" s="287" t="s">
        <v>773</v>
      </c>
      <c r="C6" s="745"/>
      <c r="D6" s="289" t="s">
        <v>1177</v>
      </c>
      <c r="E6" s="288" t="s">
        <v>212</v>
      </c>
      <c r="F6" s="288" t="s">
        <v>772</v>
      </c>
      <c r="G6" s="69">
        <f>I6*1.35</f>
        <v>1174.5</v>
      </c>
      <c r="H6" s="70">
        <f>I6*1.1</f>
        <v>957.00000000000011</v>
      </c>
      <c r="I6" s="71">
        <v>870</v>
      </c>
      <c r="J6" s="126">
        <f t="shared" si="0"/>
        <v>1</v>
      </c>
      <c r="K6" s="126">
        <f t="shared" si="1"/>
        <v>870</v>
      </c>
      <c r="L6" s="126">
        <f t="shared" si="2"/>
        <v>870</v>
      </c>
      <c r="M6">
        <f t="shared" si="3"/>
        <v>870</v>
      </c>
      <c r="N6" s="70">
        <f t="shared" ref="N6:N69" si="4">IFERROR(SUM($M6*$T$2)," ")</f>
        <v>896.1</v>
      </c>
      <c r="O6" s="70">
        <f t="shared" ref="O6:O69" si="5">IFERROR(SUM($M6*$U$2)," ")</f>
        <v>991.8</v>
      </c>
      <c r="P6" s="70">
        <f t="shared" ref="P6:P69" si="6">IFERROR(SUM($M6*$V$2)," ")</f>
        <v>1226.6999999999998</v>
      </c>
      <c r="Q6" s="481">
        <f t="shared" ref="Q6:Q69" si="7">IFERROR(SUM($M6-$M6/100*$W$2)," ")</f>
        <v>826.5</v>
      </c>
      <c r="R6" s="481">
        <f t="shared" ref="R6:R69" si="8">IFERROR(SUM($M6*$X$2)," ")</f>
        <v>913.5</v>
      </c>
      <c r="S6" s="481">
        <f t="shared" ref="S6:S69" si="9">IFERROR(SUM($M6*$Y$2)," ")</f>
        <v>1131</v>
      </c>
      <c r="Z6" s="196"/>
    </row>
    <row r="7" spans="1:26" ht="24" customHeight="1">
      <c r="A7" s="634" t="s">
        <v>2624</v>
      </c>
      <c r="B7" s="634"/>
      <c r="C7" s="634"/>
      <c r="D7" s="634"/>
      <c r="E7" s="634"/>
      <c r="F7" s="634"/>
      <c r="G7" s="634"/>
      <c r="H7" s="634"/>
      <c r="I7" s="634"/>
      <c r="J7" s="126">
        <f t="shared" si="0"/>
        <v>0</v>
      </c>
      <c r="K7" s="126">
        <f t="shared" si="1"/>
        <v>0</v>
      </c>
      <c r="L7" s="126">
        <f t="shared" si="2"/>
        <v>0</v>
      </c>
      <c r="M7" t="str">
        <f t="shared" si="3"/>
        <v xml:space="preserve"> </v>
      </c>
      <c r="N7" s="70" t="str">
        <f t="shared" si="4"/>
        <v xml:space="preserve"> </v>
      </c>
      <c r="O7" s="70" t="str">
        <f t="shared" si="5"/>
        <v xml:space="preserve"> </v>
      </c>
      <c r="P7" s="70" t="str">
        <f t="shared" si="6"/>
        <v xml:space="preserve"> </v>
      </c>
      <c r="Q7" s="481" t="str">
        <f t="shared" si="7"/>
        <v xml:space="preserve"> </v>
      </c>
      <c r="R7" s="481" t="str">
        <f t="shared" si="8"/>
        <v xml:space="preserve"> </v>
      </c>
      <c r="S7" s="481" t="str">
        <f t="shared" si="9"/>
        <v xml:space="preserve"> </v>
      </c>
      <c r="Z7" s="196"/>
    </row>
    <row r="8" spans="1:26" ht="29.25" customHeight="1">
      <c r="A8" s="64" t="s">
        <v>3</v>
      </c>
      <c r="B8" s="64" t="s">
        <v>93</v>
      </c>
      <c r="C8" s="64" t="s">
        <v>43</v>
      </c>
      <c r="D8" s="64" t="s">
        <v>4</v>
      </c>
      <c r="E8" s="64" t="s">
        <v>44</v>
      </c>
      <c r="F8" s="64" t="s">
        <v>253</v>
      </c>
      <c r="G8" s="64" t="s">
        <v>261</v>
      </c>
      <c r="H8" s="64" t="s">
        <v>3628</v>
      </c>
      <c r="I8" s="64" t="s">
        <v>263</v>
      </c>
      <c r="J8" s="126">
        <f t="shared" si="0"/>
        <v>1</v>
      </c>
      <c r="K8" s="126" t="str">
        <f t="shared" si="1"/>
        <v>ОПТ 2</v>
      </c>
      <c r="L8" s="126" t="str">
        <f t="shared" si="2"/>
        <v xml:space="preserve"> </v>
      </c>
      <c r="M8" t="str">
        <f t="shared" si="3"/>
        <v xml:space="preserve"> </v>
      </c>
      <c r="N8" s="70" t="str">
        <f t="shared" si="4"/>
        <v xml:space="preserve"> </v>
      </c>
      <c r="O8" s="70" t="str">
        <f t="shared" si="5"/>
        <v xml:space="preserve"> </v>
      </c>
      <c r="P8" s="70" t="str">
        <f t="shared" si="6"/>
        <v xml:space="preserve"> </v>
      </c>
      <c r="Q8" s="481" t="str">
        <f t="shared" si="7"/>
        <v xml:space="preserve"> </v>
      </c>
      <c r="R8" s="481" t="str">
        <f t="shared" si="8"/>
        <v xml:space="preserve"> </v>
      </c>
      <c r="S8" s="481" t="str">
        <f t="shared" si="9"/>
        <v xml:space="preserve"> </v>
      </c>
      <c r="Z8" s="196"/>
    </row>
    <row r="9" spans="1:26" ht="37.5" customHeight="1">
      <c r="A9" s="729" t="s">
        <v>2577</v>
      </c>
      <c r="B9" s="792" t="s">
        <v>741</v>
      </c>
      <c r="C9" s="908"/>
      <c r="D9" s="135" t="s">
        <v>1178</v>
      </c>
      <c r="E9" s="688" t="s">
        <v>742</v>
      </c>
      <c r="F9" s="688" t="s">
        <v>743</v>
      </c>
      <c r="G9" s="69">
        <f t="shared" ref="G9:G21" si="10">I9*1.35</f>
        <v>911.25000000000011</v>
      </c>
      <c r="H9" s="70">
        <f t="shared" ref="H9:H21" si="11">I9*1.1</f>
        <v>742.50000000000011</v>
      </c>
      <c r="I9" s="71">
        <v>675</v>
      </c>
      <c r="J9" s="126">
        <f t="shared" si="0"/>
        <v>1</v>
      </c>
      <c r="K9" s="126">
        <f t="shared" si="1"/>
        <v>675</v>
      </c>
      <c r="L9" s="126">
        <f t="shared" si="2"/>
        <v>675</v>
      </c>
      <c r="M9">
        <f t="shared" si="3"/>
        <v>675</v>
      </c>
      <c r="N9" s="70">
        <f t="shared" si="4"/>
        <v>695.25</v>
      </c>
      <c r="O9" s="70">
        <f t="shared" si="5"/>
        <v>769.49999999999989</v>
      </c>
      <c r="P9" s="70">
        <f t="shared" si="6"/>
        <v>951.75</v>
      </c>
      <c r="Q9" s="481">
        <f t="shared" si="7"/>
        <v>641.25</v>
      </c>
      <c r="R9" s="481">
        <f t="shared" si="8"/>
        <v>708.75</v>
      </c>
      <c r="S9" s="481">
        <f t="shared" si="9"/>
        <v>877.5</v>
      </c>
      <c r="Z9" s="196"/>
    </row>
    <row r="10" spans="1:26" ht="40.5" customHeight="1">
      <c r="A10" s="731"/>
      <c r="B10" s="792"/>
      <c r="C10" s="908"/>
      <c r="D10" s="164" t="s">
        <v>1179</v>
      </c>
      <c r="E10" s="688"/>
      <c r="F10" s="688"/>
      <c r="G10" s="69">
        <f t="shared" si="10"/>
        <v>911.25000000000011</v>
      </c>
      <c r="H10" s="70">
        <f t="shared" si="11"/>
        <v>742.50000000000011</v>
      </c>
      <c r="I10" s="71">
        <v>675</v>
      </c>
      <c r="J10" s="126">
        <f t="shared" si="0"/>
        <v>1</v>
      </c>
      <c r="K10" s="126">
        <f t="shared" si="1"/>
        <v>675</v>
      </c>
      <c r="L10" s="126">
        <f t="shared" si="2"/>
        <v>675</v>
      </c>
      <c r="M10">
        <f t="shared" si="3"/>
        <v>675</v>
      </c>
      <c r="N10" s="70">
        <f t="shared" si="4"/>
        <v>695.25</v>
      </c>
      <c r="O10" s="70">
        <f t="shared" si="5"/>
        <v>769.49999999999989</v>
      </c>
      <c r="P10" s="70">
        <f t="shared" si="6"/>
        <v>951.75</v>
      </c>
      <c r="Q10" s="481">
        <f t="shared" si="7"/>
        <v>641.25</v>
      </c>
      <c r="R10" s="481">
        <f t="shared" si="8"/>
        <v>708.75</v>
      </c>
      <c r="S10" s="481">
        <f t="shared" si="9"/>
        <v>877.5</v>
      </c>
      <c r="Z10" s="196"/>
    </row>
    <row r="11" spans="1:26" ht="41.25" customHeight="1">
      <c r="A11" s="729" t="s">
        <v>2578</v>
      </c>
      <c r="B11" s="792" t="s">
        <v>744</v>
      </c>
      <c r="C11" s="908"/>
      <c r="D11" s="267" t="s">
        <v>1178</v>
      </c>
      <c r="E11" s="688" t="s">
        <v>742</v>
      </c>
      <c r="F11" s="688" t="s">
        <v>745</v>
      </c>
      <c r="G11" s="69">
        <f t="shared" si="10"/>
        <v>1217.1600000000001</v>
      </c>
      <c r="H11" s="70">
        <f t="shared" si="11"/>
        <v>991.7600000000001</v>
      </c>
      <c r="I11" s="71">
        <v>901.6</v>
      </c>
      <c r="J11" s="126">
        <f t="shared" si="0"/>
        <v>1</v>
      </c>
      <c r="K11" s="126">
        <f t="shared" si="1"/>
        <v>901.6</v>
      </c>
      <c r="L11" s="126">
        <f t="shared" si="2"/>
        <v>901.6</v>
      </c>
      <c r="M11">
        <f t="shared" si="3"/>
        <v>901.6</v>
      </c>
      <c r="N11" s="70">
        <f t="shared" si="4"/>
        <v>928.64800000000002</v>
      </c>
      <c r="O11" s="70">
        <f t="shared" si="5"/>
        <v>1027.8239999999998</v>
      </c>
      <c r="P11" s="70">
        <f t="shared" si="6"/>
        <v>1271.2559999999999</v>
      </c>
      <c r="Q11" s="481">
        <f t="shared" si="7"/>
        <v>856.52</v>
      </c>
      <c r="R11" s="481">
        <f t="shared" si="8"/>
        <v>946.68000000000006</v>
      </c>
      <c r="S11" s="481">
        <f t="shared" si="9"/>
        <v>1172.0800000000002</v>
      </c>
      <c r="Z11" s="196"/>
    </row>
    <row r="12" spans="1:26" ht="36.75" customHeight="1">
      <c r="A12" s="731"/>
      <c r="B12" s="792"/>
      <c r="C12" s="908"/>
      <c r="D12" s="164" t="s">
        <v>1179</v>
      </c>
      <c r="E12" s="688"/>
      <c r="F12" s="688"/>
      <c r="G12" s="69">
        <f t="shared" si="10"/>
        <v>1217.1600000000001</v>
      </c>
      <c r="H12" s="70">
        <f t="shared" si="11"/>
        <v>991.7600000000001</v>
      </c>
      <c r="I12" s="71">
        <v>901.6</v>
      </c>
      <c r="J12" s="126">
        <f t="shared" si="0"/>
        <v>1</v>
      </c>
      <c r="K12" s="126">
        <f t="shared" si="1"/>
        <v>901.6</v>
      </c>
      <c r="L12" s="126">
        <f t="shared" si="2"/>
        <v>901.6</v>
      </c>
      <c r="M12">
        <f t="shared" si="3"/>
        <v>901.6</v>
      </c>
      <c r="N12" s="70">
        <f t="shared" si="4"/>
        <v>928.64800000000002</v>
      </c>
      <c r="O12" s="70">
        <f t="shared" si="5"/>
        <v>1027.8239999999998</v>
      </c>
      <c r="P12" s="70">
        <f t="shared" si="6"/>
        <v>1271.2559999999999</v>
      </c>
      <c r="Q12" s="481">
        <f t="shared" si="7"/>
        <v>856.52</v>
      </c>
      <c r="R12" s="481">
        <f t="shared" si="8"/>
        <v>946.68000000000006</v>
      </c>
      <c r="S12" s="481">
        <f t="shared" si="9"/>
        <v>1172.0800000000002</v>
      </c>
      <c r="Z12" s="196"/>
    </row>
    <row r="13" spans="1:26" ht="39.75" customHeight="1">
      <c r="A13" s="729" t="s">
        <v>2579</v>
      </c>
      <c r="B13" s="792" t="s">
        <v>1196</v>
      </c>
      <c r="C13" s="908"/>
      <c r="D13" s="267" t="s">
        <v>1178</v>
      </c>
      <c r="E13" s="688" t="s">
        <v>742</v>
      </c>
      <c r="F13" s="688" t="s">
        <v>743</v>
      </c>
      <c r="G13" s="69">
        <f>I13*1.35</f>
        <v>1117.8000000000002</v>
      </c>
      <c r="H13" s="70">
        <f>I13*1.1</f>
        <v>910.80000000000007</v>
      </c>
      <c r="I13" s="71">
        <v>828</v>
      </c>
      <c r="J13" s="126">
        <f t="shared" si="0"/>
        <v>1</v>
      </c>
      <c r="K13" s="126">
        <f t="shared" si="1"/>
        <v>828</v>
      </c>
      <c r="L13" s="126">
        <f t="shared" si="2"/>
        <v>828</v>
      </c>
      <c r="M13">
        <f t="shared" si="3"/>
        <v>828</v>
      </c>
      <c r="N13" s="70">
        <f t="shared" si="4"/>
        <v>852.84</v>
      </c>
      <c r="O13" s="70">
        <f t="shared" si="5"/>
        <v>943.92</v>
      </c>
      <c r="P13" s="70">
        <f t="shared" si="6"/>
        <v>1167.48</v>
      </c>
      <c r="Q13" s="481">
        <f t="shared" si="7"/>
        <v>786.6</v>
      </c>
      <c r="R13" s="481">
        <f t="shared" si="8"/>
        <v>869.40000000000009</v>
      </c>
      <c r="S13" s="481">
        <f t="shared" si="9"/>
        <v>1076.4000000000001</v>
      </c>
      <c r="Z13" s="196"/>
    </row>
    <row r="14" spans="1:26" ht="41.25" customHeight="1">
      <c r="A14" s="731"/>
      <c r="B14" s="792"/>
      <c r="C14" s="908"/>
      <c r="D14" s="164" t="s">
        <v>1179</v>
      </c>
      <c r="E14" s="688"/>
      <c r="F14" s="688"/>
      <c r="G14" s="69">
        <f>I14*1.35</f>
        <v>1117.8000000000002</v>
      </c>
      <c r="H14" s="70">
        <f>I14*1.1</f>
        <v>910.80000000000007</v>
      </c>
      <c r="I14" s="71">
        <v>828</v>
      </c>
      <c r="J14" s="126">
        <f t="shared" si="0"/>
        <v>1</v>
      </c>
      <c r="K14" s="126">
        <f t="shared" si="1"/>
        <v>828</v>
      </c>
      <c r="L14" s="126">
        <f t="shared" si="2"/>
        <v>828</v>
      </c>
      <c r="M14">
        <f t="shared" si="3"/>
        <v>828</v>
      </c>
      <c r="N14" s="70">
        <f t="shared" si="4"/>
        <v>852.84</v>
      </c>
      <c r="O14" s="70">
        <f t="shared" si="5"/>
        <v>943.92</v>
      </c>
      <c r="P14" s="70">
        <f t="shared" si="6"/>
        <v>1167.48</v>
      </c>
      <c r="Q14" s="481">
        <f t="shared" si="7"/>
        <v>786.6</v>
      </c>
      <c r="R14" s="481">
        <f t="shared" si="8"/>
        <v>869.40000000000009</v>
      </c>
      <c r="S14" s="481">
        <f t="shared" si="9"/>
        <v>1076.4000000000001</v>
      </c>
      <c r="Z14" s="196"/>
    </row>
    <row r="15" spans="1:26" ht="39.75" customHeight="1">
      <c r="A15" s="729" t="s">
        <v>2580</v>
      </c>
      <c r="B15" s="792" t="s">
        <v>746</v>
      </c>
      <c r="C15" s="908"/>
      <c r="D15" s="267" t="s">
        <v>1178</v>
      </c>
      <c r="E15" s="688" t="s">
        <v>742</v>
      </c>
      <c r="F15" s="688" t="s">
        <v>747</v>
      </c>
      <c r="G15" s="69">
        <f t="shared" si="10"/>
        <v>283.5</v>
      </c>
      <c r="H15" s="70">
        <f t="shared" si="11"/>
        <v>231.00000000000003</v>
      </c>
      <c r="I15" s="71">
        <v>210</v>
      </c>
      <c r="J15" s="126">
        <f t="shared" si="0"/>
        <v>1</v>
      </c>
      <c r="K15" s="126">
        <f t="shared" si="1"/>
        <v>210</v>
      </c>
      <c r="L15" s="126">
        <f t="shared" si="2"/>
        <v>210</v>
      </c>
      <c r="M15">
        <f t="shared" si="3"/>
        <v>210</v>
      </c>
      <c r="N15" s="70">
        <f t="shared" si="4"/>
        <v>216.3</v>
      </c>
      <c r="O15" s="70">
        <f t="shared" si="5"/>
        <v>239.39999999999998</v>
      </c>
      <c r="P15" s="70">
        <f t="shared" si="6"/>
        <v>296.09999999999997</v>
      </c>
      <c r="Q15" s="481">
        <f t="shared" si="7"/>
        <v>199.5</v>
      </c>
      <c r="R15" s="481">
        <f t="shared" si="8"/>
        <v>220.5</v>
      </c>
      <c r="S15" s="481">
        <f t="shared" si="9"/>
        <v>273</v>
      </c>
      <c r="Z15" s="196"/>
    </row>
    <row r="16" spans="1:26" ht="41.25" customHeight="1">
      <c r="A16" s="731"/>
      <c r="B16" s="792"/>
      <c r="C16" s="908"/>
      <c r="D16" s="164" t="s">
        <v>1179</v>
      </c>
      <c r="E16" s="688"/>
      <c r="F16" s="688"/>
      <c r="G16" s="69">
        <f t="shared" si="10"/>
        <v>438.75000000000006</v>
      </c>
      <c r="H16" s="70">
        <f t="shared" si="11"/>
        <v>357.50000000000006</v>
      </c>
      <c r="I16" s="71">
        <v>325</v>
      </c>
      <c r="J16" s="126">
        <f t="shared" si="0"/>
        <v>1</v>
      </c>
      <c r="K16" s="126">
        <f t="shared" si="1"/>
        <v>325</v>
      </c>
      <c r="L16" s="126">
        <f t="shared" si="2"/>
        <v>325</v>
      </c>
      <c r="M16">
        <f t="shared" si="3"/>
        <v>325</v>
      </c>
      <c r="N16" s="70">
        <f t="shared" si="4"/>
        <v>334.75</v>
      </c>
      <c r="O16" s="70">
        <f t="shared" si="5"/>
        <v>370.49999999999994</v>
      </c>
      <c r="P16" s="70">
        <f t="shared" si="6"/>
        <v>458.25</v>
      </c>
      <c r="Q16" s="481">
        <f t="shared" si="7"/>
        <v>308.75</v>
      </c>
      <c r="R16" s="481">
        <f t="shared" si="8"/>
        <v>341.25</v>
      </c>
      <c r="S16" s="481">
        <f t="shared" si="9"/>
        <v>422.5</v>
      </c>
      <c r="Z16" s="87" t="s">
        <v>978</v>
      </c>
    </row>
    <row r="17" spans="1:26" ht="54" customHeight="1">
      <c r="A17" s="74" t="s">
        <v>2575</v>
      </c>
      <c r="B17" s="211" t="s">
        <v>2574</v>
      </c>
      <c r="C17" s="290"/>
      <c r="D17" s="267" t="s">
        <v>1178</v>
      </c>
      <c r="E17" s="74" t="s">
        <v>742</v>
      </c>
      <c r="F17" s="74" t="s">
        <v>2576</v>
      </c>
      <c r="G17" s="69">
        <f t="shared" si="10"/>
        <v>2214.4050000000002</v>
      </c>
      <c r="H17" s="70">
        <f t="shared" si="11"/>
        <v>1804.3300000000002</v>
      </c>
      <c r="I17" s="71">
        <v>1640.3</v>
      </c>
      <c r="J17" s="126">
        <f t="shared" si="0"/>
        <v>1</v>
      </c>
      <c r="K17" s="126">
        <f t="shared" si="1"/>
        <v>1640.3</v>
      </c>
      <c r="L17" s="126">
        <f t="shared" si="2"/>
        <v>1640.3</v>
      </c>
      <c r="M17">
        <f t="shared" si="3"/>
        <v>1640.3</v>
      </c>
      <c r="N17" s="70">
        <f t="shared" si="4"/>
        <v>1689.509</v>
      </c>
      <c r="O17" s="70">
        <f t="shared" si="5"/>
        <v>1869.9419999999998</v>
      </c>
      <c r="P17" s="70">
        <f t="shared" si="6"/>
        <v>2312.8229999999999</v>
      </c>
      <c r="Q17" s="481">
        <f t="shared" si="7"/>
        <v>1558.2849999999999</v>
      </c>
      <c r="R17" s="481">
        <f t="shared" si="8"/>
        <v>1722.3150000000001</v>
      </c>
      <c r="S17" s="481">
        <f t="shared" si="9"/>
        <v>2132.39</v>
      </c>
      <c r="Z17" s="196"/>
    </row>
    <row r="18" spans="1:26" ht="54" customHeight="1">
      <c r="A18" s="74" t="s">
        <v>2587</v>
      </c>
      <c r="B18" s="211" t="s">
        <v>748</v>
      </c>
      <c r="C18" s="290"/>
      <c r="D18" s="164" t="s">
        <v>1179</v>
      </c>
      <c r="E18" s="74" t="s">
        <v>14</v>
      </c>
      <c r="F18" s="74" t="s">
        <v>749</v>
      </c>
      <c r="G18" s="69">
        <f t="shared" si="10"/>
        <v>3712.5000000000005</v>
      </c>
      <c r="H18" s="70">
        <f t="shared" si="11"/>
        <v>3025.0000000000005</v>
      </c>
      <c r="I18" s="71">
        <v>2750</v>
      </c>
      <c r="J18" s="126">
        <f t="shared" si="0"/>
        <v>1</v>
      </c>
      <c r="K18" s="126">
        <f t="shared" si="1"/>
        <v>2750</v>
      </c>
      <c r="L18" s="126">
        <f t="shared" si="2"/>
        <v>2750</v>
      </c>
      <c r="M18">
        <f t="shared" si="3"/>
        <v>2750</v>
      </c>
      <c r="N18" s="70">
        <f t="shared" si="4"/>
        <v>2832.5</v>
      </c>
      <c r="O18" s="70">
        <f t="shared" si="5"/>
        <v>3134.9999999999995</v>
      </c>
      <c r="P18" s="70">
        <f t="shared" si="6"/>
        <v>3877.5</v>
      </c>
      <c r="Q18" s="481">
        <f t="shared" si="7"/>
        <v>2612.5</v>
      </c>
      <c r="R18" s="481">
        <f t="shared" si="8"/>
        <v>2887.5</v>
      </c>
      <c r="S18" s="481">
        <f t="shared" si="9"/>
        <v>3575</v>
      </c>
      <c r="Z18" s="196"/>
    </row>
    <row r="19" spans="1:26" ht="78" customHeight="1">
      <c r="A19" s="74" t="s">
        <v>2592</v>
      </c>
      <c r="B19" s="211" t="s">
        <v>750</v>
      </c>
      <c r="C19" s="290"/>
      <c r="D19" s="164" t="s">
        <v>1179</v>
      </c>
      <c r="E19" s="74" t="s">
        <v>16</v>
      </c>
      <c r="F19" s="74" t="s">
        <v>743</v>
      </c>
      <c r="G19" s="69">
        <f>I19*1.35</f>
        <v>1957.5000000000002</v>
      </c>
      <c r="H19" s="70">
        <f>I19*1.1</f>
        <v>1595.0000000000002</v>
      </c>
      <c r="I19" s="71">
        <v>1450</v>
      </c>
      <c r="J19" s="126">
        <f t="shared" si="0"/>
        <v>1</v>
      </c>
      <c r="K19" s="126">
        <f t="shared" si="1"/>
        <v>1450</v>
      </c>
      <c r="L19" s="126">
        <f t="shared" si="2"/>
        <v>1450</v>
      </c>
      <c r="M19">
        <f t="shared" si="3"/>
        <v>1450</v>
      </c>
      <c r="N19" s="70">
        <f t="shared" si="4"/>
        <v>1493.5</v>
      </c>
      <c r="O19" s="70">
        <f t="shared" si="5"/>
        <v>1652.9999999999998</v>
      </c>
      <c r="P19" s="70">
        <f t="shared" si="6"/>
        <v>2044.4999999999998</v>
      </c>
      <c r="Q19" s="481">
        <f t="shared" si="7"/>
        <v>1377.5</v>
      </c>
      <c r="R19" s="481">
        <f t="shared" si="8"/>
        <v>1522.5</v>
      </c>
      <c r="S19" s="481">
        <f t="shared" si="9"/>
        <v>1885</v>
      </c>
      <c r="Z19" s="196"/>
    </row>
    <row r="20" spans="1:26" ht="78" customHeight="1">
      <c r="A20" s="74" t="s">
        <v>2593</v>
      </c>
      <c r="B20" s="211" t="s">
        <v>2594</v>
      </c>
      <c r="C20" s="290"/>
      <c r="D20" s="267" t="s">
        <v>1178</v>
      </c>
      <c r="E20" s="74" t="s">
        <v>16</v>
      </c>
      <c r="F20" s="74" t="s">
        <v>743</v>
      </c>
      <c r="G20" s="69">
        <f>I20*1.35</f>
        <v>2103.3000000000002</v>
      </c>
      <c r="H20" s="70">
        <f>I20*1.1</f>
        <v>1713.8000000000002</v>
      </c>
      <c r="I20" s="71">
        <v>1558</v>
      </c>
      <c r="J20" s="126">
        <f t="shared" si="0"/>
        <v>1</v>
      </c>
      <c r="K20" s="126">
        <f t="shared" si="1"/>
        <v>1558</v>
      </c>
      <c r="L20" s="126">
        <f t="shared" si="2"/>
        <v>1558</v>
      </c>
      <c r="M20">
        <f t="shared" si="3"/>
        <v>1558</v>
      </c>
      <c r="N20" s="70">
        <f t="shared" si="4"/>
        <v>1604.74</v>
      </c>
      <c r="O20" s="70">
        <f t="shared" si="5"/>
        <v>1776.12</v>
      </c>
      <c r="P20" s="70">
        <f t="shared" si="6"/>
        <v>2196.7799999999997</v>
      </c>
      <c r="Q20" s="481">
        <f t="shared" si="7"/>
        <v>1480.1</v>
      </c>
      <c r="R20" s="481">
        <f t="shared" si="8"/>
        <v>1635.9</v>
      </c>
      <c r="S20" s="481">
        <f t="shared" si="9"/>
        <v>2025.4</v>
      </c>
      <c r="Z20" s="196"/>
    </row>
    <row r="21" spans="1:26" ht="78" customHeight="1">
      <c r="A21" s="74" t="s">
        <v>2595</v>
      </c>
      <c r="B21" s="211" t="s">
        <v>1197</v>
      </c>
      <c r="C21" s="290"/>
      <c r="D21" s="164" t="s">
        <v>1179</v>
      </c>
      <c r="E21" s="74" t="s">
        <v>16</v>
      </c>
      <c r="F21" s="74" t="s">
        <v>743</v>
      </c>
      <c r="G21" s="69">
        <f t="shared" si="10"/>
        <v>2103.3000000000002</v>
      </c>
      <c r="H21" s="70">
        <f t="shared" si="11"/>
        <v>1713.8000000000002</v>
      </c>
      <c r="I21" s="71">
        <v>1558</v>
      </c>
      <c r="J21" s="126">
        <f t="shared" si="0"/>
        <v>1</v>
      </c>
      <c r="K21" s="126">
        <f t="shared" si="1"/>
        <v>1558</v>
      </c>
      <c r="L21" s="126">
        <f t="shared" si="2"/>
        <v>1558</v>
      </c>
      <c r="M21">
        <f t="shared" si="3"/>
        <v>1558</v>
      </c>
      <c r="N21" s="70">
        <f t="shared" si="4"/>
        <v>1604.74</v>
      </c>
      <c r="O21" s="70">
        <f t="shared" si="5"/>
        <v>1776.12</v>
      </c>
      <c r="P21" s="70">
        <f t="shared" si="6"/>
        <v>2196.7799999999997</v>
      </c>
      <c r="Q21" s="481">
        <f t="shared" si="7"/>
        <v>1480.1</v>
      </c>
      <c r="R21" s="481">
        <f t="shared" si="8"/>
        <v>1635.9</v>
      </c>
      <c r="S21" s="481">
        <f t="shared" si="9"/>
        <v>2025.4</v>
      </c>
      <c r="Z21" s="196"/>
    </row>
    <row r="22" spans="1:26" ht="24" customHeight="1">
      <c r="A22" s="634" t="s">
        <v>2625</v>
      </c>
      <c r="B22" s="634"/>
      <c r="C22" s="634"/>
      <c r="D22" s="634"/>
      <c r="E22" s="634"/>
      <c r="F22" s="634"/>
      <c r="G22" s="634"/>
      <c r="H22" s="634"/>
      <c r="I22" s="634"/>
      <c r="J22" s="126">
        <f t="shared" si="0"/>
        <v>0</v>
      </c>
      <c r="K22" s="126">
        <f t="shared" si="1"/>
        <v>0</v>
      </c>
      <c r="L22" s="126">
        <f t="shared" si="2"/>
        <v>0</v>
      </c>
      <c r="M22" t="str">
        <f t="shared" si="3"/>
        <v xml:space="preserve"> </v>
      </c>
      <c r="N22" s="70" t="str">
        <f t="shared" si="4"/>
        <v xml:space="preserve"> </v>
      </c>
      <c r="O22" s="70" t="str">
        <f t="shared" si="5"/>
        <v xml:space="preserve"> </v>
      </c>
      <c r="P22" s="70" t="str">
        <f t="shared" si="6"/>
        <v xml:space="preserve"> </v>
      </c>
      <c r="Q22" s="481" t="str">
        <f t="shared" si="7"/>
        <v xml:space="preserve"> </v>
      </c>
      <c r="R22" s="481" t="str">
        <f t="shared" si="8"/>
        <v xml:space="preserve"> </v>
      </c>
      <c r="S22" s="481" t="str">
        <f t="shared" si="9"/>
        <v xml:space="preserve"> </v>
      </c>
      <c r="Z22" s="196"/>
    </row>
    <row r="23" spans="1:26" ht="29.25" customHeight="1">
      <c r="A23" s="64" t="s">
        <v>3</v>
      </c>
      <c r="B23" s="64" t="s">
        <v>93</v>
      </c>
      <c r="C23" s="64" t="s">
        <v>43</v>
      </c>
      <c r="D23" s="64" t="s">
        <v>4</v>
      </c>
      <c r="E23" s="64" t="s">
        <v>44</v>
      </c>
      <c r="F23" s="64" t="s">
        <v>253</v>
      </c>
      <c r="G23" s="64" t="s">
        <v>261</v>
      </c>
      <c r="H23" s="64" t="s">
        <v>3628</v>
      </c>
      <c r="I23" s="64" t="s">
        <v>263</v>
      </c>
      <c r="J23" s="126">
        <f t="shared" si="0"/>
        <v>1</v>
      </c>
      <c r="K23" s="126" t="str">
        <f t="shared" si="1"/>
        <v>ОПТ 2</v>
      </c>
      <c r="L23" s="126" t="str">
        <f t="shared" si="2"/>
        <v xml:space="preserve"> </v>
      </c>
      <c r="M23" t="str">
        <f t="shared" si="3"/>
        <v xml:space="preserve"> </v>
      </c>
      <c r="N23" s="70" t="str">
        <f t="shared" si="4"/>
        <v xml:space="preserve"> </v>
      </c>
      <c r="O23" s="70" t="str">
        <f t="shared" si="5"/>
        <v xml:space="preserve"> </v>
      </c>
      <c r="P23" s="70" t="str">
        <f t="shared" si="6"/>
        <v xml:space="preserve"> </v>
      </c>
      <c r="Q23" s="481" t="str">
        <f t="shared" si="7"/>
        <v xml:space="preserve"> </v>
      </c>
      <c r="R23" s="481" t="str">
        <f t="shared" si="8"/>
        <v xml:space="preserve"> </v>
      </c>
      <c r="S23" s="481" t="str">
        <f t="shared" si="9"/>
        <v xml:space="preserve"> </v>
      </c>
      <c r="Z23" s="196"/>
    </row>
    <row r="24" spans="1:26" ht="30.75" customHeight="1">
      <c r="A24" s="688" t="s">
        <v>2581</v>
      </c>
      <c r="B24" s="792" t="s">
        <v>753</v>
      </c>
      <c r="C24" s="814"/>
      <c r="D24" s="267" t="s">
        <v>1178</v>
      </c>
      <c r="E24" s="688" t="s">
        <v>742</v>
      </c>
      <c r="F24" s="688" t="s">
        <v>754</v>
      </c>
      <c r="G24" s="69">
        <f t="shared" ref="G24:G37" si="12">I24*1.35</f>
        <v>911.25000000000011</v>
      </c>
      <c r="H24" s="70">
        <f t="shared" ref="H24:H44" si="13">I24*1.1</f>
        <v>742.50000000000011</v>
      </c>
      <c r="I24" s="71">
        <v>675</v>
      </c>
      <c r="J24" s="126">
        <f t="shared" si="0"/>
        <v>1</v>
      </c>
      <c r="K24" s="126">
        <f t="shared" si="1"/>
        <v>675</v>
      </c>
      <c r="L24" s="126">
        <f t="shared" si="2"/>
        <v>675</v>
      </c>
      <c r="M24">
        <f t="shared" si="3"/>
        <v>675</v>
      </c>
      <c r="N24" s="70">
        <f t="shared" si="4"/>
        <v>695.25</v>
      </c>
      <c r="O24" s="70">
        <f t="shared" si="5"/>
        <v>769.49999999999989</v>
      </c>
      <c r="P24" s="70">
        <f t="shared" si="6"/>
        <v>951.75</v>
      </c>
      <c r="Q24" s="481">
        <f t="shared" si="7"/>
        <v>641.25</v>
      </c>
      <c r="R24" s="481">
        <f t="shared" si="8"/>
        <v>708.75</v>
      </c>
      <c r="S24" s="481">
        <f t="shared" si="9"/>
        <v>877.5</v>
      </c>
      <c r="Z24" s="196"/>
    </row>
    <row r="25" spans="1:26" ht="34.5" customHeight="1">
      <c r="A25" s="688"/>
      <c r="B25" s="792"/>
      <c r="C25" s="814"/>
      <c r="D25" s="164" t="s">
        <v>1179</v>
      </c>
      <c r="E25" s="688"/>
      <c r="F25" s="688"/>
      <c r="G25" s="69">
        <f t="shared" si="12"/>
        <v>911.25000000000011</v>
      </c>
      <c r="H25" s="70">
        <f t="shared" si="13"/>
        <v>742.50000000000011</v>
      </c>
      <c r="I25" s="71">
        <v>675</v>
      </c>
      <c r="J25" s="126">
        <f t="shared" si="0"/>
        <v>1</v>
      </c>
      <c r="K25" s="126">
        <f t="shared" si="1"/>
        <v>675</v>
      </c>
      <c r="L25" s="126">
        <f t="shared" si="2"/>
        <v>675</v>
      </c>
      <c r="M25">
        <f t="shared" si="3"/>
        <v>675</v>
      </c>
      <c r="N25" s="70">
        <f t="shared" si="4"/>
        <v>695.25</v>
      </c>
      <c r="O25" s="70">
        <f t="shared" si="5"/>
        <v>769.49999999999989</v>
      </c>
      <c r="P25" s="70">
        <f t="shared" si="6"/>
        <v>951.75</v>
      </c>
      <c r="Q25" s="481">
        <f t="shared" si="7"/>
        <v>641.25</v>
      </c>
      <c r="R25" s="481">
        <f t="shared" si="8"/>
        <v>708.75</v>
      </c>
      <c r="S25" s="481">
        <f t="shared" si="9"/>
        <v>877.5</v>
      </c>
      <c r="Z25" s="196"/>
    </row>
    <row r="26" spans="1:26" ht="45.75" customHeight="1">
      <c r="A26" s="74" t="s">
        <v>2583</v>
      </c>
      <c r="B26" s="211" t="s">
        <v>2582</v>
      </c>
      <c r="C26" s="851"/>
      <c r="D26" s="164" t="s">
        <v>1179</v>
      </c>
      <c r="E26" s="74" t="s">
        <v>742</v>
      </c>
      <c r="F26" s="74" t="s">
        <v>752</v>
      </c>
      <c r="G26" s="69">
        <f t="shared" si="12"/>
        <v>654.75</v>
      </c>
      <c r="H26" s="70">
        <f t="shared" si="13"/>
        <v>533.5</v>
      </c>
      <c r="I26" s="71">
        <v>485</v>
      </c>
      <c r="J26" s="126">
        <f t="shared" si="0"/>
        <v>1</v>
      </c>
      <c r="K26" s="126">
        <f t="shared" si="1"/>
        <v>485</v>
      </c>
      <c r="L26" s="126">
        <f t="shared" si="2"/>
        <v>485</v>
      </c>
      <c r="M26">
        <f t="shared" si="3"/>
        <v>485</v>
      </c>
      <c r="N26" s="70">
        <f t="shared" si="4"/>
        <v>499.55</v>
      </c>
      <c r="O26" s="70">
        <f t="shared" si="5"/>
        <v>552.9</v>
      </c>
      <c r="P26" s="70">
        <f t="shared" si="6"/>
        <v>683.84999999999991</v>
      </c>
      <c r="Q26" s="481">
        <f t="shared" si="7"/>
        <v>460.75</v>
      </c>
      <c r="R26" s="481">
        <f t="shared" si="8"/>
        <v>509.25</v>
      </c>
      <c r="S26" s="481">
        <f t="shared" si="9"/>
        <v>630.5</v>
      </c>
      <c r="Z26" s="196"/>
    </row>
    <row r="27" spans="1:26" ht="30.75" customHeight="1">
      <c r="A27" s="688" t="s">
        <v>2573</v>
      </c>
      <c r="B27" s="792" t="s">
        <v>751</v>
      </c>
      <c r="C27" s="861"/>
      <c r="D27" s="267" t="s">
        <v>1178</v>
      </c>
      <c r="E27" s="688" t="s">
        <v>13</v>
      </c>
      <c r="F27" s="688" t="s">
        <v>752</v>
      </c>
      <c r="G27" s="69">
        <f t="shared" si="12"/>
        <v>708.75</v>
      </c>
      <c r="H27" s="70">
        <f t="shared" si="13"/>
        <v>577.5</v>
      </c>
      <c r="I27" s="71">
        <v>525</v>
      </c>
      <c r="J27" s="126">
        <f t="shared" si="0"/>
        <v>1</v>
      </c>
      <c r="K27" s="126">
        <f t="shared" si="1"/>
        <v>525</v>
      </c>
      <c r="L27" s="126">
        <f t="shared" si="2"/>
        <v>525</v>
      </c>
      <c r="M27">
        <f t="shared" si="3"/>
        <v>525</v>
      </c>
      <c r="N27" s="70">
        <f t="shared" si="4"/>
        <v>540.75</v>
      </c>
      <c r="O27" s="70">
        <f t="shared" si="5"/>
        <v>598.5</v>
      </c>
      <c r="P27" s="70">
        <f t="shared" si="6"/>
        <v>740.25</v>
      </c>
      <c r="Q27" s="481">
        <f t="shared" si="7"/>
        <v>498.75</v>
      </c>
      <c r="R27" s="481">
        <f t="shared" si="8"/>
        <v>551.25</v>
      </c>
      <c r="S27" s="481">
        <f t="shared" si="9"/>
        <v>682.5</v>
      </c>
      <c r="Z27" s="196"/>
    </row>
    <row r="28" spans="1:26" s="37" customFormat="1" ht="32.25" customHeight="1">
      <c r="A28" s="688"/>
      <c r="B28" s="792"/>
      <c r="C28" s="861"/>
      <c r="D28" s="164" t="s">
        <v>1179</v>
      </c>
      <c r="E28" s="688"/>
      <c r="F28" s="688"/>
      <c r="G28" s="69">
        <f t="shared" si="12"/>
        <v>708.75</v>
      </c>
      <c r="H28" s="70">
        <f t="shared" si="13"/>
        <v>577.5</v>
      </c>
      <c r="I28" s="71">
        <v>525</v>
      </c>
      <c r="J28" s="126">
        <f t="shared" si="0"/>
        <v>1</v>
      </c>
      <c r="K28" s="126">
        <f t="shared" si="1"/>
        <v>525</v>
      </c>
      <c r="L28" s="126">
        <f t="shared" si="2"/>
        <v>525</v>
      </c>
      <c r="M28">
        <f t="shared" si="3"/>
        <v>525</v>
      </c>
      <c r="N28" s="70">
        <f t="shared" si="4"/>
        <v>540.75</v>
      </c>
      <c r="O28" s="70">
        <f t="shared" si="5"/>
        <v>598.5</v>
      </c>
      <c r="P28" s="70">
        <f t="shared" si="6"/>
        <v>740.25</v>
      </c>
      <c r="Q28" s="481">
        <f t="shared" si="7"/>
        <v>498.75</v>
      </c>
      <c r="R28" s="481">
        <f t="shared" si="8"/>
        <v>551.25</v>
      </c>
      <c r="S28" s="481">
        <f t="shared" si="9"/>
        <v>682.5</v>
      </c>
      <c r="Z28" s="196"/>
    </row>
    <row r="29" spans="1:26" s="37" customFormat="1" ht="32.25" customHeight="1">
      <c r="A29" s="688" t="s">
        <v>2584</v>
      </c>
      <c r="B29" s="792" t="s">
        <v>755</v>
      </c>
      <c r="C29" s="861"/>
      <c r="D29" s="267" t="s">
        <v>1178</v>
      </c>
      <c r="E29" s="688" t="s">
        <v>742</v>
      </c>
      <c r="F29" s="688" t="s">
        <v>747</v>
      </c>
      <c r="G29" s="69">
        <f t="shared" si="12"/>
        <v>960.66000000000008</v>
      </c>
      <c r="H29" s="70">
        <f t="shared" si="13"/>
        <v>782.7600000000001</v>
      </c>
      <c r="I29" s="71">
        <v>711.6</v>
      </c>
      <c r="J29" s="126">
        <f t="shared" si="0"/>
        <v>1</v>
      </c>
      <c r="K29" s="126">
        <f t="shared" si="1"/>
        <v>711.6</v>
      </c>
      <c r="L29" s="126">
        <f t="shared" si="2"/>
        <v>711.6</v>
      </c>
      <c r="M29">
        <f t="shared" si="3"/>
        <v>711.6</v>
      </c>
      <c r="N29" s="70">
        <f t="shared" si="4"/>
        <v>732.94800000000009</v>
      </c>
      <c r="O29" s="70">
        <f t="shared" si="5"/>
        <v>811.22399999999993</v>
      </c>
      <c r="P29" s="70">
        <f t="shared" si="6"/>
        <v>1003.356</v>
      </c>
      <c r="Q29" s="481">
        <f t="shared" si="7"/>
        <v>676.02</v>
      </c>
      <c r="R29" s="481">
        <f t="shared" si="8"/>
        <v>747.18000000000006</v>
      </c>
      <c r="S29" s="481">
        <f t="shared" si="9"/>
        <v>925.08</v>
      </c>
      <c r="Z29" s="196"/>
    </row>
    <row r="30" spans="1:26" s="37" customFormat="1" ht="32.25" customHeight="1">
      <c r="A30" s="688"/>
      <c r="B30" s="792"/>
      <c r="C30" s="861"/>
      <c r="D30" s="164" t="s">
        <v>1179</v>
      </c>
      <c r="E30" s="688"/>
      <c r="F30" s="688"/>
      <c r="G30" s="69">
        <f t="shared" si="12"/>
        <v>960.66000000000008</v>
      </c>
      <c r="H30" s="70">
        <f t="shared" si="13"/>
        <v>782.7600000000001</v>
      </c>
      <c r="I30" s="71">
        <v>711.6</v>
      </c>
      <c r="J30" s="126">
        <f t="shared" si="0"/>
        <v>1</v>
      </c>
      <c r="K30" s="126">
        <f t="shared" si="1"/>
        <v>711.6</v>
      </c>
      <c r="L30" s="126">
        <f t="shared" si="2"/>
        <v>711.6</v>
      </c>
      <c r="M30">
        <f t="shared" si="3"/>
        <v>711.6</v>
      </c>
      <c r="N30" s="70">
        <f t="shared" si="4"/>
        <v>732.94800000000009</v>
      </c>
      <c r="O30" s="70">
        <f t="shared" si="5"/>
        <v>811.22399999999993</v>
      </c>
      <c r="P30" s="70">
        <f t="shared" si="6"/>
        <v>1003.356</v>
      </c>
      <c r="Q30" s="481">
        <f t="shared" si="7"/>
        <v>676.02</v>
      </c>
      <c r="R30" s="481">
        <f t="shared" si="8"/>
        <v>747.18000000000006</v>
      </c>
      <c r="S30" s="481">
        <f t="shared" si="9"/>
        <v>925.08</v>
      </c>
      <c r="Z30" s="196"/>
    </row>
    <row r="31" spans="1:26" s="37" customFormat="1" ht="46.5" customHeight="1">
      <c r="A31" s="74" t="s">
        <v>2585</v>
      </c>
      <c r="B31" s="211" t="s">
        <v>1198</v>
      </c>
      <c r="C31" s="861"/>
      <c r="D31" s="164" t="s">
        <v>1179</v>
      </c>
      <c r="E31" s="74" t="s">
        <v>742</v>
      </c>
      <c r="F31" s="74" t="s">
        <v>757</v>
      </c>
      <c r="G31" s="69">
        <f>I31*1.35</f>
        <v>769.5</v>
      </c>
      <c r="H31" s="70">
        <f>I31*1.1</f>
        <v>627</v>
      </c>
      <c r="I31" s="71">
        <v>570</v>
      </c>
      <c r="J31" s="126">
        <f t="shared" si="0"/>
        <v>1</v>
      </c>
      <c r="K31" s="126">
        <f t="shared" si="1"/>
        <v>570</v>
      </c>
      <c r="L31" s="126">
        <f t="shared" si="2"/>
        <v>570</v>
      </c>
      <c r="M31">
        <f t="shared" si="3"/>
        <v>570</v>
      </c>
      <c r="N31" s="70">
        <f t="shared" si="4"/>
        <v>587.1</v>
      </c>
      <c r="O31" s="70">
        <f t="shared" si="5"/>
        <v>649.79999999999995</v>
      </c>
      <c r="P31" s="70">
        <f t="shared" si="6"/>
        <v>803.69999999999993</v>
      </c>
      <c r="Q31" s="481">
        <f t="shared" si="7"/>
        <v>541.5</v>
      </c>
      <c r="R31" s="481">
        <f t="shared" si="8"/>
        <v>598.5</v>
      </c>
      <c r="S31" s="481">
        <f t="shared" si="9"/>
        <v>741</v>
      </c>
      <c r="Z31" s="196"/>
    </row>
    <row r="32" spans="1:26" s="37" customFormat="1" ht="32.25" customHeight="1">
      <c r="A32" s="688" t="s">
        <v>2586</v>
      </c>
      <c r="B32" s="792" t="s">
        <v>756</v>
      </c>
      <c r="C32" s="861"/>
      <c r="D32" s="267" t="s">
        <v>1178</v>
      </c>
      <c r="E32" s="688" t="s">
        <v>742</v>
      </c>
      <c r="F32" s="688" t="s">
        <v>757</v>
      </c>
      <c r="G32" s="69">
        <f t="shared" si="12"/>
        <v>741.15000000000009</v>
      </c>
      <c r="H32" s="70">
        <f t="shared" si="13"/>
        <v>603.90000000000009</v>
      </c>
      <c r="I32" s="71">
        <v>549</v>
      </c>
      <c r="J32" s="126">
        <f t="shared" si="0"/>
        <v>1</v>
      </c>
      <c r="K32" s="126">
        <f t="shared" si="1"/>
        <v>549</v>
      </c>
      <c r="L32" s="126">
        <f t="shared" si="2"/>
        <v>549</v>
      </c>
      <c r="M32">
        <f t="shared" si="3"/>
        <v>549</v>
      </c>
      <c r="N32" s="70">
        <f t="shared" si="4"/>
        <v>565.47</v>
      </c>
      <c r="O32" s="70">
        <f t="shared" si="5"/>
        <v>625.8599999999999</v>
      </c>
      <c r="P32" s="70">
        <f t="shared" si="6"/>
        <v>774.08999999999992</v>
      </c>
      <c r="Q32" s="481">
        <f t="shared" si="7"/>
        <v>521.54999999999995</v>
      </c>
      <c r="R32" s="481">
        <f t="shared" si="8"/>
        <v>576.45000000000005</v>
      </c>
      <c r="S32" s="481">
        <f t="shared" si="9"/>
        <v>713.7</v>
      </c>
      <c r="Z32" s="196"/>
    </row>
    <row r="33" spans="1:26" s="37" customFormat="1" ht="30.75" customHeight="1">
      <c r="A33" s="688"/>
      <c r="B33" s="792"/>
      <c r="C33" s="861"/>
      <c r="D33" s="164" t="s">
        <v>1179</v>
      </c>
      <c r="E33" s="688"/>
      <c r="F33" s="688"/>
      <c r="G33" s="69">
        <f t="shared" si="12"/>
        <v>741.15000000000009</v>
      </c>
      <c r="H33" s="70">
        <f t="shared" si="13"/>
        <v>603.90000000000009</v>
      </c>
      <c r="I33" s="71">
        <v>549</v>
      </c>
      <c r="J33" s="126">
        <f t="shared" si="0"/>
        <v>1</v>
      </c>
      <c r="K33" s="126">
        <f t="shared" si="1"/>
        <v>549</v>
      </c>
      <c r="L33" s="126">
        <f t="shared" si="2"/>
        <v>549</v>
      </c>
      <c r="M33">
        <f t="shared" si="3"/>
        <v>549</v>
      </c>
      <c r="N33" s="70">
        <f t="shared" si="4"/>
        <v>565.47</v>
      </c>
      <c r="O33" s="70">
        <f t="shared" si="5"/>
        <v>625.8599999999999</v>
      </c>
      <c r="P33" s="70">
        <f t="shared" si="6"/>
        <v>774.08999999999992</v>
      </c>
      <c r="Q33" s="481">
        <f t="shared" si="7"/>
        <v>521.54999999999995</v>
      </c>
      <c r="R33" s="481">
        <f t="shared" si="8"/>
        <v>576.45000000000005</v>
      </c>
      <c r="S33" s="481">
        <f t="shared" si="9"/>
        <v>713.7</v>
      </c>
      <c r="Z33" s="196"/>
    </row>
    <row r="34" spans="1:26" s="37" customFormat="1" ht="33" customHeight="1">
      <c r="A34" s="688" t="s">
        <v>2589</v>
      </c>
      <c r="B34" s="792" t="s">
        <v>2588</v>
      </c>
      <c r="C34" s="861"/>
      <c r="D34" s="267" t="s">
        <v>1178</v>
      </c>
      <c r="E34" s="688" t="s">
        <v>14</v>
      </c>
      <c r="F34" s="688" t="s">
        <v>2590</v>
      </c>
      <c r="G34" s="69">
        <f t="shared" si="12"/>
        <v>966.33</v>
      </c>
      <c r="H34" s="70">
        <f t="shared" si="13"/>
        <v>787.38</v>
      </c>
      <c r="I34" s="71">
        <v>715.8</v>
      </c>
      <c r="J34" s="126">
        <f t="shared" si="0"/>
        <v>1</v>
      </c>
      <c r="K34" s="126">
        <f t="shared" si="1"/>
        <v>715.8</v>
      </c>
      <c r="L34" s="126">
        <f t="shared" si="2"/>
        <v>715.8</v>
      </c>
      <c r="M34">
        <f t="shared" si="3"/>
        <v>715.8</v>
      </c>
      <c r="N34" s="70">
        <f t="shared" si="4"/>
        <v>737.274</v>
      </c>
      <c r="O34" s="70">
        <f t="shared" si="5"/>
        <v>816.01199999999983</v>
      </c>
      <c r="P34" s="70">
        <f t="shared" si="6"/>
        <v>1009.2779999999999</v>
      </c>
      <c r="Q34" s="481">
        <f t="shared" si="7"/>
        <v>680.01</v>
      </c>
      <c r="R34" s="481">
        <f t="shared" si="8"/>
        <v>751.59</v>
      </c>
      <c r="S34" s="481">
        <f t="shared" si="9"/>
        <v>930.54</v>
      </c>
      <c r="Z34" s="196"/>
    </row>
    <row r="35" spans="1:26" s="37" customFormat="1" ht="33" customHeight="1">
      <c r="A35" s="688"/>
      <c r="B35" s="792"/>
      <c r="C35" s="861"/>
      <c r="D35" s="164" t="s">
        <v>1179</v>
      </c>
      <c r="E35" s="688"/>
      <c r="F35" s="688"/>
      <c r="G35" s="69">
        <f t="shared" si="12"/>
        <v>966.33</v>
      </c>
      <c r="H35" s="70">
        <f t="shared" si="13"/>
        <v>787.38</v>
      </c>
      <c r="I35" s="71">
        <v>715.8</v>
      </c>
      <c r="J35" s="126">
        <f t="shared" si="0"/>
        <v>1</v>
      </c>
      <c r="K35" s="126">
        <f t="shared" si="1"/>
        <v>715.8</v>
      </c>
      <c r="L35" s="126">
        <f t="shared" si="2"/>
        <v>715.8</v>
      </c>
      <c r="M35">
        <f t="shared" si="3"/>
        <v>715.8</v>
      </c>
      <c r="N35" s="70">
        <f t="shared" si="4"/>
        <v>737.274</v>
      </c>
      <c r="O35" s="70">
        <f t="shared" si="5"/>
        <v>816.01199999999983</v>
      </c>
      <c r="P35" s="70">
        <f t="shared" si="6"/>
        <v>1009.2779999999999</v>
      </c>
      <c r="Q35" s="481">
        <f t="shared" si="7"/>
        <v>680.01</v>
      </c>
      <c r="R35" s="481">
        <f t="shared" si="8"/>
        <v>751.59</v>
      </c>
      <c r="S35" s="481">
        <f t="shared" si="9"/>
        <v>930.54</v>
      </c>
      <c r="Z35" s="196"/>
    </row>
    <row r="36" spans="1:26" s="37" customFormat="1" ht="33" customHeight="1">
      <c r="A36" s="688" t="s">
        <v>2591</v>
      </c>
      <c r="B36" s="792" t="s">
        <v>758</v>
      </c>
      <c r="C36" s="861"/>
      <c r="D36" s="267" t="s">
        <v>1178</v>
      </c>
      <c r="E36" s="688" t="s">
        <v>759</v>
      </c>
      <c r="F36" s="688" t="s">
        <v>757</v>
      </c>
      <c r="G36" s="69">
        <f t="shared" si="12"/>
        <v>1613.25</v>
      </c>
      <c r="H36" s="70">
        <f t="shared" si="13"/>
        <v>1314.5</v>
      </c>
      <c r="I36" s="71">
        <v>1195</v>
      </c>
      <c r="J36" s="126">
        <f t="shared" si="0"/>
        <v>1</v>
      </c>
      <c r="K36" s="126">
        <f t="shared" si="1"/>
        <v>1195</v>
      </c>
      <c r="L36" s="126">
        <f t="shared" si="2"/>
        <v>1195</v>
      </c>
      <c r="M36">
        <f t="shared" si="3"/>
        <v>1195</v>
      </c>
      <c r="N36" s="70">
        <f t="shared" si="4"/>
        <v>1230.8500000000001</v>
      </c>
      <c r="O36" s="70">
        <f t="shared" si="5"/>
        <v>1362.3</v>
      </c>
      <c r="P36" s="70">
        <f t="shared" si="6"/>
        <v>1684.9499999999998</v>
      </c>
      <c r="Q36" s="481">
        <f t="shared" si="7"/>
        <v>1135.25</v>
      </c>
      <c r="R36" s="481">
        <f t="shared" si="8"/>
        <v>1254.75</v>
      </c>
      <c r="S36" s="481">
        <f t="shared" si="9"/>
        <v>1553.5</v>
      </c>
      <c r="Z36" s="196"/>
    </row>
    <row r="37" spans="1:26" s="37" customFormat="1" ht="33" customHeight="1">
      <c r="A37" s="688"/>
      <c r="B37" s="792"/>
      <c r="C37" s="861"/>
      <c r="D37" s="164" t="s">
        <v>1179</v>
      </c>
      <c r="E37" s="688"/>
      <c r="F37" s="688"/>
      <c r="G37" s="69">
        <f t="shared" si="12"/>
        <v>1613.25</v>
      </c>
      <c r="H37" s="70">
        <f t="shared" si="13"/>
        <v>1314.5</v>
      </c>
      <c r="I37" s="71">
        <v>1195</v>
      </c>
      <c r="J37" s="126">
        <f t="shared" si="0"/>
        <v>1</v>
      </c>
      <c r="K37" s="126">
        <f t="shared" si="1"/>
        <v>1195</v>
      </c>
      <c r="L37" s="126">
        <f t="shared" si="2"/>
        <v>1195</v>
      </c>
      <c r="M37">
        <f t="shared" si="3"/>
        <v>1195</v>
      </c>
      <c r="N37" s="70">
        <f t="shared" si="4"/>
        <v>1230.8500000000001</v>
      </c>
      <c r="O37" s="70">
        <f t="shared" si="5"/>
        <v>1362.3</v>
      </c>
      <c r="P37" s="70">
        <f t="shared" si="6"/>
        <v>1684.9499999999998</v>
      </c>
      <c r="Q37" s="481">
        <f t="shared" si="7"/>
        <v>1135.25</v>
      </c>
      <c r="R37" s="481">
        <f t="shared" si="8"/>
        <v>1254.75</v>
      </c>
      <c r="S37" s="481">
        <f t="shared" si="9"/>
        <v>1553.5</v>
      </c>
      <c r="Z37" s="196"/>
    </row>
    <row r="38" spans="1:26" s="37" customFormat="1" ht="30.75" customHeight="1">
      <c r="A38" s="688" t="s">
        <v>2601</v>
      </c>
      <c r="B38" s="792" t="s">
        <v>760</v>
      </c>
      <c r="C38" s="861"/>
      <c r="D38" s="267" t="s">
        <v>1178</v>
      </c>
      <c r="E38" s="688" t="s">
        <v>761</v>
      </c>
      <c r="F38" s="688" t="s">
        <v>757</v>
      </c>
      <c r="G38" s="69">
        <f t="shared" ref="G38:G44" si="14">I38*1.35</f>
        <v>1482.3000000000002</v>
      </c>
      <c r="H38" s="70">
        <f t="shared" si="13"/>
        <v>1207.8000000000002</v>
      </c>
      <c r="I38" s="71">
        <v>1098</v>
      </c>
      <c r="J38" s="126">
        <f t="shared" si="0"/>
        <v>1</v>
      </c>
      <c r="K38" s="126">
        <f t="shared" si="1"/>
        <v>1098</v>
      </c>
      <c r="L38" s="126">
        <f t="shared" si="2"/>
        <v>1098</v>
      </c>
      <c r="M38">
        <f t="shared" si="3"/>
        <v>1098</v>
      </c>
      <c r="N38" s="70">
        <f t="shared" si="4"/>
        <v>1130.94</v>
      </c>
      <c r="O38" s="70">
        <f t="shared" si="5"/>
        <v>1251.7199999999998</v>
      </c>
      <c r="P38" s="70">
        <f t="shared" si="6"/>
        <v>1548.1799999999998</v>
      </c>
      <c r="Q38" s="481">
        <f t="shared" si="7"/>
        <v>1043.0999999999999</v>
      </c>
      <c r="R38" s="481">
        <f t="shared" si="8"/>
        <v>1152.9000000000001</v>
      </c>
      <c r="S38" s="481">
        <f t="shared" si="9"/>
        <v>1427.4</v>
      </c>
      <c r="Z38" s="196"/>
    </row>
    <row r="39" spans="1:26" s="37" customFormat="1" ht="30" customHeight="1">
      <c r="A39" s="688"/>
      <c r="B39" s="792"/>
      <c r="C39" s="861"/>
      <c r="D39" s="164" t="s">
        <v>1179</v>
      </c>
      <c r="E39" s="688"/>
      <c r="F39" s="688"/>
      <c r="G39" s="69">
        <f t="shared" si="14"/>
        <v>1482.3000000000002</v>
      </c>
      <c r="H39" s="70">
        <f t="shared" si="13"/>
        <v>1207.8000000000002</v>
      </c>
      <c r="I39" s="71">
        <v>1098</v>
      </c>
      <c r="J39" s="126">
        <f t="shared" si="0"/>
        <v>1</v>
      </c>
      <c r="K39" s="126">
        <f t="shared" si="1"/>
        <v>1098</v>
      </c>
      <c r="L39" s="126">
        <f t="shared" si="2"/>
        <v>1098</v>
      </c>
      <c r="M39">
        <f t="shared" si="3"/>
        <v>1098</v>
      </c>
      <c r="N39" s="70">
        <f t="shared" si="4"/>
        <v>1130.94</v>
      </c>
      <c r="O39" s="70">
        <f t="shared" si="5"/>
        <v>1251.7199999999998</v>
      </c>
      <c r="P39" s="70">
        <f t="shared" si="6"/>
        <v>1548.1799999999998</v>
      </c>
      <c r="Q39" s="481">
        <f t="shared" si="7"/>
        <v>1043.0999999999999</v>
      </c>
      <c r="R39" s="481">
        <f t="shared" si="8"/>
        <v>1152.9000000000001</v>
      </c>
      <c r="S39" s="481">
        <f t="shared" si="9"/>
        <v>1427.4</v>
      </c>
      <c r="Z39" s="196"/>
    </row>
    <row r="40" spans="1:26" s="37" customFormat="1" ht="51" customHeight="1">
      <c r="A40" s="74" t="s">
        <v>2603</v>
      </c>
      <c r="B40" s="211" t="s">
        <v>2602</v>
      </c>
      <c r="C40" s="852"/>
      <c r="D40" s="164" t="s">
        <v>1179</v>
      </c>
      <c r="E40" s="74" t="s">
        <v>761</v>
      </c>
      <c r="F40" s="74" t="s">
        <v>757</v>
      </c>
      <c r="G40" s="69">
        <f t="shared" si="14"/>
        <v>1154.25</v>
      </c>
      <c r="H40" s="70">
        <f t="shared" si="13"/>
        <v>940.50000000000011</v>
      </c>
      <c r="I40" s="71">
        <v>855</v>
      </c>
      <c r="J40" s="126">
        <f t="shared" si="0"/>
        <v>1</v>
      </c>
      <c r="K40" s="126">
        <f t="shared" si="1"/>
        <v>855</v>
      </c>
      <c r="L40" s="126">
        <f t="shared" si="2"/>
        <v>855</v>
      </c>
      <c r="M40">
        <f t="shared" si="3"/>
        <v>855</v>
      </c>
      <c r="N40" s="70">
        <f t="shared" si="4"/>
        <v>880.65</v>
      </c>
      <c r="O40" s="70">
        <f t="shared" si="5"/>
        <v>974.69999999999993</v>
      </c>
      <c r="P40" s="70">
        <f t="shared" si="6"/>
        <v>1205.55</v>
      </c>
      <c r="Q40" s="481">
        <f t="shared" si="7"/>
        <v>812.25</v>
      </c>
      <c r="R40" s="481">
        <f t="shared" si="8"/>
        <v>897.75</v>
      </c>
      <c r="S40" s="481">
        <f t="shared" si="9"/>
        <v>1111.5</v>
      </c>
      <c r="Z40" s="196"/>
    </row>
    <row r="41" spans="1:26" s="37" customFormat="1" ht="30.75" customHeight="1">
      <c r="A41" s="688" t="s">
        <v>2597</v>
      </c>
      <c r="B41" s="792" t="s">
        <v>2596</v>
      </c>
      <c r="C41" s="814"/>
      <c r="D41" s="267" t="s">
        <v>1178</v>
      </c>
      <c r="E41" s="688" t="s">
        <v>16</v>
      </c>
      <c r="F41" s="688" t="s">
        <v>754</v>
      </c>
      <c r="G41" s="69">
        <f t="shared" si="14"/>
        <v>1011.5549999999999</v>
      </c>
      <c r="H41" s="70">
        <f t="shared" si="13"/>
        <v>824.23</v>
      </c>
      <c r="I41" s="71">
        <v>749.3</v>
      </c>
      <c r="J41" s="126">
        <f t="shared" si="0"/>
        <v>1</v>
      </c>
      <c r="K41" s="126">
        <f t="shared" si="1"/>
        <v>749.3</v>
      </c>
      <c r="L41" s="126">
        <f t="shared" si="2"/>
        <v>749.3</v>
      </c>
      <c r="M41">
        <f t="shared" si="3"/>
        <v>749.3</v>
      </c>
      <c r="N41" s="70">
        <f t="shared" si="4"/>
        <v>771.779</v>
      </c>
      <c r="O41" s="70">
        <f t="shared" si="5"/>
        <v>854.20199999999988</v>
      </c>
      <c r="P41" s="70">
        <f t="shared" si="6"/>
        <v>1056.5129999999999</v>
      </c>
      <c r="Q41" s="481">
        <f t="shared" si="7"/>
        <v>711.83499999999992</v>
      </c>
      <c r="R41" s="481">
        <f t="shared" si="8"/>
        <v>786.76499999999999</v>
      </c>
      <c r="S41" s="481">
        <f t="shared" si="9"/>
        <v>974.08999999999992</v>
      </c>
      <c r="Z41" s="196"/>
    </row>
    <row r="42" spans="1:26" s="37" customFormat="1" ht="34.5" customHeight="1">
      <c r="A42" s="688"/>
      <c r="B42" s="792"/>
      <c r="C42" s="814"/>
      <c r="D42" s="164" t="s">
        <v>1179</v>
      </c>
      <c r="E42" s="688"/>
      <c r="F42" s="688"/>
      <c r="G42" s="69">
        <f t="shared" si="14"/>
        <v>1011.5549999999999</v>
      </c>
      <c r="H42" s="70">
        <f t="shared" si="13"/>
        <v>824.23</v>
      </c>
      <c r="I42" s="71">
        <v>749.3</v>
      </c>
      <c r="J42" s="126">
        <f t="shared" si="0"/>
        <v>1</v>
      </c>
      <c r="K42" s="126">
        <f t="shared" si="1"/>
        <v>749.3</v>
      </c>
      <c r="L42" s="126">
        <f t="shared" si="2"/>
        <v>749.3</v>
      </c>
      <c r="M42">
        <f t="shared" si="3"/>
        <v>749.3</v>
      </c>
      <c r="N42" s="70">
        <f t="shared" si="4"/>
        <v>771.779</v>
      </c>
      <c r="O42" s="70">
        <f t="shared" si="5"/>
        <v>854.20199999999988</v>
      </c>
      <c r="P42" s="70">
        <f t="shared" si="6"/>
        <v>1056.5129999999999</v>
      </c>
      <c r="Q42" s="481">
        <f t="shared" si="7"/>
        <v>711.83499999999992</v>
      </c>
      <c r="R42" s="481">
        <f t="shared" si="8"/>
        <v>786.76499999999999</v>
      </c>
      <c r="S42" s="481">
        <f t="shared" si="9"/>
        <v>974.08999999999992</v>
      </c>
      <c r="Z42" s="196"/>
    </row>
    <row r="43" spans="1:26" s="37" customFormat="1" ht="46.5" customHeight="1">
      <c r="A43" s="688" t="s">
        <v>2599</v>
      </c>
      <c r="B43" s="792" t="s">
        <v>2598</v>
      </c>
      <c r="C43" s="814"/>
      <c r="D43" s="267" t="s">
        <v>1178</v>
      </c>
      <c r="E43" s="688" t="s">
        <v>16</v>
      </c>
      <c r="F43" s="688" t="s">
        <v>2600</v>
      </c>
      <c r="G43" s="69">
        <f t="shared" si="14"/>
        <v>955.3950000000001</v>
      </c>
      <c r="H43" s="70">
        <f t="shared" si="13"/>
        <v>778.47000000000014</v>
      </c>
      <c r="I43" s="71">
        <v>707.7</v>
      </c>
      <c r="J43" s="126">
        <f t="shared" si="0"/>
        <v>1</v>
      </c>
      <c r="K43" s="126">
        <f t="shared" si="1"/>
        <v>707.7</v>
      </c>
      <c r="L43" s="126">
        <f t="shared" si="2"/>
        <v>707.7</v>
      </c>
      <c r="M43">
        <f t="shared" si="3"/>
        <v>707.7</v>
      </c>
      <c r="N43" s="70">
        <f t="shared" si="4"/>
        <v>728.93100000000004</v>
      </c>
      <c r="O43" s="70">
        <f t="shared" si="5"/>
        <v>806.77800000000002</v>
      </c>
      <c r="P43" s="70">
        <f t="shared" si="6"/>
        <v>997.85699999999997</v>
      </c>
      <c r="Q43" s="481">
        <f t="shared" si="7"/>
        <v>672.31500000000005</v>
      </c>
      <c r="R43" s="481">
        <f t="shared" si="8"/>
        <v>743.08500000000004</v>
      </c>
      <c r="S43" s="481">
        <f t="shared" si="9"/>
        <v>920.0100000000001</v>
      </c>
      <c r="Z43" s="196"/>
    </row>
    <row r="44" spans="1:26" ht="46.5" customHeight="1">
      <c r="A44" s="688"/>
      <c r="B44" s="792"/>
      <c r="C44" s="814"/>
      <c r="D44" s="164" t="s">
        <v>1179</v>
      </c>
      <c r="E44" s="688"/>
      <c r="F44" s="688"/>
      <c r="G44" s="69">
        <f t="shared" si="14"/>
        <v>955.3950000000001</v>
      </c>
      <c r="H44" s="70">
        <f t="shared" si="13"/>
        <v>778.47000000000014</v>
      </c>
      <c r="I44" s="71">
        <v>707.7</v>
      </c>
      <c r="J44" s="126">
        <f t="shared" si="0"/>
        <v>1</v>
      </c>
      <c r="K44" s="126">
        <f t="shared" si="1"/>
        <v>707.7</v>
      </c>
      <c r="L44" s="126">
        <f t="shared" si="2"/>
        <v>707.7</v>
      </c>
      <c r="M44">
        <f t="shared" si="3"/>
        <v>707.7</v>
      </c>
      <c r="N44" s="70">
        <f t="shared" si="4"/>
        <v>728.93100000000004</v>
      </c>
      <c r="O44" s="70">
        <f t="shared" si="5"/>
        <v>806.77800000000002</v>
      </c>
      <c r="P44" s="70">
        <f t="shared" si="6"/>
        <v>997.85699999999997</v>
      </c>
      <c r="Q44" s="481">
        <f t="shared" si="7"/>
        <v>672.31500000000005</v>
      </c>
      <c r="R44" s="481">
        <f t="shared" si="8"/>
        <v>743.08500000000004</v>
      </c>
      <c r="S44" s="481">
        <f t="shared" si="9"/>
        <v>920.0100000000001</v>
      </c>
      <c r="Z44" s="196"/>
    </row>
    <row r="45" spans="1:26" ht="24" customHeight="1">
      <c r="A45" s="634" t="s">
        <v>2617</v>
      </c>
      <c r="B45" s="634"/>
      <c r="C45" s="634"/>
      <c r="D45" s="634"/>
      <c r="E45" s="634"/>
      <c r="F45" s="634"/>
      <c r="G45" s="634"/>
      <c r="H45" s="634"/>
      <c r="I45" s="634"/>
      <c r="J45" s="126">
        <f t="shared" si="0"/>
        <v>0</v>
      </c>
      <c r="K45" s="126">
        <f t="shared" si="1"/>
        <v>0</v>
      </c>
      <c r="L45" s="126">
        <f t="shared" si="2"/>
        <v>0</v>
      </c>
      <c r="M45" t="str">
        <f t="shared" si="3"/>
        <v xml:space="preserve"> </v>
      </c>
      <c r="N45" s="70" t="str">
        <f t="shared" si="4"/>
        <v xml:space="preserve"> </v>
      </c>
      <c r="O45" s="70" t="str">
        <f t="shared" si="5"/>
        <v xml:space="preserve"> </v>
      </c>
      <c r="P45" s="70" t="str">
        <f t="shared" si="6"/>
        <v xml:space="preserve"> </v>
      </c>
      <c r="Q45" s="481" t="str">
        <f t="shared" si="7"/>
        <v xml:space="preserve"> </v>
      </c>
      <c r="R45" s="481" t="str">
        <f t="shared" si="8"/>
        <v xml:space="preserve"> </v>
      </c>
      <c r="S45" s="481" t="str">
        <f t="shared" si="9"/>
        <v xml:space="preserve"> </v>
      </c>
      <c r="Z45" s="196"/>
    </row>
    <row r="46" spans="1:26" ht="29.25" customHeight="1">
      <c r="A46" s="64" t="s">
        <v>3</v>
      </c>
      <c r="B46" s="64" t="s">
        <v>93</v>
      </c>
      <c r="C46" s="64" t="s">
        <v>43</v>
      </c>
      <c r="D46" s="64" t="s">
        <v>4</v>
      </c>
      <c r="E46" s="64" t="s">
        <v>44</v>
      </c>
      <c r="F46" s="64" t="s">
        <v>253</v>
      </c>
      <c r="G46" s="64" t="s">
        <v>261</v>
      </c>
      <c r="H46" s="64" t="s">
        <v>3628</v>
      </c>
      <c r="I46" s="64" t="s">
        <v>263</v>
      </c>
      <c r="J46" s="126">
        <f t="shared" si="0"/>
        <v>1</v>
      </c>
      <c r="K46" s="126" t="str">
        <f t="shared" si="1"/>
        <v>ОПТ 2</v>
      </c>
      <c r="L46" s="126" t="str">
        <f t="shared" si="2"/>
        <v xml:space="preserve"> </v>
      </c>
      <c r="M46" t="str">
        <f t="shared" si="3"/>
        <v xml:space="preserve"> </v>
      </c>
      <c r="N46" s="70" t="str">
        <f t="shared" si="4"/>
        <v xml:space="preserve"> </v>
      </c>
      <c r="O46" s="70" t="str">
        <f t="shared" si="5"/>
        <v xml:space="preserve"> </v>
      </c>
      <c r="P46" s="70" t="str">
        <f t="shared" si="6"/>
        <v xml:space="preserve"> </v>
      </c>
      <c r="Q46" s="481" t="str">
        <f t="shared" si="7"/>
        <v xml:space="preserve"> </v>
      </c>
      <c r="R46" s="481" t="str">
        <f t="shared" si="8"/>
        <v xml:space="preserve"> </v>
      </c>
      <c r="S46" s="481" t="str">
        <f t="shared" si="9"/>
        <v xml:space="preserve"> </v>
      </c>
      <c r="Z46" s="196"/>
    </row>
    <row r="47" spans="1:26" ht="32.25" customHeight="1">
      <c r="A47" s="688" t="s">
        <v>2618</v>
      </c>
      <c r="B47" s="909" t="s">
        <v>643</v>
      </c>
      <c r="C47" s="797"/>
      <c r="D47" s="267" t="s">
        <v>1178</v>
      </c>
      <c r="E47" s="255" t="s">
        <v>645</v>
      </c>
      <c r="F47" s="255" t="s">
        <v>644</v>
      </c>
      <c r="G47" s="69">
        <f t="shared" ref="G47:G53" si="15">I47*1.35</f>
        <v>155.25</v>
      </c>
      <c r="H47" s="70">
        <f t="shared" ref="H47:H53" si="16">I47*1.1</f>
        <v>126.50000000000001</v>
      </c>
      <c r="I47" s="71">
        <v>115</v>
      </c>
      <c r="J47" s="126">
        <f t="shared" si="0"/>
        <v>1</v>
      </c>
      <c r="K47" s="126">
        <f t="shared" si="1"/>
        <v>115</v>
      </c>
      <c r="L47" s="126">
        <f t="shared" si="2"/>
        <v>115</v>
      </c>
      <c r="M47">
        <f t="shared" si="3"/>
        <v>115</v>
      </c>
      <c r="N47" s="70">
        <f t="shared" si="4"/>
        <v>118.45</v>
      </c>
      <c r="O47" s="70">
        <f t="shared" si="5"/>
        <v>131.1</v>
      </c>
      <c r="P47" s="70">
        <f t="shared" si="6"/>
        <v>162.14999999999998</v>
      </c>
      <c r="Q47" s="481">
        <f t="shared" si="7"/>
        <v>109.25</v>
      </c>
      <c r="R47" s="481">
        <f t="shared" si="8"/>
        <v>120.75</v>
      </c>
      <c r="S47" s="481">
        <f t="shared" si="9"/>
        <v>149.5</v>
      </c>
      <c r="Z47" s="196"/>
    </row>
    <row r="48" spans="1:26" ht="29.25" customHeight="1">
      <c r="A48" s="688"/>
      <c r="B48" s="910"/>
      <c r="C48" s="798"/>
      <c r="D48" s="164" t="s">
        <v>1179</v>
      </c>
      <c r="E48" s="255" t="s">
        <v>645</v>
      </c>
      <c r="F48" s="255" t="s">
        <v>644</v>
      </c>
      <c r="G48" s="69">
        <f t="shared" si="15"/>
        <v>159.30000000000001</v>
      </c>
      <c r="H48" s="70">
        <f t="shared" si="16"/>
        <v>129.80000000000001</v>
      </c>
      <c r="I48" s="71">
        <v>118</v>
      </c>
      <c r="J48" s="126">
        <f t="shared" si="0"/>
        <v>1</v>
      </c>
      <c r="K48" s="126">
        <f t="shared" si="1"/>
        <v>118</v>
      </c>
      <c r="L48" s="126">
        <f t="shared" si="2"/>
        <v>118</v>
      </c>
      <c r="M48">
        <f t="shared" si="3"/>
        <v>118</v>
      </c>
      <c r="N48" s="70">
        <f t="shared" si="4"/>
        <v>121.54</v>
      </c>
      <c r="O48" s="70">
        <f t="shared" si="5"/>
        <v>134.51999999999998</v>
      </c>
      <c r="P48" s="70">
        <f t="shared" si="6"/>
        <v>166.38</v>
      </c>
      <c r="Q48" s="481">
        <f t="shared" si="7"/>
        <v>112.1</v>
      </c>
      <c r="R48" s="481">
        <f t="shared" si="8"/>
        <v>123.9</v>
      </c>
      <c r="S48" s="481">
        <f t="shared" si="9"/>
        <v>153.4</v>
      </c>
      <c r="Z48" s="87" t="s">
        <v>978</v>
      </c>
    </row>
    <row r="49" spans="1:26" ht="32.25" customHeight="1">
      <c r="A49" s="74" t="s">
        <v>2619</v>
      </c>
      <c r="B49" s="252" t="s">
        <v>646</v>
      </c>
      <c r="C49" s="798"/>
      <c r="D49" s="267" t="s">
        <v>1178</v>
      </c>
      <c r="E49" s="255" t="s">
        <v>649</v>
      </c>
      <c r="F49" s="255" t="s">
        <v>647</v>
      </c>
      <c r="G49" s="69">
        <f t="shared" si="15"/>
        <v>191.70000000000002</v>
      </c>
      <c r="H49" s="70">
        <f t="shared" si="16"/>
        <v>156.20000000000002</v>
      </c>
      <c r="I49" s="71">
        <v>142</v>
      </c>
      <c r="J49" s="126">
        <f t="shared" si="0"/>
        <v>1</v>
      </c>
      <c r="K49" s="126">
        <f t="shared" si="1"/>
        <v>142</v>
      </c>
      <c r="L49" s="126">
        <f t="shared" si="2"/>
        <v>142</v>
      </c>
      <c r="M49">
        <f t="shared" si="3"/>
        <v>142</v>
      </c>
      <c r="N49" s="70">
        <f t="shared" si="4"/>
        <v>146.26</v>
      </c>
      <c r="O49" s="70">
        <f t="shared" si="5"/>
        <v>161.88</v>
      </c>
      <c r="P49" s="70">
        <f t="shared" si="6"/>
        <v>200.22</v>
      </c>
      <c r="Q49" s="481">
        <f t="shared" si="7"/>
        <v>134.9</v>
      </c>
      <c r="R49" s="481">
        <f t="shared" si="8"/>
        <v>149.1</v>
      </c>
      <c r="S49" s="481">
        <f t="shared" si="9"/>
        <v>184.6</v>
      </c>
      <c r="Z49" s="196"/>
    </row>
    <row r="50" spans="1:26" ht="49.5" customHeight="1">
      <c r="A50" s="74" t="s">
        <v>2620</v>
      </c>
      <c r="B50" s="252" t="s">
        <v>648</v>
      </c>
      <c r="C50" s="865"/>
      <c r="D50" s="267" t="s">
        <v>1178</v>
      </c>
      <c r="E50" s="255" t="s">
        <v>650</v>
      </c>
      <c r="F50" s="255" t="s">
        <v>647</v>
      </c>
      <c r="G50" s="69">
        <f t="shared" si="15"/>
        <v>182.25</v>
      </c>
      <c r="H50" s="70">
        <f t="shared" si="16"/>
        <v>148.5</v>
      </c>
      <c r="I50" s="71">
        <v>135</v>
      </c>
      <c r="J50" s="126">
        <f t="shared" si="0"/>
        <v>1</v>
      </c>
      <c r="K50" s="126">
        <f t="shared" si="1"/>
        <v>135</v>
      </c>
      <c r="L50" s="126">
        <f t="shared" si="2"/>
        <v>135</v>
      </c>
      <c r="M50">
        <f t="shared" si="3"/>
        <v>135</v>
      </c>
      <c r="N50" s="70">
        <f t="shared" si="4"/>
        <v>139.05000000000001</v>
      </c>
      <c r="O50" s="70">
        <f t="shared" si="5"/>
        <v>153.89999999999998</v>
      </c>
      <c r="P50" s="70">
        <f t="shared" si="6"/>
        <v>190.35</v>
      </c>
      <c r="Q50" s="481">
        <f t="shared" si="7"/>
        <v>128.25</v>
      </c>
      <c r="R50" s="481">
        <f t="shared" si="8"/>
        <v>141.75</v>
      </c>
      <c r="S50" s="481">
        <f t="shared" si="9"/>
        <v>175.5</v>
      </c>
      <c r="Z50" s="87" t="s">
        <v>978</v>
      </c>
    </row>
    <row r="51" spans="1:26" ht="86.25" customHeight="1">
      <c r="A51" s="74" t="s">
        <v>2621</v>
      </c>
      <c r="B51" s="252" t="s">
        <v>651</v>
      </c>
      <c r="C51" s="291"/>
      <c r="D51" s="267" t="s">
        <v>1178</v>
      </c>
      <c r="E51" s="255" t="s">
        <v>211</v>
      </c>
      <c r="F51" s="255" t="s">
        <v>652</v>
      </c>
      <c r="G51" s="69">
        <f t="shared" si="15"/>
        <v>268.65000000000003</v>
      </c>
      <c r="H51" s="70">
        <f t="shared" si="16"/>
        <v>218.9</v>
      </c>
      <c r="I51" s="71">
        <v>199</v>
      </c>
      <c r="J51" s="126">
        <f t="shared" si="0"/>
        <v>1</v>
      </c>
      <c r="K51" s="126">
        <f t="shared" si="1"/>
        <v>199</v>
      </c>
      <c r="L51" s="126">
        <f t="shared" si="2"/>
        <v>199</v>
      </c>
      <c r="M51">
        <f t="shared" si="3"/>
        <v>199</v>
      </c>
      <c r="N51" s="70">
        <f t="shared" si="4"/>
        <v>204.97</v>
      </c>
      <c r="O51" s="70">
        <f t="shared" si="5"/>
        <v>226.85999999999999</v>
      </c>
      <c r="P51" s="70">
        <f t="shared" si="6"/>
        <v>280.58999999999997</v>
      </c>
      <c r="Q51" s="481">
        <f t="shared" si="7"/>
        <v>189.05</v>
      </c>
      <c r="R51" s="481">
        <f t="shared" si="8"/>
        <v>208.95000000000002</v>
      </c>
      <c r="S51" s="481">
        <f t="shared" si="9"/>
        <v>258.7</v>
      </c>
      <c r="Z51" s="196"/>
    </row>
    <row r="52" spans="1:26" ht="84" customHeight="1">
      <c r="A52" s="74" t="s">
        <v>2622</v>
      </c>
      <c r="B52" s="252" t="s">
        <v>653</v>
      </c>
      <c r="C52" s="291"/>
      <c r="D52" s="267" t="s">
        <v>1178</v>
      </c>
      <c r="E52" s="255" t="s">
        <v>654</v>
      </c>
      <c r="F52" s="255" t="s">
        <v>652</v>
      </c>
      <c r="G52" s="69">
        <f t="shared" si="15"/>
        <v>253.8</v>
      </c>
      <c r="H52" s="70">
        <f t="shared" si="16"/>
        <v>206.8</v>
      </c>
      <c r="I52" s="71">
        <v>188</v>
      </c>
      <c r="J52" s="126">
        <f t="shared" si="0"/>
        <v>1</v>
      </c>
      <c r="K52" s="126">
        <f t="shared" si="1"/>
        <v>188</v>
      </c>
      <c r="L52" s="126">
        <f t="shared" si="2"/>
        <v>188</v>
      </c>
      <c r="M52">
        <f t="shared" si="3"/>
        <v>188</v>
      </c>
      <c r="N52" s="70">
        <f t="shared" si="4"/>
        <v>193.64000000000001</v>
      </c>
      <c r="O52" s="70">
        <f t="shared" si="5"/>
        <v>214.32</v>
      </c>
      <c r="P52" s="70">
        <f t="shared" si="6"/>
        <v>265.08</v>
      </c>
      <c r="Q52" s="481">
        <f t="shared" si="7"/>
        <v>178.6</v>
      </c>
      <c r="R52" s="481">
        <f t="shared" si="8"/>
        <v>197.4</v>
      </c>
      <c r="S52" s="481">
        <f t="shared" si="9"/>
        <v>244.4</v>
      </c>
      <c r="Z52" s="196"/>
    </row>
    <row r="53" spans="1:26" ht="79.5" customHeight="1">
      <c r="A53" s="74" t="s">
        <v>2623</v>
      </c>
      <c r="B53" s="252" t="s">
        <v>655</v>
      </c>
      <c r="C53" s="291"/>
      <c r="D53" s="267" t="s">
        <v>1178</v>
      </c>
      <c r="E53" s="255" t="s">
        <v>212</v>
      </c>
      <c r="F53" s="255" t="s">
        <v>656</v>
      </c>
      <c r="G53" s="69">
        <f t="shared" si="15"/>
        <v>402.3</v>
      </c>
      <c r="H53" s="70">
        <f t="shared" si="16"/>
        <v>327.8</v>
      </c>
      <c r="I53" s="71">
        <v>298</v>
      </c>
      <c r="J53" s="126">
        <f t="shared" si="0"/>
        <v>1</v>
      </c>
      <c r="K53" s="126">
        <f t="shared" si="1"/>
        <v>298</v>
      </c>
      <c r="L53" s="126">
        <f t="shared" si="2"/>
        <v>298</v>
      </c>
      <c r="M53">
        <f t="shared" si="3"/>
        <v>298</v>
      </c>
      <c r="N53" s="70">
        <f t="shared" si="4"/>
        <v>306.94</v>
      </c>
      <c r="O53" s="70">
        <f t="shared" si="5"/>
        <v>339.71999999999997</v>
      </c>
      <c r="P53" s="70">
        <f t="shared" si="6"/>
        <v>420.17999999999995</v>
      </c>
      <c r="Q53" s="481">
        <f t="shared" si="7"/>
        <v>283.10000000000002</v>
      </c>
      <c r="R53" s="481">
        <f t="shared" si="8"/>
        <v>312.90000000000003</v>
      </c>
      <c r="S53" s="481">
        <f t="shared" si="9"/>
        <v>387.40000000000003</v>
      </c>
      <c r="Z53" s="196"/>
    </row>
    <row r="54" spans="1:26" s="37" customFormat="1" ht="30">
      <c r="A54" s="74" t="s">
        <v>2635</v>
      </c>
      <c r="B54" s="252" t="s">
        <v>670</v>
      </c>
      <c r="C54" s="908"/>
      <c r="D54" s="292" t="s">
        <v>1201</v>
      </c>
      <c r="E54" s="255" t="s">
        <v>211</v>
      </c>
      <c r="F54" s="255" t="s">
        <v>671</v>
      </c>
      <c r="G54" s="69">
        <f t="shared" ref="G54:G71" si="17">I54*1.35</f>
        <v>742.5</v>
      </c>
      <c r="H54" s="70">
        <f t="shared" ref="H54:H71" si="18">I54*1.1</f>
        <v>605</v>
      </c>
      <c r="I54" s="71">
        <v>550</v>
      </c>
      <c r="J54" s="126">
        <f t="shared" si="0"/>
        <v>1</v>
      </c>
      <c r="K54" s="126">
        <f t="shared" si="1"/>
        <v>550</v>
      </c>
      <c r="L54" s="126">
        <f t="shared" si="2"/>
        <v>550</v>
      </c>
      <c r="M54">
        <f t="shared" si="3"/>
        <v>550</v>
      </c>
      <c r="N54" s="70">
        <f t="shared" si="4"/>
        <v>566.5</v>
      </c>
      <c r="O54" s="70">
        <f t="shared" si="5"/>
        <v>627</v>
      </c>
      <c r="P54" s="70">
        <f t="shared" si="6"/>
        <v>775.5</v>
      </c>
      <c r="Q54" s="481">
        <f t="shared" si="7"/>
        <v>522.5</v>
      </c>
      <c r="R54" s="481">
        <f t="shared" si="8"/>
        <v>577.5</v>
      </c>
      <c r="S54" s="481">
        <f t="shared" si="9"/>
        <v>715</v>
      </c>
      <c r="Z54" s="196"/>
    </row>
    <row r="55" spans="1:26" s="37" customFormat="1" ht="47.25" customHeight="1">
      <c r="A55" s="74" t="s">
        <v>2636</v>
      </c>
      <c r="B55" s="252" t="s">
        <v>672</v>
      </c>
      <c r="C55" s="908"/>
      <c r="D55" s="292" t="s">
        <v>1201</v>
      </c>
      <c r="E55" s="255" t="s">
        <v>75</v>
      </c>
      <c r="F55" s="255" t="s">
        <v>673</v>
      </c>
      <c r="G55" s="69">
        <f t="shared" si="17"/>
        <v>978.75000000000011</v>
      </c>
      <c r="H55" s="70">
        <f t="shared" si="18"/>
        <v>797.50000000000011</v>
      </c>
      <c r="I55" s="71">
        <v>725</v>
      </c>
      <c r="J55" s="126">
        <f t="shared" si="0"/>
        <v>1</v>
      </c>
      <c r="K55" s="126">
        <f t="shared" si="1"/>
        <v>725</v>
      </c>
      <c r="L55" s="126">
        <f t="shared" si="2"/>
        <v>725</v>
      </c>
      <c r="M55">
        <f t="shared" si="3"/>
        <v>725</v>
      </c>
      <c r="N55" s="70">
        <f t="shared" si="4"/>
        <v>746.75</v>
      </c>
      <c r="O55" s="70">
        <f t="shared" si="5"/>
        <v>826.49999999999989</v>
      </c>
      <c r="P55" s="70">
        <f t="shared" si="6"/>
        <v>1022.2499999999999</v>
      </c>
      <c r="Q55" s="481">
        <f t="shared" si="7"/>
        <v>688.75</v>
      </c>
      <c r="R55" s="481">
        <f t="shared" si="8"/>
        <v>761.25</v>
      </c>
      <c r="S55" s="481">
        <f t="shared" si="9"/>
        <v>942.5</v>
      </c>
      <c r="Z55" s="196"/>
    </row>
    <row r="56" spans="1:26" s="37" customFormat="1" ht="30">
      <c r="A56" s="74" t="s">
        <v>2637</v>
      </c>
      <c r="B56" s="252" t="s">
        <v>674</v>
      </c>
      <c r="C56" s="908"/>
      <c r="D56" s="293" t="s">
        <v>675</v>
      </c>
      <c r="E56" s="255" t="s">
        <v>650</v>
      </c>
      <c r="F56" s="255" t="s">
        <v>1208</v>
      </c>
      <c r="G56" s="69">
        <f t="shared" si="17"/>
        <v>267.3</v>
      </c>
      <c r="H56" s="70">
        <f t="shared" si="18"/>
        <v>217.8</v>
      </c>
      <c r="I56" s="71">
        <v>198</v>
      </c>
      <c r="J56" s="126">
        <f t="shared" si="0"/>
        <v>1</v>
      </c>
      <c r="K56" s="126">
        <f t="shared" si="1"/>
        <v>198</v>
      </c>
      <c r="L56" s="126">
        <f t="shared" si="2"/>
        <v>198</v>
      </c>
      <c r="M56">
        <f t="shared" si="3"/>
        <v>198</v>
      </c>
      <c r="N56" s="70">
        <f t="shared" si="4"/>
        <v>203.94</v>
      </c>
      <c r="O56" s="70">
        <f t="shared" si="5"/>
        <v>225.71999999999997</v>
      </c>
      <c r="P56" s="70">
        <f t="shared" si="6"/>
        <v>279.18</v>
      </c>
      <c r="Q56" s="481">
        <f t="shared" si="7"/>
        <v>188.1</v>
      </c>
      <c r="R56" s="481">
        <f t="shared" si="8"/>
        <v>207.9</v>
      </c>
      <c r="S56" s="481">
        <f t="shared" si="9"/>
        <v>257.40000000000003</v>
      </c>
      <c r="Z56" s="196"/>
    </row>
    <row r="57" spans="1:26" s="37" customFormat="1" ht="30">
      <c r="A57" s="74" t="s">
        <v>2638</v>
      </c>
      <c r="B57" s="252" t="s">
        <v>676</v>
      </c>
      <c r="C57" s="908"/>
      <c r="D57" s="293" t="s">
        <v>675</v>
      </c>
      <c r="E57" s="255" t="s">
        <v>645</v>
      </c>
      <c r="F57" s="255" t="s">
        <v>1214</v>
      </c>
      <c r="G57" s="69">
        <f t="shared" si="17"/>
        <v>229.50000000000003</v>
      </c>
      <c r="H57" s="70">
        <f t="shared" si="18"/>
        <v>187.00000000000003</v>
      </c>
      <c r="I57" s="71">
        <v>170</v>
      </c>
      <c r="J57" s="126">
        <f t="shared" si="0"/>
        <v>1</v>
      </c>
      <c r="K57" s="126">
        <f t="shared" si="1"/>
        <v>170</v>
      </c>
      <c r="L57" s="126">
        <f t="shared" si="2"/>
        <v>170</v>
      </c>
      <c r="M57">
        <f t="shared" si="3"/>
        <v>170</v>
      </c>
      <c r="N57" s="70">
        <f t="shared" si="4"/>
        <v>175.1</v>
      </c>
      <c r="O57" s="70">
        <f t="shared" si="5"/>
        <v>193.79999999999998</v>
      </c>
      <c r="P57" s="70">
        <f t="shared" si="6"/>
        <v>239.7</v>
      </c>
      <c r="Q57" s="481">
        <f t="shared" si="7"/>
        <v>161.5</v>
      </c>
      <c r="R57" s="481">
        <f t="shared" si="8"/>
        <v>178.5</v>
      </c>
      <c r="S57" s="481">
        <f t="shared" si="9"/>
        <v>221</v>
      </c>
      <c r="Z57" s="196"/>
    </row>
    <row r="58" spans="1:26" s="37" customFormat="1" ht="30">
      <c r="A58" s="74" t="s">
        <v>2639</v>
      </c>
      <c r="B58" s="252" t="s">
        <v>677</v>
      </c>
      <c r="C58" s="908"/>
      <c r="D58" s="293" t="s">
        <v>675</v>
      </c>
      <c r="E58" s="255" t="s">
        <v>212</v>
      </c>
      <c r="F58" s="255" t="s">
        <v>1213</v>
      </c>
      <c r="G58" s="69">
        <f t="shared" si="17"/>
        <v>720.90000000000009</v>
      </c>
      <c r="H58" s="70">
        <f t="shared" si="18"/>
        <v>587.40000000000009</v>
      </c>
      <c r="I58" s="71">
        <v>534</v>
      </c>
      <c r="J58" s="126">
        <f t="shared" si="0"/>
        <v>1</v>
      </c>
      <c r="K58" s="126">
        <f t="shared" si="1"/>
        <v>534</v>
      </c>
      <c r="L58" s="126">
        <f t="shared" si="2"/>
        <v>534</v>
      </c>
      <c r="M58">
        <f t="shared" si="3"/>
        <v>534</v>
      </c>
      <c r="N58" s="70">
        <f t="shared" si="4"/>
        <v>550.02</v>
      </c>
      <c r="O58" s="70">
        <f t="shared" si="5"/>
        <v>608.76</v>
      </c>
      <c r="P58" s="70">
        <f t="shared" si="6"/>
        <v>752.93999999999994</v>
      </c>
      <c r="Q58" s="481">
        <f t="shared" si="7"/>
        <v>507.3</v>
      </c>
      <c r="R58" s="481">
        <f t="shared" si="8"/>
        <v>560.70000000000005</v>
      </c>
      <c r="S58" s="481">
        <f t="shared" si="9"/>
        <v>694.2</v>
      </c>
      <c r="Z58" s="196"/>
    </row>
    <row r="59" spans="1:26" s="37" customFormat="1" ht="30">
      <c r="A59" s="74" t="s">
        <v>2640</v>
      </c>
      <c r="B59" s="252" t="s">
        <v>678</v>
      </c>
      <c r="C59" s="908"/>
      <c r="D59" s="293" t="s">
        <v>675</v>
      </c>
      <c r="E59" s="255" t="s">
        <v>668</v>
      </c>
      <c r="F59" s="255" t="s">
        <v>1212</v>
      </c>
      <c r="G59" s="69">
        <f t="shared" si="17"/>
        <v>1073.25</v>
      </c>
      <c r="H59" s="70">
        <f t="shared" si="18"/>
        <v>874.50000000000011</v>
      </c>
      <c r="I59" s="71">
        <v>795</v>
      </c>
      <c r="J59" s="126">
        <f t="shared" si="0"/>
        <v>1</v>
      </c>
      <c r="K59" s="126">
        <f t="shared" si="1"/>
        <v>795</v>
      </c>
      <c r="L59" s="126">
        <f t="shared" si="2"/>
        <v>795</v>
      </c>
      <c r="M59">
        <f t="shared" si="3"/>
        <v>795</v>
      </c>
      <c r="N59" s="70">
        <f t="shared" si="4"/>
        <v>818.85</v>
      </c>
      <c r="O59" s="70">
        <f t="shared" si="5"/>
        <v>906.3</v>
      </c>
      <c r="P59" s="70">
        <f t="shared" si="6"/>
        <v>1120.95</v>
      </c>
      <c r="Q59" s="481">
        <f t="shared" si="7"/>
        <v>755.25</v>
      </c>
      <c r="R59" s="481">
        <f t="shared" si="8"/>
        <v>834.75</v>
      </c>
      <c r="S59" s="481">
        <f t="shared" si="9"/>
        <v>1033.5</v>
      </c>
      <c r="Z59" s="196"/>
    </row>
    <row r="60" spans="1:26" s="37" customFormat="1" ht="90" customHeight="1">
      <c r="A60" s="74" t="s">
        <v>2644</v>
      </c>
      <c r="B60" s="252" t="s">
        <v>2645</v>
      </c>
      <c r="C60" s="294"/>
      <c r="D60" s="267" t="s">
        <v>1178</v>
      </c>
      <c r="E60" s="255" t="s">
        <v>212</v>
      </c>
      <c r="F60" s="255" t="s">
        <v>2646</v>
      </c>
      <c r="G60" s="69">
        <f>I60*1.35</f>
        <v>423.90000000000003</v>
      </c>
      <c r="H60" s="70">
        <f>I60*1.1</f>
        <v>345.40000000000003</v>
      </c>
      <c r="I60" s="71">
        <v>314</v>
      </c>
      <c r="J60" s="126">
        <f t="shared" si="0"/>
        <v>1</v>
      </c>
      <c r="K60" s="126">
        <f t="shared" si="1"/>
        <v>314</v>
      </c>
      <c r="L60" s="126">
        <f t="shared" si="2"/>
        <v>314</v>
      </c>
      <c r="M60">
        <f t="shared" si="3"/>
        <v>314</v>
      </c>
      <c r="N60" s="70">
        <f t="shared" si="4"/>
        <v>323.42</v>
      </c>
      <c r="O60" s="70">
        <f t="shared" si="5"/>
        <v>357.96</v>
      </c>
      <c r="P60" s="70">
        <f t="shared" si="6"/>
        <v>442.73999999999995</v>
      </c>
      <c r="Q60" s="481">
        <f t="shared" si="7"/>
        <v>298.3</v>
      </c>
      <c r="R60" s="481">
        <f t="shared" si="8"/>
        <v>329.7</v>
      </c>
      <c r="S60" s="481">
        <f t="shared" si="9"/>
        <v>408.2</v>
      </c>
      <c r="Z60" s="196"/>
    </row>
    <row r="61" spans="1:26" s="37" customFormat="1" ht="90" customHeight="1">
      <c r="A61" s="74" t="s">
        <v>2642</v>
      </c>
      <c r="B61" s="252" t="s">
        <v>2641</v>
      </c>
      <c r="C61" s="294"/>
      <c r="D61" s="267" t="s">
        <v>1178</v>
      </c>
      <c r="E61" s="255" t="s">
        <v>691</v>
      </c>
      <c r="F61" s="255" t="s">
        <v>2643</v>
      </c>
      <c r="G61" s="69">
        <f t="shared" si="17"/>
        <v>183.19499999999999</v>
      </c>
      <c r="H61" s="70">
        <f t="shared" si="18"/>
        <v>149.27000000000001</v>
      </c>
      <c r="I61" s="71">
        <v>135.69999999999999</v>
      </c>
      <c r="J61" s="126">
        <f t="shared" si="0"/>
        <v>1</v>
      </c>
      <c r="K61" s="126">
        <f t="shared" si="1"/>
        <v>135.69999999999999</v>
      </c>
      <c r="L61" s="126">
        <f t="shared" si="2"/>
        <v>135.69999999999999</v>
      </c>
      <c r="M61">
        <f t="shared" si="3"/>
        <v>135.69999999999999</v>
      </c>
      <c r="N61" s="70">
        <f t="shared" si="4"/>
        <v>139.77099999999999</v>
      </c>
      <c r="O61" s="70">
        <f t="shared" si="5"/>
        <v>154.69799999999998</v>
      </c>
      <c r="P61" s="70">
        <f t="shared" si="6"/>
        <v>191.33699999999996</v>
      </c>
      <c r="Q61" s="481">
        <f t="shared" si="7"/>
        <v>128.91499999999999</v>
      </c>
      <c r="R61" s="481">
        <f t="shared" si="8"/>
        <v>142.48499999999999</v>
      </c>
      <c r="S61" s="481">
        <f t="shared" si="9"/>
        <v>176.41</v>
      </c>
      <c r="Z61" s="196"/>
    </row>
    <row r="62" spans="1:26" s="37" customFormat="1" ht="30">
      <c r="A62" s="74" t="s">
        <v>2647</v>
      </c>
      <c r="B62" s="252" t="s">
        <v>679</v>
      </c>
      <c r="C62" s="908"/>
      <c r="D62" s="267" t="s">
        <v>1178</v>
      </c>
      <c r="E62" s="255" t="s">
        <v>645</v>
      </c>
      <c r="F62" s="255" t="s">
        <v>1211</v>
      </c>
      <c r="G62" s="69">
        <f t="shared" si="17"/>
        <v>133.65</v>
      </c>
      <c r="H62" s="70">
        <f t="shared" si="18"/>
        <v>108.9</v>
      </c>
      <c r="I62" s="71">
        <v>99</v>
      </c>
      <c r="J62" s="126">
        <f t="shared" si="0"/>
        <v>1</v>
      </c>
      <c r="K62" s="126">
        <f t="shared" si="1"/>
        <v>99</v>
      </c>
      <c r="L62" s="126">
        <f t="shared" si="2"/>
        <v>99</v>
      </c>
      <c r="M62">
        <f t="shared" si="3"/>
        <v>99</v>
      </c>
      <c r="N62" s="70">
        <f t="shared" si="4"/>
        <v>101.97</v>
      </c>
      <c r="O62" s="70">
        <f t="shared" si="5"/>
        <v>112.85999999999999</v>
      </c>
      <c r="P62" s="70">
        <f t="shared" si="6"/>
        <v>139.59</v>
      </c>
      <c r="Q62" s="481">
        <f t="shared" si="7"/>
        <v>94.05</v>
      </c>
      <c r="R62" s="481">
        <f t="shared" si="8"/>
        <v>103.95</v>
      </c>
      <c r="S62" s="481">
        <f t="shared" si="9"/>
        <v>128.70000000000002</v>
      </c>
      <c r="Z62" s="196"/>
    </row>
    <row r="63" spans="1:26" s="37" customFormat="1" ht="30">
      <c r="A63" s="74" t="s">
        <v>2648</v>
      </c>
      <c r="B63" s="252" t="s">
        <v>680</v>
      </c>
      <c r="C63" s="908"/>
      <c r="D63" s="164" t="s">
        <v>2649</v>
      </c>
      <c r="E63" s="255" t="s">
        <v>645</v>
      </c>
      <c r="F63" s="255" t="s">
        <v>1210</v>
      </c>
      <c r="G63" s="69">
        <f t="shared" si="17"/>
        <v>133.65</v>
      </c>
      <c r="H63" s="70">
        <f t="shared" si="18"/>
        <v>108.9</v>
      </c>
      <c r="I63" s="71">
        <v>99</v>
      </c>
      <c r="J63" s="126">
        <f t="shared" si="0"/>
        <v>1</v>
      </c>
      <c r="K63" s="126">
        <f t="shared" si="1"/>
        <v>99</v>
      </c>
      <c r="L63" s="126">
        <f t="shared" si="2"/>
        <v>99</v>
      </c>
      <c r="M63">
        <f t="shared" si="3"/>
        <v>99</v>
      </c>
      <c r="N63" s="70">
        <f t="shared" si="4"/>
        <v>101.97</v>
      </c>
      <c r="O63" s="70">
        <f t="shared" si="5"/>
        <v>112.85999999999999</v>
      </c>
      <c r="P63" s="70">
        <f t="shared" si="6"/>
        <v>139.59</v>
      </c>
      <c r="Q63" s="481">
        <f t="shared" si="7"/>
        <v>94.05</v>
      </c>
      <c r="R63" s="481">
        <f t="shared" si="8"/>
        <v>103.95</v>
      </c>
      <c r="S63" s="481">
        <f t="shared" si="9"/>
        <v>128.70000000000002</v>
      </c>
      <c r="Z63" s="196"/>
    </row>
    <row r="64" spans="1:26" s="37" customFormat="1" ht="32.25" customHeight="1">
      <c r="A64" s="74" t="s">
        <v>2650</v>
      </c>
      <c r="B64" s="252" t="s">
        <v>681</v>
      </c>
      <c r="C64" s="908"/>
      <c r="D64" s="164" t="s">
        <v>2649</v>
      </c>
      <c r="E64" s="255" t="s">
        <v>649</v>
      </c>
      <c r="F64" s="255" t="s">
        <v>1209</v>
      </c>
      <c r="G64" s="69">
        <f t="shared" si="17"/>
        <v>175.5</v>
      </c>
      <c r="H64" s="70">
        <f t="shared" si="18"/>
        <v>143</v>
      </c>
      <c r="I64" s="71">
        <v>130</v>
      </c>
      <c r="J64" s="126">
        <f t="shared" si="0"/>
        <v>1</v>
      </c>
      <c r="K64" s="126">
        <f t="shared" si="1"/>
        <v>130</v>
      </c>
      <c r="L64" s="126">
        <f t="shared" si="2"/>
        <v>130</v>
      </c>
      <c r="M64">
        <f t="shared" si="3"/>
        <v>130</v>
      </c>
      <c r="N64" s="70">
        <f t="shared" si="4"/>
        <v>133.9</v>
      </c>
      <c r="O64" s="70">
        <f t="shared" si="5"/>
        <v>148.19999999999999</v>
      </c>
      <c r="P64" s="70">
        <f t="shared" si="6"/>
        <v>183.29999999999998</v>
      </c>
      <c r="Q64" s="481">
        <f t="shared" si="7"/>
        <v>123.5</v>
      </c>
      <c r="R64" s="481">
        <f t="shared" si="8"/>
        <v>136.5</v>
      </c>
      <c r="S64" s="481">
        <f t="shared" si="9"/>
        <v>169</v>
      </c>
      <c r="Z64" s="196"/>
    </row>
    <row r="65" spans="1:26" s="37" customFormat="1" ht="33.75" customHeight="1">
      <c r="A65" s="74" t="s">
        <v>2651</v>
      </c>
      <c r="B65" s="252" t="s">
        <v>682</v>
      </c>
      <c r="C65" s="908"/>
      <c r="D65" s="164" t="s">
        <v>2649</v>
      </c>
      <c r="E65" s="255" t="s">
        <v>650</v>
      </c>
      <c r="F65" s="255" t="s">
        <v>1208</v>
      </c>
      <c r="G65" s="69">
        <f t="shared" si="17"/>
        <v>168.75</v>
      </c>
      <c r="H65" s="70">
        <f t="shared" si="18"/>
        <v>137.5</v>
      </c>
      <c r="I65" s="71">
        <v>125</v>
      </c>
      <c r="J65" s="126">
        <f t="shared" si="0"/>
        <v>1</v>
      </c>
      <c r="K65" s="126">
        <f t="shared" si="1"/>
        <v>125</v>
      </c>
      <c r="L65" s="126">
        <f t="shared" si="2"/>
        <v>125</v>
      </c>
      <c r="M65">
        <f t="shared" si="3"/>
        <v>125</v>
      </c>
      <c r="N65" s="70">
        <f t="shared" si="4"/>
        <v>128.75</v>
      </c>
      <c r="O65" s="70">
        <f t="shared" si="5"/>
        <v>142.5</v>
      </c>
      <c r="P65" s="70">
        <f t="shared" si="6"/>
        <v>176.25</v>
      </c>
      <c r="Q65" s="481">
        <f t="shared" si="7"/>
        <v>118.75</v>
      </c>
      <c r="R65" s="481">
        <f t="shared" si="8"/>
        <v>131.25</v>
      </c>
      <c r="S65" s="481">
        <f t="shared" si="9"/>
        <v>162.5</v>
      </c>
      <c r="Z65" s="196" t="s">
        <v>978</v>
      </c>
    </row>
    <row r="66" spans="1:26" s="37" customFormat="1" ht="33.75" customHeight="1">
      <c r="A66" s="74" t="s">
        <v>2652</v>
      </c>
      <c r="B66" s="252" t="s">
        <v>683</v>
      </c>
      <c r="C66" s="908"/>
      <c r="D66" s="164" t="s">
        <v>2649</v>
      </c>
      <c r="E66" s="255" t="s">
        <v>211</v>
      </c>
      <c r="F66" s="255" t="s">
        <v>1207</v>
      </c>
      <c r="G66" s="69">
        <f>I66*1.35</f>
        <v>256.5</v>
      </c>
      <c r="H66" s="70">
        <f>I66*1.1</f>
        <v>209.00000000000003</v>
      </c>
      <c r="I66" s="71">
        <v>190</v>
      </c>
      <c r="J66" s="126">
        <f t="shared" si="0"/>
        <v>1</v>
      </c>
      <c r="K66" s="126">
        <f t="shared" si="1"/>
        <v>190</v>
      </c>
      <c r="L66" s="126">
        <f t="shared" si="2"/>
        <v>190</v>
      </c>
      <c r="M66">
        <f t="shared" si="3"/>
        <v>190</v>
      </c>
      <c r="N66" s="70">
        <f t="shared" si="4"/>
        <v>195.70000000000002</v>
      </c>
      <c r="O66" s="70">
        <f t="shared" si="5"/>
        <v>216.6</v>
      </c>
      <c r="P66" s="70">
        <f t="shared" si="6"/>
        <v>267.89999999999998</v>
      </c>
      <c r="Q66" s="481">
        <f t="shared" si="7"/>
        <v>180.5</v>
      </c>
      <c r="R66" s="481">
        <f t="shared" si="8"/>
        <v>199.5</v>
      </c>
      <c r="S66" s="481">
        <f t="shared" si="9"/>
        <v>247</v>
      </c>
      <c r="Z66" s="196"/>
    </row>
    <row r="67" spans="1:26" s="37" customFormat="1" ht="43.5" customHeight="1">
      <c r="A67" s="74" t="s">
        <v>2654</v>
      </c>
      <c r="B67" s="252" t="s">
        <v>2653</v>
      </c>
      <c r="C67" s="908"/>
      <c r="D67" s="164" t="s">
        <v>2649</v>
      </c>
      <c r="E67" s="255" t="s">
        <v>654</v>
      </c>
      <c r="F67" s="255" t="s">
        <v>2655</v>
      </c>
      <c r="G67" s="69">
        <f t="shared" si="17"/>
        <v>243.00000000000003</v>
      </c>
      <c r="H67" s="70">
        <f t="shared" si="18"/>
        <v>198.00000000000003</v>
      </c>
      <c r="I67" s="71">
        <v>180</v>
      </c>
      <c r="J67" s="126">
        <f t="shared" si="0"/>
        <v>1</v>
      </c>
      <c r="K67" s="126">
        <f t="shared" si="1"/>
        <v>180</v>
      </c>
      <c r="L67" s="126">
        <f t="shared" si="2"/>
        <v>180</v>
      </c>
      <c r="M67">
        <f t="shared" si="3"/>
        <v>180</v>
      </c>
      <c r="N67" s="70">
        <f t="shared" si="4"/>
        <v>185.4</v>
      </c>
      <c r="O67" s="70">
        <f t="shared" si="5"/>
        <v>205.2</v>
      </c>
      <c r="P67" s="70">
        <f t="shared" si="6"/>
        <v>253.79999999999998</v>
      </c>
      <c r="Q67" s="481">
        <f t="shared" si="7"/>
        <v>171</v>
      </c>
      <c r="R67" s="481">
        <f t="shared" si="8"/>
        <v>189</v>
      </c>
      <c r="S67" s="481">
        <f t="shared" si="9"/>
        <v>234</v>
      </c>
      <c r="Z67" s="196"/>
    </row>
    <row r="68" spans="1:26" s="37" customFormat="1" ht="45">
      <c r="A68" s="74" t="s">
        <v>2656</v>
      </c>
      <c r="B68" s="252" t="s">
        <v>684</v>
      </c>
      <c r="C68" s="908"/>
      <c r="D68" s="164" t="s">
        <v>2649</v>
      </c>
      <c r="E68" s="255" t="s">
        <v>212</v>
      </c>
      <c r="F68" s="255" t="s">
        <v>1206</v>
      </c>
      <c r="G68" s="69">
        <f t="shared" si="17"/>
        <v>388.8</v>
      </c>
      <c r="H68" s="70">
        <f t="shared" si="18"/>
        <v>316.8</v>
      </c>
      <c r="I68" s="71">
        <v>288</v>
      </c>
      <c r="J68" s="126">
        <f t="shared" si="0"/>
        <v>1</v>
      </c>
      <c r="K68" s="126">
        <f t="shared" si="1"/>
        <v>288</v>
      </c>
      <c r="L68" s="126">
        <f t="shared" si="2"/>
        <v>288</v>
      </c>
      <c r="M68">
        <f t="shared" si="3"/>
        <v>288</v>
      </c>
      <c r="N68" s="70">
        <f t="shared" si="4"/>
        <v>296.64</v>
      </c>
      <c r="O68" s="70">
        <f t="shared" si="5"/>
        <v>328.32</v>
      </c>
      <c r="P68" s="70">
        <f t="shared" si="6"/>
        <v>406.08</v>
      </c>
      <c r="Q68" s="481">
        <f t="shared" si="7"/>
        <v>273.60000000000002</v>
      </c>
      <c r="R68" s="481">
        <f t="shared" si="8"/>
        <v>302.40000000000003</v>
      </c>
      <c r="S68" s="481">
        <f t="shared" si="9"/>
        <v>374.40000000000003</v>
      </c>
      <c r="Z68" s="196"/>
    </row>
    <row r="69" spans="1:26" s="37" customFormat="1" ht="45">
      <c r="A69" s="74" t="s">
        <v>2657</v>
      </c>
      <c r="B69" s="252" t="s">
        <v>685</v>
      </c>
      <c r="C69" s="908"/>
      <c r="D69" s="164" t="s">
        <v>2649</v>
      </c>
      <c r="E69" s="255" t="s">
        <v>212</v>
      </c>
      <c r="F69" s="255" t="s">
        <v>1205</v>
      </c>
      <c r="G69" s="69">
        <f t="shared" si="17"/>
        <v>388.8</v>
      </c>
      <c r="H69" s="70">
        <f t="shared" si="18"/>
        <v>316.8</v>
      </c>
      <c r="I69" s="71">
        <v>288</v>
      </c>
      <c r="J69" s="126">
        <f t="shared" ref="J69:J96" si="19">IF(I69&gt;1,1,0)</f>
        <v>1</v>
      </c>
      <c r="K69" s="126">
        <f t="shared" ref="K69:K96" si="20">IF(J69=1,I69,0)</f>
        <v>288</v>
      </c>
      <c r="L69" s="126">
        <f t="shared" ref="L69:L96" si="21">IFERROR(SUM(K69*1)," ")</f>
        <v>288</v>
      </c>
      <c r="M69">
        <f t="shared" ref="M69:M96" si="22">IF(L69=0," ",L69)</f>
        <v>288</v>
      </c>
      <c r="N69" s="70">
        <f t="shared" si="4"/>
        <v>296.64</v>
      </c>
      <c r="O69" s="70">
        <f t="shared" si="5"/>
        <v>328.32</v>
      </c>
      <c r="P69" s="70">
        <f t="shared" si="6"/>
        <v>406.08</v>
      </c>
      <c r="Q69" s="481">
        <f t="shared" si="7"/>
        <v>273.60000000000002</v>
      </c>
      <c r="R69" s="481">
        <f t="shared" si="8"/>
        <v>302.40000000000003</v>
      </c>
      <c r="S69" s="481">
        <f t="shared" si="9"/>
        <v>374.40000000000003</v>
      </c>
      <c r="Z69" s="196"/>
    </row>
    <row r="70" spans="1:26" s="37" customFormat="1" ht="45">
      <c r="A70" s="74" t="s">
        <v>2658</v>
      </c>
      <c r="B70" s="252" t="s">
        <v>686</v>
      </c>
      <c r="C70" s="908"/>
      <c r="D70" s="267" t="s">
        <v>1178</v>
      </c>
      <c r="E70" s="255" t="s">
        <v>668</v>
      </c>
      <c r="F70" s="255" t="s">
        <v>1204</v>
      </c>
      <c r="G70" s="69">
        <f>I70*1.35</f>
        <v>708.75</v>
      </c>
      <c r="H70" s="70">
        <f>I70*1.1</f>
        <v>577.5</v>
      </c>
      <c r="I70" s="71">
        <v>525</v>
      </c>
      <c r="J70" s="126">
        <f t="shared" si="19"/>
        <v>1</v>
      </c>
      <c r="K70" s="126">
        <f t="shared" si="20"/>
        <v>525</v>
      </c>
      <c r="L70" s="126">
        <f t="shared" si="21"/>
        <v>525</v>
      </c>
      <c r="M70">
        <f t="shared" si="22"/>
        <v>525</v>
      </c>
      <c r="N70" s="70">
        <f t="shared" ref="N70:N96" si="23">IFERROR(SUM($M70*$T$2)," ")</f>
        <v>540.75</v>
      </c>
      <c r="O70" s="70">
        <f t="shared" ref="O70:O96" si="24">IFERROR(SUM($M70*$U$2)," ")</f>
        <v>598.5</v>
      </c>
      <c r="P70" s="70">
        <f t="shared" ref="P70:P96" si="25">IFERROR(SUM($M70*$V$2)," ")</f>
        <v>740.25</v>
      </c>
      <c r="Q70" s="481">
        <f t="shared" ref="Q70:Q96" si="26">IFERROR(SUM($M70-$M70/100*$W$2)," ")</f>
        <v>498.75</v>
      </c>
      <c r="R70" s="481">
        <f t="shared" ref="R70:R96" si="27">IFERROR(SUM($M70*$X$2)," ")</f>
        <v>551.25</v>
      </c>
      <c r="S70" s="481">
        <f t="shared" ref="S70:S96" si="28">IFERROR(SUM($M70*$Y$2)," ")</f>
        <v>682.5</v>
      </c>
      <c r="Z70" s="196"/>
    </row>
    <row r="71" spans="1:26" s="37" customFormat="1" ht="45">
      <c r="A71" s="74" t="s">
        <v>2659</v>
      </c>
      <c r="B71" s="252" t="s">
        <v>1202</v>
      </c>
      <c r="C71" s="908"/>
      <c r="D71" s="164" t="s">
        <v>2649</v>
      </c>
      <c r="E71" s="255" t="s">
        <v>668</v>
      </c>
      <c r="F71" s="255" t="s">
        <v>1203</v>
      </c>
      <c r="G71" s="69">
        <f t="shared" si="17"/>
        <v>708.75</v>
      </c>
      <c r="H71" s="70">
        <f t="shared" si="18"/>
        <v>577.5</v>
      </c>
      <c r="I71" s="71">
        <v>525</v>
      </c>
      <c r="J71" s="126">
        <f t="shared" si="19"/>
        <v>1</v>
      </c>
      <c r="K71" s="126">
        <f t="shared" si="20"/>
        <v>525</v>
      </c>
      <c r="L71" s="126">
        <f t="shared" si="21"/>
        <v>525</v>
      </c>
      <c r="M71">
        <f t="shared" si="22"/>
        <v>525</v>
      </c>
      <c r="N71" s="70">
        <f t="shared" si="23"/>
        <v>540.75</v>
      </c>
      <c r="O71" s="70">
        <f t="shared" si="24"/>
        <v>598.5</v>
      </c>
      <c r="P71" s="70">
        <f t="shared" si="25"/>
        <v>740.25</v>
      </c>
      <c r="Q71" s="481">
        <f t="shared" si="26"/>
        <v>498.75</v>
      </c>
      <c r="R71" s="481">
        <f t="shared" si="27"/>
        <v>551.25</v>
      </c>
      <c r="S71" s="481">
        <f t="shared" si="28"/>
        <v>682.5</v>
      </c>
      <c r="Z71" s="196"/>
    </row>
    <row r="72" spans="1:26" ht="24" customHeight="1">
      <c r="A72" s="634" t="s">
        <v>2626</v>
      </c>
      <c r="B72" s="634"/>
      <c r="C72" s="634"/>
      <c r="D72" s="634"/>
      <c r="E72" s="634"/>
      <c r="F72" s="634"/>
      <c r="G72" s="634"/>
      <c r="H72" s="634"/>
      <c r="I72" s="634"/>
      <c r="J72" s="126">
        <f t="shared" si="19"/>
        <v>0</v>
      </c>
      <c r="K72" s="126">
        <f t="shared" si="20"/>
        <v>0</v>
      </c>
      <c r="L72" s="126">
        <f t="shared" si="21"/>
        <v>0</v>
      </c>
      <c r="M72" t="str">
        <f t="shared" si="22"/>
        <v xml:space="preserve"> </v>
      </c>
      <c r="N72" s="70" t="str">
        <f t="shared" si="23"/>
        <v xml:space="preserve"> </v>
      </c>
      <c r="O72" s="70" t="str">
        <f t="shared" si="24"/>
        <v xml:space="preserve"> </v>
      </c>
      <c r="P72" s="70" t="str">
        <f t="shared" si="25"/>
        <v xml:space="preserve"> </v>
      </c>
      <c r="Q72" s="481" t="str">
        <f t="shared" si="26"/>
        <v xml:space="preserve"> </v>
      </c>
      <c r="R72" s="481" t="str">
        <f t="shared" si="27"/>
        <v xml:space="preserve"> </v>
      </c>
      <c r="S72" s="481" t="str">
        <f t="shared" si="28"/>
        <v xml:space="preserve"> </v>
      </c>
      <c r="Z72" s="196"/>
    </row>
    <row r="73" spans="1:26" ht="29.25" customHeight="1">
      <c r="A73" s="64" t="s">
        <v>3</v>
      </c>
      <c r="B73" s="64" t="s">
        <v>93</v>
      </c>
      <c r="C73" s="64" t="s">
        <v>43</v>
      </c>
      <c r="D73" s="64" t="s">
        <v>4</v>
      </c>
      <c r="E73" s="64" t="s">
        <v>44</v>
      </c>
      <c r="F73" s="64" t="s">
        <v>253</v>
      </c>
      <c r="G73" s="64" t="s">
        <v>261</v>
      </c>
      <c r="H73" s="64" t="s">
        <v>3628</v>
      </c>
      <c r="I73" s="64" t="s">
        <v>263</v>
      </c>
      <c r="J73" s="126">
        <f t="shared" si="19"/>
        <v>1</v>
      </c>
      <c r="K73" s="126" t="str">
        <f t="shared" si="20"/>
        <v>ОПТ 2</v>
      </c>
      <c r="L73" s="126" t="str">
        <f t="shared" si="21"/>
        <v xml:space="preserve"> </v>
      </c>
      <c r="M73" t="str">
        <f t="shared" si="22"/>
        <v xml:space="preserve"> </v>
      </c>
      <c r="N73" s="70" t="str">
        <f t="shared" si="23"/>
        <v xml:space="preserve"> </v>
      </c>
      <c r="O73" s="70" t="str">
        <f t="shared" si="24"/>
        <v xml:space="preserve"> </v>
      </c>
      <c r="P73" s="70" t="str">
        <f t="shared" si="25"/>
        <v xml:space="preserve"> </v>
      </c>
      <c r="Q73" s="481" t="str">
        <f t="shared" si="26"/>
        <v xml:space="preserve"> </v>
      </c>
      <c r="R73" s="481" t="str">
        <f t="shared" si="27"/>
        <v xml:space="preserve"> </v>
      </c>
      <c r="S73" s="481" t="str">
        <f t="shared" si="28"/>
        <v xml:space="preserve"> </v>
      </c>
      <c r="Z73" s="196"/>
    </row>
    <row r="74" spans="1:26" ht="47.25" customHeight="1">
      <c r="A74" s="74" t="s">
        <v>2630</v>
      </c>
      <c r="B74" s="252" t="s">
        <v>657</v>
      </c>
      <c r="C74" s="908"/>
      <c r="D74" s="267" t="s">
        <v>1178</v>
      </c>
      <c r="E74" s="255" t="s">
        <v>649</v>
      </c>
      <c r="F74" s="255" t="s">
        <v>659</v>
      </c>
      <c r="G74" s="69">
        <f t="shared" ref="G74:G80" si="29">I74*1.35</f>
        <v>243.00000000000003</v>
      </c>
      <c r="H74" s="70">
        <f t="shared" ref="H74:H80" si="30">I74*1.1</f>
        <v>198.00000000000003</v>
      </c>
      <c r="I74" s="71">
        <v>180</v>
      </c>
      <c r="J74" s="126">
        <f t="shared" si="19"/>
        <v>1</v>
      </c>
      <c r="K74" s="126">
        <f t="shared" si="20"/>
        <v>180</v>
      </c>
      <c r="L74" s="126">
        <f t="shared" si="21"/>
        <v>180</v>
      </c>
      <c r="M74">
        <f t="shared" si="22"/>
        <v>180</v>
      </c>
      <c r="N74" s="70">
        <f t="shared" si="23"/>
        <v>185.4</v>
      </c>
      <c r="O74" s="70">
        <f t="shared" si="24"/>
        <v>205.2</v>
      </c>
      <c r="P74" s="70">
        <f t="shared" si="25"/>
        <v>253.79999999999998</v>
      </c>
      <c r="Q74" s="481">
        <f t="shared" si="26"/>
        <v>171</v>
      </c>
      <c r="R74" s="481">
        <f t="shared" si="27"/>
        <v>189</v>
      </c>
      <c r="S74" s="481">
        <f t="shared" si="28"/>
        <v>234</v>
      </c>
      <c r="Z74" s="196"/>
    </row>
    <row r="75" spans="1:26" ht="47.25" customHeight="1">
      <c r="A75" s="74" t="s">
        <v>2628</v>
      </c>
      <c r="B75" s="252" t="s">
        <v>658</v>
      </c>
      <c r="C75" s="908"/>
      <c r="D75" s="267" t="s">
        <v>1178</v>
      </c>
      <c r="E75" s="255" t="s">
        <v>650</v>
      </c>
      <c r="F75" s="255" t="s">
        <v>660</v>
      </c>
      <c r="G75" s="69">
        <f t="shared" si="29"/>
        <v>253.8</v>
      </c>
      <c r="H75" s="70">
        <f t="shared" si="30"/>
        <v>206.8</v>
      </c>
      <c r="I75" s="71">
        <v>188</v>
      </c>
      <c r="J75" s="126">
        <f t="shared" si="19"/>
        <v>1</v>
      </c>
      <c r="K75" s="126">
        <f t="shared" si="20"/>
        <v>188</v>
      </c>
      <c r="L75" s="126">
        <f t="shared" si="21"/>
        <v>188</v>
      </c>
      <c r="M75">
        <f t="shared" si="22"/>
        <v>188</v>
      </c>
      <c r="N75" s="70">
        <f t="shared" si="23"/>
        <v>193.64000000000001</v>
      </c>
      <c r="O75" s="70">
        <f t="shared" si="24"/>
        <v>214.32</v>
      </c>
      <c r="P75" s="70">
        <f t="shared" si="25"/>
        <v>265.08</v>
      </c>
      <c r="Q75" s="481">
        <f t="shared" si="26"/>
        <v>178.6</v>
      </c>
      <c r="R75" s="481">
        <f t="shared" si="27"/>
        <v>197.4</v>
      </c>
      <c r="S75" s="481">
        <f t="shared" si="28"/>
        <v>244.4</v>
      </c>
      <c r="Z75" s="196"/>
    </row>
    <row r="76" spans="1:26" ht="46.5" customHeight="1">
      <c r="A76" s="74" t="s">
        <v>2627</v>
      </c>
      <c r="B76" s="252" t="s">
        <v>661</v>
      </c>
      <c r="C76" s="908"/>
      <c r="D76" s="267" t="s">
        <v>1178</v>
      </c>
      <c r="E76" s="255" t="s">
        <v>211</v>
      </c>
      <c r="F76" s="255" t="s">
        <v>662</v>
      </c>
      <c r="G76" s="69">
        <f t="shared" si="29"/>
        <v>342.90000000000003</v>
      </c>
      <c r="H76" s="70">
        <f t="shared" si="30"/>
        <v>279.40000000000003</v>
      </c>
      <c r="I76" s="71">
        <v>254</v>
      </c>
      <c r="J76" s="126">
        <f t="shared" si="19"/>
        <v>1</v>
      </c>
      <c r="K76" s="126">
        <f t="shared" si="20"/>
        <v>254</v>
      </c>
      <c r="L76" s="126">
        <f t="shared" si="21"/>
        <v>254</v>
      </c>
      <c r="M76">
        <f t="shared" si="22"/>
        <v>254</v>
      </c>
      <c r="N76" s="70">
        <f t="shared" si="23"/>
        <v>261.62</v>
      </c>
      <c r="O76" s="70">
        <f t="shared" si="24"/>
        <v>289.56</v>
      </c>
      <c r="P76" s="70">
        <f t="shared" si="25"/>
        <v>358.14</v>
      </c>
      <c r="Q76" s="481">
        <f t="shared" si="26"/>
        <v>241.3</v>
      </c>
      <c r="R76" s="481">
        <f t="shared" si="27"/>
        <v>266.7</v>
      </c>
      <c r="S76" s="481">
        <f t="shared" si="28"/>
        <v>330.2</v>
      </c>
      <c r="Z76" s="196"/>
    </row>
    <row r="77" spans="1:26" ht="45.75" customHeight="1">
      <c r="A77" s="74" t="s">
        <v>2629</v>
      </c>
      <c r="B77" s="252" t="s">
        <v>663</v>
      </c>
      <c r="C77" s="908"/>
      <c r="D77" s="267" t="s">
        <v>1178</v>
      </c>
      <c r="E77" s="255" t="s">
        <v>654</v>
      </c>
      <c r="F77" s="255" t="s">
        <v>664</v>
      </c>
      <c r="G77" s="69">
        <f t="shared" si="29"/>
        <v>337.5</v>
      </c>
      <c r="H77" s="70">
        <f t="shared" si="30"/>
        <v>275</v>
      </c>
      <c r="I77" s="71">
        <v>250</v>
      </c>
      <c r="J77" s="126">
        <f t="shared" si="19"/>
        <v>1</v>
      </c>
      <c r="K77" s="126">
        <f t="shared" si="20"/>
        <v>250</v>
      </c>
      <c r="L77" s="126">
        <f t="shared" si="21"/>
        <v>250</v>
      </c>
      <c r="M77">
        <f t="shared" si="22"/>
        <v>250</v>
      </c>
      <c r="N77" s="70">
        <f t="shared" si="23"/>
        <v>257.5</v>
      </c>
      <c r="O77" s="70">
        <f t="shared" si="24"/>
        <v>285</v>
      </c>
      <c r="P77" s="70">
        <f t="shared" si="25"/>
        <v>352.5</v>
      </c>
      <c r="Q77" s="481">
        <f t="shared" si="26"/>
        <v>237.5</v>
      </c>
      <c r="R77" s="481">
        <f t="shared" si="27"/>
        <v>262.5</v>
      </c>
      <c r="S77" s="481">
        <f t="shared" si="28"/>
        <v>325</v>
      </c>
      <c r="Z77" s="196"/>
    </row>
    <row r="78" spans="1:26" ht="50.25" customHeight="1">
      <c r="A78" s="74" t="s">
        <v>2631</v>
      </c>
      <c r="B78" s="252" t="s">
        <v>665</v>
      </c>
      <c r="C78" s="908"/>
      <c r="D78" s="267" t="s">
        <v>1178</v>
      </c>
      <c r="E78" s="255" t="s">
        <v>212</v>
      </c>
      <c r="F78" s="255" t="s">
        <v>666</v>
      </c>
      <c r="G78" s="69">
        <f t="shared" si="29"/>
        <v>486.00000000000006</v>
      </c>
      <c r="H78" s="70">
        <f t="shared" si="30"/>
        <v>396.00000000000006</v>
      </c>
      <c r="I78" s="71">
        <v>360</v>
      </c>
      <c r="J78" s="126">
        <f t="shared" si="19"/>
        <v>1</v>
      </c>
      <c r="K78" s="126">
        <f t="shared" si="20"/>
        <v>360</v>
      </c>
      <c r="L78" s="126">
        <f t="shared" si="21"/>
        <v>360</v>
      </c>
      <c r="M78">
        <f t="shared" si="22"/>
        <v>360</v>
      </c>
      <c r="N78" s="70">
        <f t="shared" si="23"/>
        <v>370.8</v>
      </c>
      <c r="O78" s="70">
        <f t="shared" si="24"/>
        <v>410.4</v>
      </c>
      <c r="P78" s="70">
        <f t="shared" si="25"/>
        <v>507.59999999999997</v>
      </c>
      <c r="Q78" s="481">
        <f t="shared" si="26"/>
        <v>342</v>
      </c>
      <c r="R78" s="481">
        <f t="shared" si="27"/>
        <v>378</v>
      </c>
      <c r="S78" s="481">
        <f t="shared" si="28"/>
        <v>468</v>
      </c>
      <c r="Z78" s="196"/>
    </row>
    <row r="79" spans="1:26" ht="50.25" customHeight="1">
      <c r="A79" s="74" t="s">
        <v>2632</v>
      </c>
      <c r="B79" s="252" t="s">
        <v>667</v>
      </c>
      <c r="C79" s="908"/>
      <c r="D79" s="267" t="s">
        <v>1178</v>
      </c>
      <c r="E79" s="255" t="s">
        <v>668</v>
      </c>
      <c r="F79" s="255" t="s">
        <v>669</v>
      </c>
      <c r="G79" s="69">
        <f>I79*1.35</f>
        <v>749.25</v>
      </c>
      <c r="H79" s="70">
        <f>I79*1.1</f>
        <v>610.5</v>
      </c>
      <c r="I79" s="71">
        <v>555</v>
      </c>
      <c r="J79" s="126">
        <f t="shared" si="19"/>
        <v>1</v>
      </c>
      <c r="K79" s="126">
        <f t="shared" si="20"/>
        <v>555</v>
      </c>
      <c r="L79" s="126">
        <f t="shared" si="21"/>
        <v>555</v>
      </c>
      <c r="M79">
        <f t="shared" si="22"/>
        <v>555</v>
      </c>
      <c r="N79" s="70">
        <f t="shared" si="23"/>
        <v>571.65</v>
      </c>
      <c r="O79" s="70">
        <f t="shared" si="24"/>
        <v>632.69999999999993</v>
      </c>
      <c r="P79" s="70">
        <f t="shared" si="25"/>
        <v>782.55</v>
      </c>
      <c r="Q79" s="481">
        <f t="shared" si="26"/>
        <v>527.25</v>
      </c>
      <c r="R79" s="481">
        <f t="shared" si="27"/>
        <v>582.75</v>
      </c>
      <c r="S79" s="481">
        <f t="shared" si="28"/>
        <v>721.5</v>
      </c>
      <c r="Z79" s="196"/>
    </row>
    <row r="80" spans="1:26" ht="50.25" customHeight="1">
      <c r="A80" s="74" t="s">
        <v>2634</v>
      </c>
      <c r="B80" s="252" t="s">
        <v>2633</v>
      </c>
      <c r="C80" s="908"/>
      <c r="D80" s="267" t="s">
        <v>1178</v>
      </c>
      <c r="E80" s="255" t="s">
        <v>668</v>
      </c>
      <c r="F80" s="255" t="s">
        <v>669</v>
      </c>
      <c r="G80" s="69">
        <f t="shared" si="29"/>
        <v>758.56500000000005</v>
      </c>
      <c r="H80" s="70">
        <f t="shared" si="30"/>
        <v>618.09</v>
      </c>
      <c r="I80" s="71">
        <v>561.9</v>
      </c>
      <c r="J80" s="126">
        <f t="shared" si="19"/>
        <v>1</v>
      </c>
      <c r="K80" s="126">
        <f t="shared" si="20"/>
        <v>561.9</v>
      </c>
      <c r="L80" s="126">
        <f t="shared" si="21"/>
        <v>561.9</v>
      </c>
      <c r="M80">
        <f t="shared" si="22"/>
        <v>561.9</v>
      </c>
      <c r="N80" s="70">
        <f t="shared" si="23"/>
        <v>578.75699999999995</v>
      </c>
      <c r="O80" s="70">
        <f t="shared" si="24"/>
        <v>640.56599999999992</v>
      </c>
      <c r="P80" s="70">
        <f t="shared" si="25"/>
        <v>792.27899999999988</v>
      </c>
      <c r="Q80" s="481">
        <f t="shared" si="26"/>
        <v>533.80499999999995</v>
      </c>
      <c r="R80" s="481">
        <f t="shared" si="27"/>
        <v>589.995</v>
      </c>
      <c r="S80" s="481">
        <f t="shared" si="28"/>
        <v>730.47</v>
      </c>
      <c r="Z80" s="196"/>
    </row>
    <row r="81" spans="1:26" ht="24" customHeight="1">
      <c r="A81" s="634" t="s">
        <v>3007</v>
      </c>
      <c r="B81" s="634"/>
      <c r="C81" s="634"/>
      <c r="D81" s="634"/>
      <c r="E81" s="634"/>
      <c r="F81" s="634"/>
      <c r="G81" s="634"/>
      <c r="H81" s="634"/>
      <c r="I81" s="634"/>
      <c r="J81" s="126">
        <f t="shared" si="19"/>
        <v>0</v>
      </c>
      <c r="K81" s="126">
        <f t="shared" si="20"/>
        <v>0</v>
      </c>
      <c r="L81" s="126">
        <f t="shared" si="21"/>
        <v>0</v>
      </c>
      <c r="M81" t="str">
        <f t="shared" si="22"/>
        <v xml:space="preserve"> </v>
      </c>
      <c r="N81" s="70" t="str">
        <f t="shared" si="23"/>
        <v xml:space="preserve"> </v>
      </c>
      <c r="O81" s="70" t="str">
        <f t="shared" si="24"/>
        <v xml:space="preserve"> </v>
      </c>
      <c r="P81" s="70" t="str">
        <f t="shared" si="25"/>
        <v xml:space="preserve"> </v>
      </c>
      <c r="Q81" s="481" t="str">
        <f t="shared" si="26"/>
        <v xml:space="preserve"> </v>
      </c>
      <c r="R81" s="481" t="str">
        <f t="shared" si="27"/>
        <v xml:space="preserve"> </v>
      </c>
      <c r="S81" s="481" t="str">
        <f t="shared" si="28"/>
        <v xml:space="preserve"> </v>
      </c>
      <c r="Z81" s="196"/>
    </row>
    <row r="82" spans="1:26" ht="29.25" customHeight="1">
      <c r="A82" s="64" t="s">
        <v>3</v>
      </c>
      <c r="B82" s="64" t="s">
        <v>93</v>
      </c>
      <c r="C82" s="64" t="s">
        <v>43</v>
      </c>
      <c r="D82" s="64" t="s">
        <v>4</v>
      </c>
      <c r="E82" s="64" t="s">
        <v>44</v>
      </c>
      <c r="F82" s="64" t="s">
        <v>253</v>
      </c>
      <c r="G82" s="64" t="s">
        <v>261</v>
      </c>
      <c r="H82" s="64" t="s">
        <v>3628</v>
      </c>
      <c r="I82" s="64" t="s">
        <v>263</v>
      </c>
      <c r="J82" s="126">
        <f t="shared" si="19"/>
        <v>1</v>
      </c>
      <c r="K82" s="126" t="str">
        <f t="shared" si="20"/>
        <v>ОПТ 2</v>
      </c>
      <c r="L82" s="126" t="str">
        <f t="shared" si="21"/>
        <v xml:space="preserve"> </v>
      </c>
      <c r="M82" t="str">
        <f t="shared" si="22"/>
        <v xml:space="preserve"> </v>
      </c>
      <c r="N82" s="70" t="str">
        <f t="shared" si="23"/>
        <v xml:space="preserve"> </v>
      </c>
      <c r="O82" s="70" t="str">
        <f t="shared" si="24"/>
        <v xml:space="preserve"> </v>
      </c>
      <c r="P82" s="70" t="str">
        <f t="shared" si="25"/>
        <v xml:space="preserve"> </v>
      </c>
      <c r="Q82" s="481" t="str">
        <f t="shared" si="26"/>
        <v xml:space="preserve"> </v>
      </c>
      <c r="R82" s="481" t="str">
        <f t="shared" si="27"/>
        <v xml:space="preserve"> </v>
      </c>
      <c r="S82" s="481" t="str">
        <f t="shared" si="28"/>
        <v xml:space="preserve"> </v>
      </c>
      <c r="Z82" s="196"/>
    </row>
    <row r="83" spans="1:26" ht="55.5" customHeight="1">
      <c r="A83" s="276" t="s">
        <v>3008</v>
      </c>
      <c r="B83" s="276" t="s">
        <v>1103</v>
      </c>
      <c r="C83" s="906"/>
      <c r="D83" s="267" t="s">
        <v>1178</v>
      </c>
      <c r="E83" s="279" t="s">
        <v>742</v>
      </c>
      <c r="F83" s="280" t="s">
        <v>3010</v>
      </c>
      <c r="G83" s="69">
        <f>I83*1.35</f>
        <v>624.375</v>
      </c>
      <c r="H83" s="70">
        <f>I83*1.1</f>
        <v>508.75000000000006</v>
      </c>
      <c r="I83" s="71">
        <v>462.5</v>
      </c>
      <c r="J83" s="126">
        <f t="shared" si="19"/>
        <v>1</v>
      </c>
      <c r="K83" s="126">
        <f t="shared" si="20"/>
        <v>462.5</v>
      </c>
      <c r="L83" s="126">
        <f t="shared" si="21"/>
        <v>462.5</v>
      </c>
      <c r="M83">
        <f t="shared" si="22"/>
        <v>462.5</v>
      </c>
      <c r="N83" s="70">
        <f t="shared" si="23"/>
        <v>476.375</v>
      </c>
      <c r="O83" s="70">
        <f t="shared" si="24"/>
        <v>527.25</v>
      </c>
      <c r="P83" s="70">
        <f t="shared" si="25"/>
        <v>652.125</v>
      </c>
      <c r="Q83" s="481">
        <f t="shared" si="26"/>
        <v>439.375</v>
      </c>
      <c r="R83" s="481">
        <f t="shared" si="27"/>
        <v>485.625</v>
      </c>
      <c r="S83" s="481">
        <f t="shared" si="28"/>
        <v>601.25</v>
      </c>
      <c r="Z83" s="196"/>
    </row>
    <row r="84" spans="1:26" ht="59.25" customHeight="1">
      <c r="A84" s="276" t="s">
        <v>3009</v>
      </c>
      <c r="B84" s="276" t="s">
        <v>1104</v>
      </c>
      <c r="C84" s="907"/>
      <c r="D84" s="267" t="s">
        <v>1178</v>
      </c>
      <c r="E84" s="279" t="s">
        <v>742</v>
      </c>
      <c r="F84" s="280" t="s">
        <v>3011</v>
      </c>
      <c r="G84" s="69">
        <f>I84*1.35</f>
        <v>1098.4950000000001</v>
      </c>
      <c r="H84" s="70">
        <f>I84*1.1</f>
        <v>895.07000000000016</v>
      </c>
      <c r="I84" s="71">
        <v>813.7</v>
      </c>
      <c r="J84" s="126">
        <f t="shared" si="19"/>
        <v>1</v>
      </c>
      <c r="K84" s="126">
        <f t="shared" si="20"/>
        <v>813.7</v>
      </c>
      <c r="L84" s="126">
        <f t="shared" si="21"/>
        <v>813.7</v>
      </c>
      <c r="M84">
        <f t="shared" si="22"/>
        <v>813.7</v>
      </c>
      <c r="N84" s="70">
        <f t="shared" si="23"/>
        <v>838.1110000000001</v>
      </c>
      <c r="O84" s="70">
        <f t="shared" si="24"/>
        <v>927.61799999999994</v>
      </c>
      <c r="P84" s="70">
        <f t="shared" si="25"/>
        <v>1147.317</v>
      </c>
      <c r="Q84" s="481">
        <f t="shared" si="26"/>
        <v>773.0150000000001</v>
      </c>
      <c r="R84" s="481">
        <f t="shared" si="27"/>
        <v>854.3850000000001</v>
      </c>
      <c r="S84" s="481">
        <f t="shared" si="28"/>
        <v>1057.8100000000002</v>
      </c>
      <c r="Z84" s="196"/>
    </row>
    <row r="85" spans="1:26" ht="29.25" customHeight="1">
      <c r="A85" s="633" t="s">
        <v>2616</v>
      </c>
      <c r="B85" s="633"/>
      <c r="C85" s="633"/>
      <c r="D85" s="633"/>
      <c r="E85" s="633"/>
      <c r="F85" s="633"/>
      <c r="G85" s="633"/>
      <c r="H85" s="633"/>
      <c r="I85" s="633"/>
      <c r="J85" s="126">
        <f t="shared" si="19"/>
        <v>0</v>
      </c>
      <c r="K85" s="126">
        <f t="shared" si="20"/>
        <v>0</v>
      </c>
      <c r="L85" s="126">
        <f t="shared" si="21"/>
        <v>0</v>
      </c>
      <c r="M85" t="str">
        <f t="shared" si="22"/>
        <v xml:space="preserve"> </v>
      </c>
      <c r="N85" s="70" t="str">
        <f t="shared" si="23"/>
        <v xml:space="preserve"> </v>
      </c>
      <c r="O85" s="70" t="str">
        <f t="shared" si="24"/>
        <v xml:space="preserve"> </v>
      </c>
      <c r="P85" s="70" t="str">
        <f t="shared" si="25"/>
        <v xml:space="preserve"> </v>
      </c>
      <c r="Q85" s="481" t="str">
        <f t="shared" si="26"/>
        <v xml:space="preserve"> </v>
      </c>
      <c r="R85" s="481" t="str">
        <f t="shared" si="27"/>
        <v xml:space="preserve"> </v>
      </c>
      <c r="S85" s="481" t="str">
        <f t="shared" si="28"/>
        <v xml:space="preserve"> </v>
      </c>
      <c r="Z85" s="196"/>
    </row>
    <row r="86" spans="1:26" ht="30.75" customHeight="1">
      <c r="A86" s="64" t="s">
        <v>3</v>
      </c>
      <c r="B86" s="64" t="s">
        <v>93</v>
      </c>
      <c r="C86" s="64" t="s">
        <v>43</v>
      </c>
      <c r="D86" s="64" t="s">
        <v>4</v>
      </c>
      <c r="E86" s="64" t="s">
        <v>44</v>
      </c>
      <c r="F86" s="64" t="s">
        <v>253</v>
      </c>
      <c r="G86" s="64" t="s">
        <v>261</v>
      </c>
      <c r="H86" s="64" t="s">
        <v>3628</v>
      </c>
      <c r="I86" s="64" t="s">
        <v>263</v>
      </c>
      <c r="J86" s="126">
        <f t="shared" si="19"/>
        <v>1</v>
      </c>
      <c r="K86" s="126" t="str">
        <f t="shared" si="20"/>
        <v>ОПТ 2</v>
      </c>
      <c r="L86" s="126" t="str">
        <f t="shared" si="21"/>
        <v xml:space="preserve"> </v>
      </c>
      <c r="M86" t="str">
        <f t="shared" si="22"/>
        <v xml:space="preserve"> </v>
      </c>
      <c r="N86" s="70" t="str">
        <f t="shared" si="23"/>
        <v xml:space="preserve"> </v>
      </c>
      <c r="O86" s="70" t="str">
        <f t="shared" si="24"/>
        <v xml:space="preserve"> </v>
      </c>
      <c r="P86" s="70" t="str">
        <f t="shared" si="25"/>
        <v xml:space="preserve"> </v>
      </c>
      <c r="Q86" s="481" t="str">
        <f t="shared" si="26"/>
        <v xml:space="preserve"> </v>
      </c>
      <c r="R86" s="481" t="str">
        <f t="shared" si="27"/>
        <v xml:space="preserve"> </v>
      </c>
      <c r="S86" s="481" t="str">
        <f t="shared" si="28"/>
        <v xml:space="preserve"> </v>
      </c>
      <c r="Z86" s="196"/>
    </row>
    <row r="87" spans="1:26" ht="45" customHeight="1">
      <c r="A87" s="74" t="s">
        <v>2604</v>
      </c>
      <c r="B87" s="211" t="s">
        <v>762</v>
      </c>
      <c r="C87" s="671"/>
      <c r="D87" s="688" t="s">
        <v>2572</v>
      </c>
      <c r="E87" s="74" t="s">
        <v>742</v>
      </c>
      <c r="F87" s="74" t="s">
        <v>763</v>
      </c>
      <c r="G87" s="69">
        <f t="shared" ref="G87:G96" si="31">I87*1.35</f>
        <v>384.75</v>
      </c>
      <c r="H87" s="70">
        <f t="shared" ref="H87:H96" si="32">I87*1.1</f>
        <v>313.5</v>
      </c>
      <c r="I87" s="71">
        <v>285</v>
      </c>
      <c r="J87" s="126">
        <f t="shared" si="19"/>
        <v>1</v>
      </c>
      <c r="K87" s="126">
        <f t="shared" si="20"/>
        <v>285</v>
      </c>
      <c r="L87" s="126">
        <f t="shared" si="21"/>
        <v>285</v>
      </c>
      <c r="M87">
        <f t="shared" si="22"/>
        <v>285</v>
      </c>
      <c r="N87" s="70">
        <f t="shared" si="23"/>
        <v>293.55</v>
      </c>
      <c r="O87" s="70">
        <f t="shared" si="24"/>
        <v>324.89999999999998</v>
      </c>
      <c r="P87" s="70">
        <f t="shared" si="25"/>
        <v>401.84999999999997</v>
      </c>
      <c r="Q87" s="481">
        <f t="shared" si="26"/>
        <v>270.75</v>
      </c>
      <c r="R87" s="481">
        <f t="shared" si="27"/>
        <v>299.25</v>
      </c>
      <c r="S87" s="481">
        <f t="shared" si="28"/>
        <v>370.5</v>
      </c>
      <c r="Z87" s="196"/>
    </row>
    <row r="88" spans="1:26" ht="46.5" customHeight="1">
      <c r="A88" s="74" t="s">
        <v>2605</v>
      </c>
      <c r="B88" s="211" t="s">
        <v>764</v>
      </c>
      <c r="C88" s="671"/>
      <c r="D88" s="688"/>
      <c r="E88" s="74" t="s">
        <v>742</v>
      </c>
      <c r="F88" s="74" t="s">
        <v>763</v>
      </c>
      <c r="G88" s="69">
        <f t="shared" si="31"/>
        <v>141.75</v>
      </c>
      <c r="H88" s="70">
        <f t="shared" si="32"/>
        <v>115.50000000000001</v>
      </c>
      <c r="I88" s="71">
        <v>105</v>
      </c>
      <c r="J88" s="126">
        <f t="shared" si="19"/>
        <v>1</v>
      </c>
      <c r="K88" s="126">
        <f t="shared" si="20"/>
        <v>105</v>
      </c>
      <c r="L88" s="126">
        <f t="shared" si="21"/>
        <v>105</v>
      </c>
      <c r="M88">
        <f t="shared" si="22"/>
        <v>105</v>
      </c>
      <c r="N88" s="70">
        <f t="shared" si="23"/>
        <v>108.15</v>
      </c>
      <c r="O88" s="70">
        <f t="shared" si="24"/>
        <v>119.69999999999999</v>
      </c>
      <c r="P88" s="70">
        <f t="shared" si="25"/>
        <v>148.04999999999998</v>
      </c>
      <c r="Q88" s="481">
        <f t="shared" si="26"/>
        <v>99.75</v>
      </c>
      <c r="R88" s="481">
        <f t="shared" si="27"/>
        <v>110.25</v>
      </c>
      <c r="S88" s="481">
        <f t="shared" si="28"/>
        <v>136.5</v>
      </c>
      <c r="Z88" s="196"/>
    </row>
    <row r="89" spans="1:26" ht="38.25" customHeight="1">
      <c r="A89" s="74" t="s">
        <v>2606</v>
      </c>
      <c r="B89" s="211" t="s">
        <v>765</v>
      </c>
      <c r="C89" s="671"/>
      <c r="D89" s="688"/>
      <c r="E89" s="74" t="s">
        <v>742</v>
      </c>
      <c r="F89" s="74" t="s">
        <v>766</v>
      </c>
      <c r="G89" s="69">
        <f t="shared" si="31"/>
        <v>321.3</v>
      </c>
      <c r="H89" s="70">
        <f t="shared" si="32"/>
        <v>261.8</v>
      </c>
      <c r="I89" s="71">
        <v>238</v>
      </c>
      <c r="J89" s="126">
        <f t="shared" si="19"/>
        <v>1</v>
      </c>
      <c r="K89" s="126">
        <f t="shared" si="20"/>
        <v>238</v>
      </c>
      <c r="L89" s="126">
        <f t="shared" si="21"/>
        <v>238</v>
      </c>
      <c r="M89">
        <f t="shared" si="22"/>
        <v>238</v>
      </c>
      <c r="N89" s="70">
        <f t="shared" si="23"/>
        <v>245.14000000000001</v>
      </c>
      <c r="O89" s="70">
        <f t="shared" si="24"/>
        <v>271.32</v>
      </c>
      <c r="P89" s="70">
        <f t="shared" si="25"/>
        <v>335.58</v>
      </c>
      <c r="Q89" s="481">
        <f t="shared" si="26"/>
        <v>226.1</v>
      </c>
      <c r="R89" s="481">
        <f t="shared" si="27"/>
        <v>249.9</v>
      </c>
      <c r="S89" s="481">
        <f t="shared" si="28"/>
        <v>309.40000000000003</v>
      </c>
      <c r="Z89" s="196"/>
    </row>
    <row r="90" spans="1:26" ht="30">
      <c r="A90" s="74" t="s">
        <v>2607</v>
      </c>
      <c r="B90" s="211" t="s">
        <v>1199</v>
      </c>
      <c r="C90" s="671"/>
      <c r="D90" s="688"/>
      <c r="E90" s="74" t="s">
        <v>742</v>
      </c>
      <c r="F90" s="74" t="s">
        <v>769</v>
      </c>
      <c r="G90" s="69">
        <f>I90*1.35</f>
        <v>486.00000000000006</v>
      </c>
      <c r="H90" s="70">
        <f>I90*1.1</f>
        <v>396.00000000000006</v>
      </c>
      <c r="I90" s="71">
        <v>360</v>
      </c>
      <c r="J90" s="126">
        <f t="shared" si="19"/>
        <v>1</v>
      </c>
      <c r="K90" s="126">
        <f t="shared" si="20"/>
        <v>360</v>
      </c>
      <c r="L90" s="126">
        <f t="shared" si="21"/>
        <v>360</v>
      </c>
      <c r="M90">
        <f t="shared" si="22"/>
        <v>360</v>
      </c>
      <c r="N90" s="70">
        <f t="shared" si="23"/>
        <v>370.8</v>
      </c>
      <c r="O90" s="70">
        <f t="shared" si="24"/>
        <v>410.4</v>
      </c>
      <c r="P90" s="70">
        <f t="shared" si="25"/>
        <v>507.59999999999997</v>
      </c>
      <c r="Q90" s="481">
        <f t="shared" si="26"/>
        <v>342</v>
      </c>
      <c r="R90" s="481">
        <f t="shared" si="27"/>
        <v>378</v>
      </c>
      <c r="S90" s="481">
        <f t="shared" si="28"/>
        <v>468</v>
      </c>
      <c r="Z90" s="196"/>
    </row>
    <row r="91" spans="1:26" ht="45">
      <c r="A91" s="74" t="s">
        <v>2608</v>
      </c>
      <c r="B91" s="211" t="s">
        <v>767</v>
      </c>
      <c r="C91" s="671"/>
      <c r="D91" s="688"/>
      <c r="E91" s="74" t="s">
        <v>742</v>
      </c>
      <c r="F91" s="74" t="s">
        <v>763</v>
      </c>
      <c r="G91" s="69">
        <f t="shared" si="31"/>
        <v>384.75</v>
      </c>
      <c r="H91" s="70">
        <f t="shared" si="32"/>
        <v>313.5</v>
      </c>
      <c r="I91" s="71">
        <v>285</v>
      </c>
      <c r="J91" s="126">
        <f t="shared" si="19"/>
        <v>1</v>
      </c>
      <c r="K91" s="126">
        <f t="shared" si="20"/>
        <v>285</v>
      </c>
      <c r="L91" s="126">
        <f t="shared" si="21"/>
        <v>285</v>
      </c>
      <c r="M91">
        <f t="shared" si="22"/>
        <v>285</v>
      </c>
      <c r="N91" s="70">
        <f t="shared" si="23"/>
        <v>293.55</v>
      </c>
      <c r="O91" s="70">
        <f t="shared" si="24"/>
        <v>324.89999999999998</v>
      </c>
      <c r="P91" s="70">
        <f t="shared" si="25"/>
        <v>401.84999999999997</v>
      </c>
      <c r="Q91" s="481">
        <f t="shared" si="26"/>
        <v>270.75</v>
      </c>
      <c r="R91" s="481">
        <f t="shared" si="27"/>
        <v>299.25</v>
      </c>
      <c r="S91" s="481">
        <f t="shared" si="28"/>
        <v>370.5</v>
      </c>
      <c r="Z91" s="196"/>
    </row>
    <row r="92" spans="1:26" ht="30">
      <c r="A92" s="74" t="s">
        <v>2609</v>
      </c>
      <c r="B92" s="211" t="s">
        <v>768</v>
      </c>
      <c r="C92" s="671"/>
      <c r="D92" s="688"/>
      <c r="E92" s="74" t="s">
        <v>16</v>
      </c>
      <c r="F92" s="74" t="s">
        <v>769</v>
      </c>
      <c r="G92" s="69">
        <f>I92*1.35</f>
        <v>580.5</v>
      </c>
      <c r="H92" s="70">
        <f>I92*1.1</f>
        <v>473.00000000000006</v>
      </c>
      <c r="I92" s="71">
        <v>430</v>
      </c>
      <c r="J92" s="126">
        <f t="shared" si="19"/>
        <v>1</v>
      </c>
      <c r="K92" s="126">
        <f t="shared" si="20"/>
        <v>430</v>
      </c>
      <c r="L92" s="126">
        <f t="shared" si="21"/>
        <v>430</v>
      </c>
      <c r="M92">
        <f t="shared" si="22"/>
        <v>430</v>
      </c>
      <c r="N92" s="70">
        <f t="shared" si="23"/>
        <v>442.90000000000003</v>
      </c>
      <c r="O92" s="70">
        <f t="shared" si="24"/>
        <v>490.19999999999993</v>
      </c>
      <c r="P92" s="70">
        <f t="shared" si="25"/>
        <v>606.29999999999995</v>
      </c>
      <c r="Q92" s="481">
        <f t="shared" si="26"/>
        <v>408.5</v>
      </c>
      <c r="R92" s="481">
        <f t="shared" si="27"/>
        <v>451.5</v>
      </c>
      <c r="S92" s="481">
        <f t="shared" si="28"/>
        <v>559</v>
      </c>
      <c r="Z92" s="196"/>
    </row>
    <row r="93" spans="1:26" ht="30">
      <c r="A93" s="74" t="s">
        <v>2610</v>
      </c>
      <c r="B93" s="211" t="s">
        <v>1200</v>
      </c>
      <c r="C93" s="671"/>
      <c r="D93" s="688"/>
      <c r="E93" s="74" t="s">
        <v>16</v>
      </c>
      <c r="F93" s="74" t="s">
        <v>769</v>
      </c>
      <c r="G93" s="69">
        <f t="shared" si="31"/>
        <v>924.75000000000011</v>
      </c>
      <c r="H93" s="70">
        <f t="shared" si="32"/>
        <v>753.50000000000011</v>
      </c>
      <c r="I93" s="71">
        <v>685</v>
      </c>
      <c r="J93" s="126">
        <f t="shared" si="19"/>
        <v>1</v>
      </c>
      <c r="K93" s="126">
        <f t="shared" si="20"/>
        <v>685</v>
      </c>
      <c r="L93" s="126">
        <f t="shared" si="21"/>
        <v>685</v>
      </c>
      <c r="M93">
        <f t="shared" si="22"/>
        <v>685</v>
      </c>
      <c r="N93" s="70">
        <f t="shared" si="23"/>
        <v>705.55000000000007</v>
      </c>
      <c r="O93" s="70">
        <f t="shared" si="24"/>
        <v>780.9</v>
      </c>
      <c r="P93" s="70">
        <f t="shared" si="25"/>
        <v>965.84999999999991</v>
      </c>
      <c r="Q93" s="481">
        <f t="shared" si="26"/>
        <v>650.75</v>
      </c>
      <c r="R93" s="481">
        <f t="shared" si="27"/>
        <v>719.25</v>
      </c>
      <c r="S93" s="481">
        <f t="shared" si="28"/>
        <v>890.5</v>
      </c>
      <c r="Z93" s="196"/>
    </row>
    <row r="94" spans="1:26" ht="45">
      <c r="A94" s="74" t="s">
        <v>2612</v>
      </c>
      <c r="B94" s="211" t="s">
        <v>775</v>
      </c>
      <c r="C94" s="851"/>
      <c r="D94" s="688"/>
      <c r="E94" s="74"/>
      <c r="F94" s="74"/>
      <c r="G94" s="69">
        <f t="shared" si="31"/>
        <v>124.2</v>
      </c>
      <c r="H94" s="70">
        <f t="shared" si="32"/>
        <v>101.2</v>
      </c>
      <c r="I94" s="71">
        <v>92</v>
      </c>
      <c r="J94" s="126">
        <f t="shared" si="19"/>
        <v>1</v>
      </c>
      <c r="K94" s="126">
        <f t="shared" si="20"/>
        <v>92</v>
      </c>
      <c r="L94" s="126">
        <f t="shared" si="21"/>
        <v>92</v>
      </c>
      <c r="M94">
        <f t="shared" si="22"/>
        <v>92</v>
      </c>
      <c r="N94" s="70">
        <f t="shared" si="23"/>
        <v>94.76</v>
      </c>
      <c r="O94" s="70">
        <f t="shared" si="24"/>
        <v>104.88</v>
      </c>
      <c r="P94" s="70">
        <f t="shared" si="25"/>
        <v>129.72</v>
      </c>
      <c r="Q94" s="481">
        <f t="shared" si="26"/>
        <v>87.4</v>
      </c>
      <c r="R94" s="481">
        <f t="shared" si="27"/>
        <v>96.600000000000009</v>
      </c>
      <c r="S94" s="481">
        <f t="shared" si="28"/>
        <v>119.60000000000001</v>
      </c>
      <c r="Z94" s="196"/>
    </row>
    <row r="95" spans="1:26" ht="45">
      <c r="A95" s="74" t="s">
        <v>2611</v>
      </c>
      <c r="B95" s="211" t="s">
        <v>774</v>
      </c>
      <c r="C95" s="861"/>
      <c r="D95" s="688"/>
      <c r="E95" s="74"/>
      <c r="F95" s="74"/>
      <c r="G95" s="69">
        <f t="shared" si="31"/>
        <v>249.75000000000003</v>
      </c>
      <c r="H95" s="70">
        <f t="shared" si="32"/>
        <v>203.50000000000003</v>
      </c>
      <c r="I95" s="71">
        <v>185</v>
      </c>
      <c r="J95" s="126">
        <f t="shared" si="19"/>
        <v>1</v>
      </c>
      <c r="K95" s="126">
        <f t="shared" si="20"/>
        <v>185</v>
      </c>
      <c r="L95" s="126">
        <f t="shared" si="21"/>
        <v>185</v>
      </c>
      <c r="M95">
        <f t="shared" si="22"/>
        <v>185</v>
      </c>
      <c r="N95" s="70">
        <f t="shared" si="23"/>
        <v>190.55</v>
      </c>
      <c r="O95" s="70">
        <f t="shared" si="24"/>
        <v>210.89999999999998</v>
      </c>
      <c r="P95" s="70">
        <f t="shared" si="25"/>
        <v>260.84999999999997</v>
      </c>
      <c r="Q95" s="481">
        <f t="shared" si="26"/>
        <v>175.75</v>
      </c>
      <c r="R95" s="481">
        <f t="shared" si="27"/>
        <v>194.25</v>
      </c>
      <c r="S95" s="481">
        <f t="shared" si="28"/>
        <v>240.5</v>
      </c>
      <c r="Z95" s="196"/>
    </row>
    <row r="96" spans="1:26" ht="30">
      <c r="A96" s="74" t="s">
        <v>2613</v>
      </c>
      <c r="B96" s="211" t="s">
        <v>776</v>
      </c>
      <c r="C96" s="852"/>
      <c r="D96" s="688"/>
      <c r="E96" s="74"/>
      <c r="F96" s="74"/>
      <c r="G96" s="69">
        <f t="shared" si="31"/>
        <v>456.3</v>
      </c>
      <c r="H96" s="70">
        <f t="shared" si="32"/>
        <v>371.8</v>
      </c>
      <c r="I96" s="71">
        <v>338</v>
      </c>
      <c r="J96" s="126">
        <f t="shared" si="19"/>
        <v>1</v>
      </c>
      <c r="K96" s="126">
        <f t="shared" si="20"/>
        <v>338</v>
      </c>
      <c r="L96" s="126">
        <f t="shared" si="21"/>
        <v>338</v>
      </c>
      <c r="M96">
        <f t="shared" si="22"/>
        <v>338</v>
      </c>
      <c r="N96" s="70">
        <f t="shared" si="23"/>
        <v>348.14</v>
      </c>
      <c r="O96" s="70">
        <f t="shared" si="24"/>
        <v>385.32</v>
      </c>
      <c r="P96" s="70">
        <f t="shared" si="25"/>
        <v>476.58</v>
      </c>
      <c r="Q96" s="481">
        <f t="shared" si="26"/>
        <v>321.10000000000002</v>
      </c>
      <c r="R96" s="481">
        <f t="shared" si="27"/>
        <v>354.90000000000003</v>
      </c>
      <c r="S96" s="481">
        <f t="shared" si="28"/>
        <v>439.40000000000003</v>
      </c>
      <c r="Z96" s="196"/>
    </row>
  </sheetData>
  <sheetProtection algorithmName="SHA-512" hashValue="bLUvzLtIqoLDv0kEKtlv5yl93XmOo8+MiHgql97kP7M4JItGdC+Aov4Q3gUiaRaR1oqWPyKLbIJ2/6BKc3laHA==" saltValue="YMJIkth2vfMvu6M8/BojKw==" spinCount="100000" sheet="1" objects="1" scenarios="1"/>
  <mergeCells count="80">
    <mergeCell ref="A72:I72"/>
    <mergeCell ref="C74:C77"/>
    <mergeCell ref="C78:C80"/>
    <mergeCell ref="A45:I45"/>
    <mergeCell ref="A47:A48"/>
    <mergeCell ref="B47:B48"/>
    <mergeCell ref="C47:C50"/>
    <mergeCell ref="C54:C55"/>
    <mergeCell ref="C56:C59"/>
    <mergeCell ref="C62:C71"/>
    <mergeCell ref="A85:I85"/>
    <mergeCell ref="C87:C93"/>
    <mergeCell ref="D87:D93"/>
    <mergeCell ref="C94:C96"/>
    <mergeCell ref="D94:D96"/>
    <mergeCell ref="A41:A42"/>
    <mergeCell ref="B41:B42"/>
    <mergeCell ref="C41:C42"/>
    <mergeCell ref="E41:E42"/>
    <mergeCell ref="F41:F42"/>
    <mergeCell ref="A43:A44"/>
    <mergeCell ref="B43:B44"/>
    <mergeCell ref="C43:C44"/>
    <mergeCell ref="E43:E44"/>
    <mergeCell ref="F43:F44"/>
    <mergeCell ref="A22:I22"/>
    <mergeCell ref="A24:A25"/>
    <mergeCell ref="E24:E25"/>
    <mergeCell ref="F24:F25"/>
    <mergeCell ref="A36:A37"/>
    <mergeCell ref="B36:B37"/>
    <mergeCell ref="E36:E37"/>
    <mergeCell ref="F36:F37"/>
    <mergeCell ref="A34:A35"/>
    <mergeCell ref="B34:B35"/>
    <mergeCell ref="E34:E35"/>
    <mergeCell ref="F34:F35"/>
    <mergeCell ref="C26:C40"/>
    <mergeCell ref="A27:A28"/>
    <mergeCell ref="A32:A33"/>
    <mergeCell ref="B27:B28"/>
    <mergeCell ref="E27:E28"/>
    <mergeCell ref="F27:F28"/>
    <mergeCell ref="A29:A30"/>
    <mergeCell ref="B38:B39"/>
    <mergeCell ref="B32:B33"/>
    <mergeCell ref="E32:E33"/>
    <mergeCell ref="F32:F33"/>
    <mergeCell ref="A38:A39"/>
    <mergeCell ref="E38:E39"/>
    <mergeCell ref="F38:F39"/>
    <mergeCell ref="A1:B1"/>
    <mergeCell ref="A2:I2"/>
    <mergeCell ref="A13:A14"/>
    <mergeCell ref="B13:B14"/>
    <mergeCell ref="E13:E14"/>
    <mergeCell ref="A15:A16"/>
    <mergeCell ref="B15:B16"/>
    <mergeCell ref="E15:E16"/>
    <mergeCell ref="F15:F16"/>
    <mergeCell ref="A3:I3"/>
    <mergeCell ref="C5:C6"/>
    <mergeCell ref="A7:I7"/>
    <mergeCell ref="A9:A10"/>
    <mergeCell ref="C83:C84"/>
    <mergeCell ref="E9:E10"/>
    <mergeCell ref="F9:F10"/>
    <mergeCell ref="A11:A12"/>
    <mergeCell ref="B11:B12"/>
    <mergeCell ref="B9:B10"/>
    <mergeCell ref="C9:C16"/>
    <mergeCell ref="B24:B25"/>
    <mergeCell ref="C24:C25"/>
    <mergeCell ref="F13:F14"/>
    <mergeCell ref="A81:I81"/>
    <mergeCell ref="E11:E12"/>
    <mergeCell ref="F11:F12"/>
    <mergeCell ref="B29:B30"/>
    <mergeCell ref="E29:E30"/>
    <mergeCell ref="F29:F30"/>
  </mergeCells>
  <hyperlinks>
    <hyperlink ref="A1:B1" location="Содержание!R1C1" display="Перейти в содержание"/>
  </hyperlinks>
  <pageMargins left="0.7" right="0.7" top="0.75" bottom="0.75" header="0.3" footer="0.3"/>
  <pageSetup paperSize="9" orientation="portrait" horizontalDpi="4294967293"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sheetPr>
  <dimension ref="A1:X278"/>
  <sheetViews>
    <sheetView zoomScale="80" zoomScaleNormal="80" workbookViewId="0">
      <selection activeCell="N5" sqref="N5:N278"/>
    </sheetView>
  </sheetViews>
  <sheetFormatPr defaultRowHeight="14.25"/>
  <cols>
    <col min="1" max="1" width="16.125" customWidth="1"/>
    <col min="2" max="2" width="27.875" customWidth="1"/>
    <col min="3" max="3" width="62.25" customWidth="1"/>
    <col min="4" max="4" width="22" customWidth="1"/>
    <col min="5" max="5" width="12.75" hidden="1" customWidth="1"/>
    <col min="6" max="6" width="12.125" hidden="1" customWidth="1"/>
    <col min="7" max="7" width="11.25" hidden="1" customWidth="1"/>
    <col min="8" max="10" width="0" hidden="1" customWidth="1"/>
    <col min="11" max="11" width="6.5" hidden="1" customWidth="1"/>
    <col min="12" max="12" width="8.875" hidden="1" customWidth="1"/>
    <col min="13" max="13" width="8.875" bestFit="1" customWidth="1"/>
    <col min="14" max="14" width="9.875" bestFit="1" customWidth="1"/>
    <col min="15" max="16" width="9.5" style="478" hidden="1" customWidth="1"/>
    <col min="17" max="17" width="11" style="478" hidden="1" customWidth="1"/>
    <col min="18" max="20" width="5.5" hidden="1" customWidth="1"/>
    <col min="21" max="23" width="6.5" hidden="1" customWidth="1"/>
    <col min="24" max="24" width="12.25" style="56" customWidth="1"/>
  </cols>
  <sheetData>
    <row r="1" spans="1:24" ht="28.5" customHeight="1">
      <c r="A1" s="911" t="s">
        <v>1259</v>
      </c>
      <c r="B1" s="911"/>
      <c r="C1" s="63"/>
      <c r="D1" s="63"/>
      <c r="E1" s="63"/>
      <c r="F1" s="63"/>
      <c r="G1" s="63"/>
      <c r="H1" s="55"/>
      <c r="X1" s="126"/>
    </row>
    <row r="2" spans="1:24" ht="28.5" customHeight="1">
      <c r="A2" s="633" t="s">
        <v>3013</v>
      </c>
      <c r="B2" s="633"/>
      <c r="C2" s="633"/>
      <c r="D2" s="633"/>
      <c r="E2" s="633"/>
      <c r="F2" s="633"/>
      <c r="G2" s="633"/>
      <c r="R2" s="478">
        <f>Содержание!R3</f>
        <v>1.03</v>
      </c>
      <c r="S2" s="478">
        <f>Содержание!S3</f>
        <v>1.1399999999999999</v>
      </c>
      <c r="T2" s="478">
        <f>Содержание!T3</f>
        <v>1.41</v>
      </c>
      <c r="U2" s="478">
        <f>Содержание!U3</f>
        <v>5</v>
      </c>
      <c r="V2" s="478">
        <f>Содержание!V3</f>
        <v>1.05</v>
      </c>
      <c r="W2" s="478">
        <f>Содержание!W3</f>
        <v>1.3</v>
      </c>
      <c r="X2" s="126"/>
    </row>
    <row r="3" spans="1:24" ht="27" customHeight="1">
      <c r="A3" s="915" t="s">
        <v>3015</v>
      </c>
      <c r="B3" s="915"/>
      <c r="C3" s="915"/>
      <c r="D3" s="915"/>
      <c r="E3" s="915"/>
      <c r="F3" s="915"/>
      <c r="G3" s="915"/>
      <c r="X3" s="126"/>
    </row>
    <row r="4" spans="1:24" ht="27.75" customHeight="1">
      <c r="A4" s="64" t="s">
        <v>3</v>
      </c>
      <c r="B4" s="64" t="s">
        <v>43</v>
      </c>
      <c r="C4" s="64" t="s">
        <v>93</v>
      </c>
      <c r="D4" s="64" t="s">
        <v>4</v>
      </c>
      <c r="E4" s="64" t="s">
        <v>261</v>
      </c>
      <c r="F4" s="64" t="s">
        <v>3647</v>
      </c>
      <c r="G4" s="64" t="s">
        <v>263</v>
      </c>
      <c r="H4" s="126">
        <f>IF(G4&gt;1,1,0)</f>
        <v>1</v>
      </c>
      <c r="I4" s="126" t="str">
        <f>IF(H4=1,G4,0)</f>
        <v>ОПТ 2</v>
      </c>
      <c r="J4" s="126" t="str">
        <f>IFERROR(SUM(I4*1)," ")</f>
        <v xml:space="preserve"> </v>
      </c>
      <c r="K4" t="str">
        <f>IF(J4=0," ",J4)</f>
        <v xml:space="preserve"> </v>
      </c>
      <c r="L4" s="479" t="s">
        <v>4099</v>
      </c>
      <c r="M4" s="479" t="s">
        <v>4100</v>
      </c>
      <c r="N4" s="479" t="s">
        <v>4101</v>
      </c>
      <c r="O4" s="480" t="s">
        <v>4099</v>
      </c>
      <c r="P4" s="480" t="s">
        <v>4100</v>
      </c>
      <c r="Q4" s="480" t="s">
        <v>4101</v>
      </c>
      <c r="X4" s="126"/>
    </row>
    <row r="5" spans="1:24" ht="31.5" customHeight="1">
      <c r="A5" s="644" t="s">
        <v>3039</v>
      </c>
      <c r="B5" s="814"/>
      <c r="C5" s="670" t="s">
        <v>4113</v>
      </c>
      <c r="D5" s="135" t="s">
        <v>1178</v>
      </c>
      <c r="E5" s="69">
        <f t="shared" ref="E5:E10" si="0">G5*1.35</f>
        <v>1728</v>
      </c>
      <c r="F5" s="70">
        <f t="shared" ref="F5:F10" si="1">G5*1.1</f>
        <v>1408</v>
      </c>
      <c r="G5" s="71">
        <v>1280</v>
      </c>
      <c r="H5" s="126">
        <f t="shared" ref="H5:H68" si="2">IF(G5&gt;1,1,0)</f>
        <v>1</v>
      </c>
      <c r="I5" s="126">
        <f t="shared" ref="I5:I68" si="3">IF(H5=1,G5,0)</f>
        <v>1280</v>
      </c>
      <c r="J5" s="126">
        <f t="shared" ref="J5:J68" si="4">IFERROR(SUM(I5*1)," ")</f>
        <v>1280</v>
      </c>
      <c r="K5">
        <f t="shared" ref="K5:K68" si="5">IF(J5=0," ",J5)</f>
        <v>1280</v>
      </c>
      <c r="L5" s="70">
        <f>IFERROR(SUM($K5*$R$2)," ")</f>
        <v>1318.4</v>
      </c>
      <c r="M5" s="70">
        <f>IFERROR(SUM($K5*$S$2)," ")</f>
        <v>1459.1999999999998</v>
      </c>
      <c r="N5" s="70">
        <f>IFERROR(SUM($K5*$T$2)," ")</f>
        <v>1804.8</v>
      </c>
      <c r="O5" s="481">
        <f>IFERROR(SUM($K5-$K5/100*$U$2)," ")</f>
        <v>1216</v>
      </c>
      <c r="P5" s="481">
        <f>IFERROR(SUM($K5*$V$2)," ")</f>
        <v>1344</v>
      </c>
      <c r="Q5" s="481">
        <f>IFERROR(SUM($K5*$W$2)," ")</f>
        <v>1664</v>
      </c>
      <c r="X5" s="126"/>
    </row>
    <row r="6" spans="1:24" ht="30">
      <c r="A6" s="646"/>
      <c r="B6" s="814"/>
      <c r="C6" s="670"/>
      <c r="D6" s="164" t="s">
        <v>1179</v>
      </c>
      <c r="E6" s="69">
        <f t="shared" si="0"/>
        <v>1728</v>
      </c>
      <c r="F6" s="70">
        <f t="shared" si="1"/>
        <v>1408</v>
      </c>
      <c r="G6" s="71">
        <v>1280</v>
      </c>
      <c r="H6" s="126">
        <f t="shared" si="2"/>
        <v>1</v>
      </c>
      <c r="I6" s="126">
        <f t="shared" si="3"/>
        <v>1280</v>
      </c>
      <c r="J6" s="126">
        <f t="shared" si="4"/>
        <v>1280</v>
      </c>
      <c r="K6">
        <f t="shared" si="5"/>
        <v>1280</v>
      </c>
      <c r="L6" s="70">
        <f t="shared" ref="L6:L69" si="6">IFERROR(SUM($K6*$R$2)," ")</f>
        <v>1318.4</v>
      </c>
      <c r="M6" s="70">
        <f t="shared" ref="M6:M69" si="7">IFERROR(SUM($K6*$S$2)," ")</f>
        <v>1459.1999999999998</v>
      </c>
      <c r="N6" s="70">
        <f t="shared" ref="N6:N69" si="8">IFERROR(SUM($K6*$T$2)," ")</f>
        <v>1804.8</v>
      </c>
      <c r="O6" s="481">
        <f t="shared" ref="O6:O69" si="9">IFERROR(SUM($K6-$K6/100*$U$2)," ")</f>
        <v>1216</v>
      </c>
      <c r="P6" s="481">
        <f t="shared" ref="P6:P69" si="10">IFERROR(SUM($K6*$V$2)," ")</f>
        <v>1344</v>
      </c>
      <c r="Q6" s="481">
        <f t="shared" ref="Q6:Q69" si="11">IFERROR(SUM($K6*$W$2)," ")</f>
        <v>1664</v>
      </c>
      <c r="X6" s="126" t="s">
        <v>978</v>
      </c>
    </row>
    <row r="7" spans="1:24" ht="30">
      <c r="A7" s="644" t="s">
        <v>3040</v>
      </c>
      <c r="B7" s="814"/>
      <c r="C7" s="670" t="s">
        <v>4114</v>
      </c>
      <c r="D7" s="135" t="s">
        <v>1178</v>
      </c>
      <c r="E7" s="69">
        <f t="shared" si="0"/>
        <v>1895.4</v>
      </c>
      <c r="F7" s="70">
        <f t="shared" si="1"/>
        <v>1544.4</v>
      </c>
      <c r="G7" s="71">
        <v>1404</v>
      </c>
      <c r="H7" s="126">
        <f t="shared" si="2"/>
        <v>1</v>
      </c>
      <c r="I7" s="126">
        <f t="shared" si="3"/>
        <v>1404</v>
      </c>
      <c r="J7" s="126">
        <f t="shared" si="4"/>
        <v>1404</v>
      </c>
      <c r="K7">
        <f t="shared" si="5"/>
        <v>1404</v>
      </c>
      <c r="L7" s="70">
        <f t="shared" si="6"/>
        <v>1446.1200000000001</v>
      </c>
      <c r="M7" s="70">
        <f t="shared" si="7"/>
        <v>1600.56</v>
      </c>
      <c r="N7" s="70">
        <f t="shared" si="8"/>
        <v>1979.6399999999999</v>
      </c>
      <c r="O7" s="481">
        <f t="shared" si="9"/>
        <v>1333.8</v>
      </c>
      <c r="P7" s="481">
        <f t="shared" si="10"/>
        <v>1474.2</v>
      </c>
      <c r="Q7" s="481">
        <f t="shared" si="11"/>
        <v>1825.2</v>
      </c>
      <c r="X7" s="126"/>
    </row>
    <row r="8" spans="1:24" ht="30">
      <c r="A8" s="646"/>
      <c r="B8" s="814"/>
      <c r="C8" s="670"/>
      <c r="D8" s="164" t="s">
        <v>1179</v>
      </c>
      <c r="E8" s="69">
        <f t="shared" si="0"/>
        <v>1895.4</v>
      </c>
      <c r="F8" s="70">
        <f t="shared" si="1"/>
        <v>1544.4</v>
      </c>
      <c r="G8" s="71">
        <v>1404</v>
      </c>
      <c r="H8" s="126">
        <f t="shared" si="2"/>
        <v>1</v>
      </c>
      <c r="I8" s="126">
        <f t="shared" si="3"/>
        <v>1404</v>
      </c>
      <c r="J8" s="126">
        <f t="shared" si="4"/>
        <v>1404</v>
      </c>
      <c r="K8">
        <f t="shared" si="5"/>
        <v>1404</v>
      </c>
      <c r="L8" s="70">
        <f t="shared" si="6"/>
        <v>1446.1200000000001</v>
      </c>
      <c r="M8" s="70">
        <f t="shared" si="7"/>
        <v>1600.56</v>
      </c>
      <c r="N8" s="70">
        <f t="shared" si="8"/>
        <v>1979.6399999999999</v>
      </c>
      <c r="O8" s="481">
        <f t="shared" si="9"/>
        <v>1333.8</v>
      </c>
      <c r="P8" s="481">
        <f t="shared" si="10"/>
        <v>1474.2</v>
      </c>
      <c r="Q8" s="481">
        <f t="shared" si="11"/>
        <v>1825.2</v>
      </c>
      <c r="X8" s="126"/>
    </row>
    <row r="9" spans="1:24" ht="30">
      <c r="A9" s="644" t="s">
        <v>3041</v>
      </c>
      <c r="B9" s="814"/>
      <c r="C9" s="670" t="s">
        <v>4115</v>
      </c>
      <c r="D9" s="135" t="s">
        <v>1178</v>
      </c>
      <c r="E9" s="69">
        <f t="shared" si="0"/>
        <v>2295</v>
      </c>
      <c r="F9" s="70">
        <f t="shared" si="1"/>
        <v>1870.0000000000002</v>
      </c>
      <c r="G9" s="71">
        <v>1700</v>
      </c>
      <c r="H9" s="126">
        <f t="shared" si="2"/>
        <v>1</v>
      </c>
      <c r="I9" s="126">
        <f t="shared" si="3"/>
        <v>1700</v>
      </c>
      <c r="J9" s="126">
        <f t="shared" si="4"/>
        <v>1700</v>
      </c>
      <c r="K9">
        <f t="shared" si="5"/>
        <v>1700</v>
      </c>
      <c r="L9" s="70">
        <f t="shared" si="6"/>
        <v>1751</v>
      </c>
      <c r="M9" s="70">
        <f t="shared" si="7"/>
        <v>1937.9999999999998</v>
      </c>
      <c r="N9" s="70">
        <f t="shared" si="8"/>
        <v>2397</v>
      </c>
      <c r="O9" s="481">
        <f t="shared" si="9"/>
        <v>1615</v>
      </c>
      <c r="P9" s="481">
        <f t="shared" si="10"/>
        <v>1785</v>
      </c>
      <c r="Q9" s="481">
        <f t="shared" si="11"/>
        <v>2210</v>
      </c>
      <c r="X9" s="126"/>
    </row>
    <row r="10" spans="1:24" ht="30">
      <c r="A10" s="646"/>
      <c r="B10" s="814"/>
      <c r="C10" s="670"/>
      <c r="D10" s="164" t="s">
        <v>1179</v>
      </c>
      <c r="E10" s="69">
        <f t="shared" si="0"/>
        <v>2295</v>
      </c>
      <c r="F10" s="70">
        <f t="shared" si="1"/>
        <v>1870.0000000000002</v>
      </c>
      <c r="G10" s="71">
        <v>1700</v>
      </c>
      <c r="H10" s="126">
        <f t="shared" si="2"/>
        <v>1</v>
      </c>
      <c r="I10" s="126">
        <f t="shared" si="3"/>
        <v>1700</v>
      </c>
      <c r="J10" s="126">
        <f t="shared" si="4"/>
        <v>1700</v>
      </c>
      <c r="K10">
        <f t="shared" si="5"/>
        <v>1700</v>
      </c>
      <c r="L10" s="70">
        <f t="shared" si="6"/>
        <v>1751</v>
      </c>
      <c r="M10" s="70">
        <f t="shared" si="7"/>
        <v>1937.9999999999998</v>
      </c>
      <c r="N10" s="70">
        <f t="shared" si="8"/>
        <v>2397</v>
      </c>
      <c r="O10" s="481">
        <f t="shared" si="9"/>
        <v>1615</v>
      </c>
      <c r="P10" s="481">
        <f t="shared" si="10"/>
        <v>1785</v>
      </c>
      <c r="Q10" s="481">
        <f t="shared" si="11"/>
        <v>2210</v>
      </c>
      <c r="X10" s="126" t="s">
        <v>978</v>
      </c>
    </row>
    <row r="11" spans="1:24" ht="72.75" customHeight="1">
      <c r="A11" s="644" t="s">
        <v>3042</v>
      </c>
      <c r="B11" s="814"/>
      <c r="C11" s="670" t="s">
        <v>4116</v>
      </c>
      <c r="D11" s="135" t="s">
        <v>1178</v>
      </c>
      <c r="E11" s="69">
        <f>G11*1.35</f>
        <v>2430</v>
      </c>
      <c r="F11" s="70">
        <f>G11*1.1</f>
        <v>1980.0000000000002</v>
      </c>
      <c r="G11" s="71">
        <v>1800</v>
      </c>
      <c r="H11" s="126">
        <f t="shared" si="2"/>
        <v>1</v>
      </c>
      <c r="I11" s="126">
        <f t="shared" si="3"/>
        <v>1800</v>
      </c>
      <c r="J11" s="126">
        <f t="shared" si="4"/>
        <v>1800</v>
      </c>
      <c r="K11">
        <f t="shared" si="5"/>
        <v>1800</v>
      </c>
      <c r="L11" s="70">
        <f t="shared" si="6"/>
        <v>1854</v>
      </c>
      <c r="M11" s="70">
        <f t="shared" si="7"/>
        <v>2052</v>
      </c>
      <c r="N11" s="70">
        <f t="shared" si="8"/>
        <v>2538</v>
      </c>
      <c r="O11" s="481">
        <f t="shared" si="9"/>
        <v>1710</v>
      </c>
      <c r="P11" s="481">
        <f t="shared" si="10"/>
        <v>1890</v>
      </c>
      <c r="Q11" s="481">
        <f t="shared" si="11"/>
        <v>2340</v>
      </c>
      <c r="X11" s="126"/>
    </row>
    <row r="12" spans="1:24" ht="28.5" customHeight="1">
      <c r="A12" s="646"/>
      <c r="B12" s="814"/>
      <c r="C12" s="670"/>
      <c r="D12" s="164" t="s">
        <v>1179</v>
      </c>
      <c r="E12" s="69">
        <f>G12*1.35</f>
        <v>2430</v>
      </c>
      <c r="F12" s="70">
        <f>G12*1.1</f>
        <v>1980.0000000000002</v>
      </c>
      <c r="G12" s="71">
        <v>1800</v>
      </c>
      <c r="H12" s="126">
        <f t="shared" si="2"/>
        <v>1</v>
      </c>
      <c r="I12" s="126">
        <f t="shared" si="3"/>
        <v>1800</v>
      </c>
      <c r="J12" s="126">
        <f t="shared" si="4"/>
        <v>1800</v>
      </c>
      <c r="K12">
        <f t="shared" si="5"/>
        <v>1800</v>
      </c>
      <c r="L12" s="70">
        <f t="shared" si="6"/>
        <v>1854</v>
      </c>
      <c r="M12" s="70">
        <f t="shared" si="7"/>
        <v>2052</v>
      </c>
      <c r="N12" s="70">
        <f t="shared" si="8"/>
        <v>2538</v>
      </c>
      <c r="O12" s="481">
        <f t="shared" si="9"/>
        <v>1710</v>
      </c>
      <c r="P12" s="481">
        <f t="shared" si="10"/>
        <v>1890</v>
      </c>
      <c r="Q12" s="481">
        <f t="shared" si="11"/>
        <v>2340</v>
      </c>
      <c r="X12" s="126" t="s">
        <v>978</v>
      </c>
    </row>
    <row r="13" spans="1:24" ht="29.25" customHeight="1">
      <c r="A13" s="912" t="s">
        <v>3048</v>
      </c>
      <c r="B13" s="913"/>
      <c r="C13" s="913"/>
      <c r="D13" s="913"/>
      <c r="E13" s="913"/>
      <c r="F13" s="913"/>
      <c r="G13" s="914"/>
      <c r="H13" s="126">
        <f t="shared" si="2"/>
        <v>0</v>
      </c>
      <c r="I13" s="126">
        <f t="shared" si="3"/>
        <v>0</v>
      </c>
      <c r="J13" s="126">
        <f t="shared" si="4"/>
        <v>0</v>
      </c>
      <c r="K13" t="str">
        <f t="shared" si="5"/>
        <v xml:space="preserve"> </v>
      </c>
      <c r="L13" s="70" t="str">
        <f t="shared" si="6"/>
        <v xml:space="preserve"> </v>
      </c>
      <c r="M13" s="70" t="str">
        <f t="shared" si="7"/>
        <v xml:space="preserve"> </v>
      </c>
      <c r="N13" s="70" t="str">
        <f t="shared" si="8"/>
        <v xml:space="preserve"> </v>
      </c>
      <c r="O13" s="481" t="str">
        <f t="shared" si="9"/>
        <v xml:space="preserve"> </v>
      </c>
      <c r="P13" s="481" t="str">
        <f t="shared" si="10"/>
        <v xml:space="preserve"> </v>
      </c>
      <c r="Q13" s="481" t="str">
        <f t="shared" si="11"/>
        <v xml:space="preserve"> </v>
      </c>
      <c r="X13" s="126"/>
    </row>
    <row r="14" spans="1:24" ht="28.5" customHeight="1">
      <c r="A14" s="64" t="s">
        <v>3</v>
      </c>
      <c r="B14" s="64" t="s">
        <v>43</v>
      </c>
      <c r="C14" s="64" t="s">
        <v>93</v>
      </c>
      <c r="D14" s="64" t="s">
        <v>4</v>
      </c>
      <c r="E14" s="64" t="s">
        <v>261</v>
      </c>
      <c r="F14" s="64" t="s">
        <v>3629</v>
      </c>
      <c r="G14" s="64" t="s">
        <v>263</v>
      </c>
      <c r="H14" s="126">
        <f t="shared" si="2"/>
        <v>1</v>
      </c>
      <c r="I14" s="126" t="str">
        <f t="shared" si="3"/>
        <v>ОПТ 2</v>
      </c>
      <c r="J14" s="126" t="str">
        <f t="shared" si="4"/>
        <v xml:space="preserve"> </v>
      </c>
      <c r="K14" t="str">
        <f t="shared" si="5"/>
        <v xml:space="preserve"> </v>
      </c>
      <c r="L14" s="70" t="str">
        <f t="shared" si="6"/>
        <v xml:space="preserve"> </v>
      </c>
      <c r="M14" s="70" t="str">
        <f t="shared" si="7"/>
        <v xml:space="preserve"> </v>
      </c>
      <c r="N14" s="70" t="str">
        <f t="shared" si="8"/>
        <v xml:space="preserve"> </v>
      </c>
      <c r="O14" s="481" t="str">
        <f t="shared" si="9"/>
        <v xml:space="preserve"> </v>
      </c>
      <c r="P14" s="481" t="str">
        <f t="shared" si="10"/>
        <v xml:space="preserve"> </v>
      </c>
      <c r="Q14" s="481" t="str">
        <f t="shared" si="11"/>
        <v xml:space="preserve"> </v>
      </c>
      <c r="X14" s="126"/>
    </row>
    <row r="15" spans="1:24" ht="30">
      <c r="A15" s="644" t="s">
        <v>3049</v>
      </c>
      <c r="B15" s="851"/>
      <c r="C15" s="859" t="s">
        <v>4117</v>
      </c>
      <c r="D15" s="135" t="s">
        <v>1178</v>
      </c>
      <c r="E15" s="69">
        <f t="shared" ref="E15:E20" si="12">G15*1.35</f>
        <v>8640</v>
      </c>
      <c r="F15" s="70">
        <f t="shared" ref="F15:F20" si="13">G15*1.1</f>
        <v>7040.0000000000009</v>
      </c>
      <c r="G15" s="71">
        <v>6400</v>
      </c>
      <c r="H15" s="126">
        <f t="shared" si="2"/>
        <v>1</v>
      </c>
      <c r="I15" s="126">
        <f t="shared" si="3"/>
        <v>6400</v>
      </c>
      <c r="J15" s="126">
        <f t="shared" si="4"/>
        <v>6400</v>
      </c>
      <c r="K15">
        <f t="shared" si="5"/>
        <v>6400</v>
      </c>
      <c r="L15" s="70">
        <f t="shared" si="6"/>
        <v>6592</v>
      </c>
      <c r="M15" s="70">
        <f t="shared" si="7"/>
        <v>7295.9999999999991</v>
      </c>
      <c r="N15" s="70">
        <f t="shared" si="8"/>
        <v>9024</v>
      </c>
      <c r="O15" s="481">
        <f t="shared" si="9"/>
        <v>6080</v>
      </c>
      <c r="P15" s="481">
        <f t="shared" si="10"/>
        <v>6720</v>
      </c>
      <c r="Q15" s="481">
        <f t="shared" si="11"/>
        <v>8320</v>
      </c>
      <c r="X15" s="215"/>
    </row>
    <row r="16" spans="1:24" ht="30">
      <c r="A16" s="646"/>
      <c r="B16" s="861"/>
      <c r="C16" s="860"/>
      <c r="D16" s="164" t="s">
        <v>1179</v>
      </c>
      <c r="E16" s="69">
        <f t="shared" si="12"/>
        <v>8640</v>
      </c>
      <c r="F16" s="70">
        <f t="shared" si="13"/>
        <v>7040.0000000000009</v>
      </c>
      <c r="G16" s="71">
        <v>6400</v>
      </c>
      <c r="H16" s="126">
        <f t="shared" si="2"/>
        <v>1</v>
      </c>
      <c r="I16" s="126">
        <f t="shared" si="3"/>
        <v>6400</v>
      </c>
      <c r="J16" s="126">
        <f t="shared" si="4"/>
        <v>6400</v>
      </c>
      <c r="K16">
        <f t="shared" si="5"/>
        <v>6400</v>
      </c>
      <c r="L16" s="70">
        <f t="shared" si="6"/>
        <v>6592</v>
      </c>
      <c r="M16" s="70">
        <f t="shared" si="7"/>
        <v>7295.9999999999991</v>
      </c>
      <c r="N16" s="70">
        <f t="shared" si="8"/>
        <v>9024</v>
      </c>
      <c r="O16" s="481">
        <f t="shared" si="9"/>
        <v>6080</v>
      </c>
      <c r="P16" s="481">
        <f t="shared" si="10"/>
        <v>6720</v>
      </c>
      <c r="Q16" s="481">
        <f t="shared" si="11"/>
        <v>8320</v>
      </c>
      <c r="X16" s="126" t="s">
        <v>978</v>
      </c>
    </row>
    <row r="17" spans="1:24" ht="29.25" customHeight="1">
      <c r="A17" s="644" t="s">
        <v>3050</v>
      </c>
      <c r="B17" s="861"/>
      <c r="C17" s="859" t="s">
        <v>4118</v>
      </c>
      <c r="D17" s="135" t="s">
        <v>1178</v>
      </c>
      <c r="E17" s="69">
        <f t="shared" si="12"/>
        <v>8154.0000000000009</v>
      </c>
      <c r="F17" s="70">
        <f t="shared" si="13"/>
        <v>6644.0000000000009</v>
      </c>
      <c r="G17" s="71">
        <v>6040</v>
      </c>
      <c r="H17" s="126">
        <f t="shared" si="2"/>
        <v>1</v>
      </c>
      <c r="I17" s="126">
        <f t="shared" si="3"/>
        <v>6040</v>
      </c>
      <c r="J17" s="126">
        <f t="shared" si="4"/>
        <v>6040</v>
      </c>
      <c r="K17">
        <f t="shared" si="5"/>
        <v>6040</v>
      </c>
      <c r="L17" s="70">
        <f t="shared" si="6"/>
        <v>6221.2</v>
      </c>
      <c r="M17" s="70">
        <f t="shared" si="7"/>
        <v>6885.5999999999995</v>
      </c>
      <c r="N17" s="70">
        <f t="shared" si="8"/>
        <v>8516.4</v>
      </c>
      <c r="O17" s="481">
        <f t="shared" si="9"/>
        <v>5738</v>
      </c>
      <c r="P17" s="481">
        <f t="shared" si="10"/>
        <v>6342</v>
      </c>
      <c r="Q17" s="481">
        <f t="shared" si="11"/>
        <v>7852</v>
      </c>
      <c r="X17" s="126" t="s">
        <v>978</v>
      </c>
    </row>
    <row r="18" spans="1:24" ht="32.25" customHeight="1">
      <c r="A18" s="646"/>
      <c r="B18" s="852"/>
      <c r="C18" s="860"/>
      <c r="D18" s="164" t="s">
        <v>1179</v>
      </c>
      <c r="E18" s="69">
        <f t="shared" si="12"/>
        <v>8154.0000000000009</v>
      </c>
      <c r="F18" s="70">
        <f t="shared" si="13"/>
        <v>6644.0000000000009</v>
      </c>
      <c r="G18" s="71">
        <v>6040</v>
      </c>
      <c r="H18" s="126">
        <f t="shared" si="2"/>
        <v>1</v>
      </c>
      <c r="I18" s="126">
        <f t="shared" si="3"/>
        <v>6040</v>
      </c>
      <c r="J18" s="126">
        <f t="shared" si="4"/>
        <v>6040</v>
      </c>
      <c r="K18">
        <f t="shared" si="5"/>
        <v>6040</v>
      </c>
      <c r="L18" s="70">
        <f t="shared" si="6"/>
        <v>6221.2</v>
      </c>
      <c r="M18" s="70">
        <f t="shared" si="7"/>
        <v>6885.5999999999995</v>
      </c>
      <c r="N18" s="70">
        <f t="shared" si="8"/>
        <v>8516.4</v>
      </c>
      <c r="O18" s="481">
        <f t="shared" si="9"/>
        <v>5738</v>
      </c>
      <c r="P18" s="481">
        <f t="shared" si="10"/>
        <v>6342</v>
      </c>
      <c r="Q18" s="481">
        <f t="shared" si="11"/>
        <v>7852</v>
      </c>
      <c r="X18" s="126"/>
    </row>
    <row r="19" spans="1:24" ht="52.5" customHeight="1">
      <c r="A19" s="644" t="s">
        <v>3051</v>
      </c>
      <c r="B19" s="814"/>
      <c r="C19" s="670" t="s">
        <v>4119</v>
      </c>
      <c r="D19" s="135" t="s">
        <v>1178</v>
      </c>
      <c r="E19" s="69">
        <f t="shared" si="12"/>
        <v>11934</v>
      </c>
      <c r="F19" s="70">
        <f t="shared" si="13"/>
        <v>9724</v>
      </c>
      <c r="G19" s="71">
        <v>8840</v>
      </c>
      <c r="H19" s="126">
        <f t="shared" si="2"/>
        <v>1</v>
      </c>
      <c r="I19" s="126">
        <f t="shared" si="3"/>
        <v>8840</v>
      </c>
      <c r="J19" s="126">
        <f t="shared" si="4"/>
        <v>8840</v>
      </c>
      <c r="K19">
        <f t="shared" si="5"/>
        <v>8840</v>
      </c>
      <c r="L19" s="70">
        <f t="shared" si="6"/>
        <v>9105.2000000000007</v>
      </c>
      <c r="M19" s="70">
        <f t="shared" si="7"/>
        <v>10077.599999999999</v>
      </c>
      <c r="N19" s="70">
        <f t="shared" si="8"/>
        <v>12464.4</v>
      </c>
      <c r="O19" s="481">
        <f t="shared" si="9"/>
        <v>8398</v>
      </c>
      <c r="P19" s="481">
        <f t="shared" si="10"/>
        <v>9282</v>
      </c>
      <c r="Q19" s="481">
        <f t="shared" si="11"/>
        <v>11492</v>
      </c>
      <c r="X19" s="126"/>
    </row>
    <row r="20" spans="1:24" ht="68.25" customHeight="1">
      <c r="A20" s="646"/>
      <c r="B20" s="814"/>
      <c r="C20" s="670"/>
      <c r="D20" s="164" t="s">
        <v>1179</v>
      </c>
      <c r="E20" s="69">
        <f t="shared" si="12"/>
        <v>11934</v>
      </c>
      <c r="F20" s="70">
        <f t="shared" si="13"/>
        <v>9724</v>
      </c>
      <c r="G20" s="71">
        <v>8840</v>
      </c>
      <c r="H20" s="126">
        <f t="shared" si="2"/>
        <v>1</v>
      </c>
      <c r="I20" s="126">
        <f t="shared" si="3"/>
        <v>8840</v>
      </c>
      <c r="J20" s="126">
        <f t="shared" si="4"/>
        <v>8840</v>
      </c>
      <c r="K20">
        <f t="shared" si="5"/>
        <v>8840</v>
      </c>
      <c r="L20" s="70">
        <f t="shared" si="6"/>
        <v>9105.2000000000007</v>
      </c>
      <c r="M20" s="70">
        <f t="shared" si="7"/>
        <v>10077.599999999999</v>
      </c>
      <c r="N20" s="70">
        <f t="shared" si="8"/>
        <v>12464.4</v>
      </c>
      <c r="O20" s="481">
        <f t="shared" si="9"/>
        <v>8398</v>
      </c>
      <c r="P20" s="481">
        <f t="shared" si="10"/>
        <v>9282</v>
      </c>
      <c r="Q20" s="481">
        <f t="shared" si="11"/>
        <v>11492</v>
      </c>
      <c r="X20" s="126"/>
    </row>
    <row r="21" spans="1:24" ht="28.5" customHeight="1">
      <c r="A21" s="912" t="s">
        <v>3019</v>
      </c>
      <c r="B21" s="913"/>
      <c r="C21" s="913"/>
      <c r="D21" s="913"/>
      <c r="E21" s="913"/>
      <c r="F21" s="913"/>
      <c r="G21" s="914"/>
      <c r="H21" s="126">
        <f t="shared" si="2"/>
        <v>0</v>
      </c>
      <c r="I21" s="126">
        <f t="shared" si="3"/>
        <v>0</v>
      </c>
      <c r="J21" s="126">
        <f t="shared" si="4"/>
        <v>0</v>
      </c>
      <c r="K21" t="str">
        <f t="shared" si="5"/>
        <v xml:space="preserve"> </v>
      </c>
      <c r="L21" s="70" t="str">
        <f t="shared" si="6"/>
        <v xml:space="preserve"> </v>
      </c>
      <c r="M21" s="70" t="str">
        <f t="shared" si="7"/>
        <v xml:space="preserve"> </v>
      </c>
      <c r="N21" s="70" t="str">
        <f t="shared" si="8"/>
        <v xml:space="preserve"> </v>
      </c>
      <c r="O21" s="481" t="str">
        <f t="shared" si="9"/>
        <v xml:space="preserve"> </v>
      </c>
      <c r="P21" s="481" t="str">
        <f t="shared" si="10"/>
        <v xml:space="preserve"> </v>
      </c>
      <c r="Q21" s="481" t="str">
        <f t="shared" si="11"/>
        <v xml:space="preserve"> </v>
      </c>
      <c r="X21" s="126"/>
    </row>
    <row r="22" spans="1:24" ht="28.5" customHeight="1">
      <c r="A22" s="64" t="s">
        <v>3</v>
      </c>
      <c r="B22" s="64" t="s">
        <v>43</v>
      </c>
      <c r="C22" s="64" t="s">
        <v>93</v>
      </c>
      <c r="D22" s="64" t="s">
        <v>4</v>
      </c>
      <c r="E22" s="64" t="s">
        <v>261</v>
      </c>
      <c r="F22" s="64" t="s">
        <v>3629</v>
      </c>
      <c r="G22" s="64" t="s">
        <v>263</v>
      </c>
      <c r="H22" s="126">
        <f t="shared" si="2"/>
        <v>1</v>
      </c>
      <c r="I22" s="126" t="str">
        <f t="shared" si="3"/>
        <v>ОПТ 2</v>
      </c>
      <c r="J22" s="126" t="str">
        <f t="shared" si="4"/>
        <v xml:space="preserve"> </v>
      </c>
      <c r="K22" t="str">
        <f t="shared" si="5"/>
        <v xml:space="preserve"> </v>
      </c>
      <c r="L22" s="70" t="str">
        <f t="shared" si="6"/>
        <v xml:space="preserve"> </v>
      </c>
      <c r="M22" s="70" t="str">
        <f t="shared" si="7"/>
        <v xml:space="preserve"> </v>
      </c>
      <c r="N22" s="70" t="str">
        <f t="shared" si="8"/>
        <v xml:space="preserve"> </v>
      </c>
      <c r="O22" s="481" t="str">
        <f t="shared" si="9"/>
        <v xml:space="preserve"> </v>
      </c>
      <c r="P22" s="481" t="str">
        <f t="shared" si="10"/>
        <v xml:space="preserve"> </v>
      </c>
      <c r="Q22" s="481" t="str">
        <f t="shared" si="11"/>
        <v xml:space="preserve"> </v>
      </c>
      <c r="X22" s="126"/>
    </row>
    <row r="23" spans="1:24" ht="84.75" customHeight="1">
      <c r="A23" s="644" t="s">
        <v>3043</v>
      </c>
      <c r="B23" s="814"/>
      <c r="C23" s="670" t="s">
        <v>4120</v>
      </c>
      <c r="D23" s="135" t="s">
        <v>1178</v>
      </c>
      <c r="E23" s="69">
        <f>G23*1.35</f>
        <v>6750</v>
      </c>
      <c r="F23" s="70">
        <f>G23*1.1</f>
        <v>5500</v>
      </c>
      <c r="G23" s="71">
        <v>5000</v>
      </c>
      <c r="H23" s="126">
        <f t="shared" si="2"/>
        <v>1</v>
      </c>
      <c r="I23" s="126">
        <f t="shared" si="3"/>
        <v>5000</v>
      </c>
      <c r="J23" s="126">
        <f t="shared" si="4"/>
        <v>5000</v>
      </c>
      <c r="K23">
        <f t="shared" si="5"/>
        <v>5000</v>
      </c>
      <c r="L23" s="70">
        <f t="shared" si="6"/>
        <v>5150</v>
      </c>
      <c r="M23" s="70">
        <f t="shared" si="7"/>
        <v>5699.9999999999991</v>
      </c>
      <c r="N23" s="70">
        <f t="shared" si="8"/>
        <v>7050</v>
      </c>
      <c r="O23" s="481">
        <f t="shared" si="9"/>
        <v>4750</v>
      </c>
      <c r="P23" s="481">
        <f t="shared" si="10"/>
        <v>5250</v>
      </c>
      <c r="Q23" s="481">
        <f t="shared" si="11"/>
        <v>6500</v>
      </c>
      <c r="X23" s="126"/>
    </row>
    <row r="24" spans="1:24" ht="28.5" customHeight="1">
      <c r="A24" s="646"/>
      <c r="B24" s="814"/>
      <c r="C24" s="670"/>
      <c r="D24" s="164" t="s">
        <v>1179</v>
      </c>
      <c r="E24" s="69">
        <f>G24*1.35</f>
        <v>6750</v>
      </c>
      <c r="F24" s="70">
        <f>G24*1.1</f>
        <v>5500</v>
      </c>
      <c r="G24" s="71">
        <v>5000</v>
      </c>
      <c r="H24" s="126">
        <f t="shared" si="2"/>
        <v>1</v>
      </c>
      <c r="I24" s="126">
        <f t="shared" si="3"/>
        <v>5000</v>
      </c>
      <c r="J24" s="126">
        <f t="shared" si="4"/>
        <v>5000</v>
      </c>
      <c r="K24">
        <f t="shared" si="5"/>
        <v>5000</v>
      </c>
      <c r="L24" s="70">
        <f t="shared" si="6"/>
        <v>5150</v>
      </c>
      <c r="M24" s="70">
        <f t="shared" si="7"/>
        <v>5699.9999999999991</v>
      </c>
      <c r="N24" s="70">
        <f t="shared" si="8"/>
        <v>7050</v>
      </c>
      <c r="O24" s="481">
        <f t="shared" si="9"/>
        <v>4750</v>
      </c>
      <c r="P24" s="481">
        <f t="shared" si="10"/>
        <v>5250</v>
      </c>
      <c r="Q24" s="481">
        <f t="shared" si="11"/>
        <v>6500</v>
      </c>
      <c r="X24" s="126" t="s">
        <v>978</v>
      </c>
    </row>
    <row r="25" spans="1:24" ht="84.75" customHeight="1">
      <c r="A25" s="644" t="s">
        <v>3044</v>
      </c>
      <c r="B25" s="814"/>
      <c r="C25" s="670" t="s">
        <v>4121</v>
      </c>
      <c r="D25" s="135" t="s">
        <v>1178</v>
      </c>
      <c r="E25" s="69">
        <f>G25*1.35</f>
        <v>5697</v>
      </c>
      <c r="F25" s="70">
        <f>G25*1.1</f>
        <v>4642</v>
      </c>
      <c r="G25" s="71">
        <v>4220</v>
      </c>
      <c r="H25" s="126">
        <f t="shared" si="2"/>
        <v>1</v>
      </c>
      <c r="I25" s="126">
        <f t="shared" si="3"/>
        <v>4220</v>
      </c>
      <c r="J25" s="126">
        <f t="shared" si="4"/>
        <v>4220</v>
      </c>
      <c r="K25">
        <f t="shared" si="5"/>
        <v>4220</v>
      </c>
      <c r="L25" s="70">
        <f t="shared" si="6"/>
        <v>4346.6000000000004</v>
      </c>
      <c r="M25" s="70">
        <f t="shared" si="7"/>
        <v>4810.7999999999993</v>
      </c>
      <c r="N25" s="70">
        <f t="shared" si="8"/>
        <v>5950.2</v>
      </c>
      <c r="O25" s="481">
        <f t="shared" si="9"/>
        <v>4009</v>
      </c>
      <c r="P25" s="481">
        <f t="shared" si="10"/>
        <v>4431</v>
      </c>
      <c r="Q25" s="481">
        <f t="shared" si="11"/>
        <v>5486</v>
      </c>
      <c r="X25" s="126"/>
    </row>
    <row r="26" spans="1:24" ht="30">
      <c r="A26" s="646"/>
      <c r="B26" s="814"/>
      <c r="C26" s="670"/>
      <c r="D26" s="164" t="s">
        <v>1179</v>
      </c>
      <c r="E26" s="69">
        <f>G26*1.35</f>
        <v>5697</v>
      </c>
      <c r="F26" s="70">
        <f>G26*1.1</f>
        <v>4642</v>
      </c>
      <c r="G26" s="71">
        <v>4220</v>
      </c>
      <c r="H26" s="126">
        <f t="shared" si="2"/>
        <v>1</v>
      </c>
      <c r="I26" s="126">
        <f t="shared" si="3"/>
        <v>4220</v>
      </c>
      <c r="J26" s="126">
        <f t="shared" si="4"/>
        <v>4220</v>
      </c>
      <c r="K26">
        <f t="shared" si="5"/>
        <v>4220</v>
      </c>
      <c r="L26" s="70">
        <f t="shared" si="6"/>
        <v>4346.6000000000004</v>
      </c>
      <c r="M26" s="70">
        <f t="shared" si="7"/>
        <v>4810.7999999999993</v>
      </c>
      <c r="N26" s="70">
        <f t="shared" si="8"/>
        <v>5950.2</v>
      </c>
      <c r="O26" s="481">
        <f t="shared" si="9"/>
        <v>4009</v>
      </c>
      <c r="P26" s="481">
        <f t="shared" si="10"/>
        <v>4431</v>
      </c>
      <c r="Q26" s="481">
        <f t="shared" si="11"/>
        <v>5486</v>
      </c>
      <c r="X26" s="126" t="s">
        <v>978</v>
      </c>
    </row>
    <row r="27" spans="1:24" ht="28.5" customHeight="1">
      <c r="A27" s="912" t="s">
        <v>3016</v>
      </c>
      <c r="B27" s="913"/>
      <c r="C27" s="913"/>
      <c r="D27" s="913"/>
      <c r="E27" s="913"/>
      <c r="F27" s="913"/>
      <c r="G27" s="914"/>
      <c r="H27" s="126">
        <f t="shared" si="2"/>
        <v>0</v>
      </c>
      <c r="I27" s="126">
        <f t="shared" si="3"/>
        <v>0</v>
      </c>
      <c r="J27" s="126">
        <f t="shared" si="4"/>
        <v>0</v>
      </c>
      <c r="K27" t="str">
        <f t="shared" si="5"/>
        <v xml:space="preserve"> </v>
      </c>
      <c r="L27" s="70" t="str">
        <f t="shared" si="6"/>
        <v xml:space="preserve"> </v>
      </c>
      <c r="M27" s="70" t="str">
        <f t="shared" si="7"/>
        <v xml:space="preserve"> </v>
      </c>
      <c r="N27" s="70" t="str">
        <f t="shared" si="8"/>
        <v xml:space="preserve"> </v>
      </c>
      <c r="O27" s="481" t="str">
        <f t="shared" si="9"/>
        <v xml:space="preserve"> </v>
      </c>
      <c r="P27" s="481" t="str">
        <f t="shared" si="10"/>
        <v xml:space="preserve"> </v>
      </c>
      <c r="Q27" s="481" t="str">
        <f t="shared" si="11"/>
        <v xml:space="preserve"> </v>
      </c>
      <c r="X27" s="126"/>
    </row>
    <row r="28" spans="1:24" ht="28.5" customHeight="1">
      <c r="A28" s="64" t="s">
        <v>3</v>
      </c>
      <c r="B28" s="64" t="s">
        <v>43</v>
      </c>
      <c r="C28" s="64" t="s">
        <v>93</v>
      </c>
      <c r="D28" s="64" t="s">
        <v>4</v>
      </c>
      <c r="E28" s="64" t="s">
        <v>261</v>
      </c>
      <c r="F28" s="64" t="s">
        <v>3629</v>
      </c>
      <c r="G28" s="64" t="s">
        <v>263</v>
      </c>
      <c r="H28" s="126">
        <f t="shared" si="2"/>
        <v>1</v>
      </c>
      <c r="I28" s="126" t="str">
        <f t="shared" si="3"/>
        <v>ОПТ 2</v>
      </c>
      <c r="J28" s="126" t="str">
        <f t="shared" si="4"/>
        <v xml:space="preserve"> </v>
      </c>
      <c r="K28" t="str">
        <f t="shared" si="5"/>
        <v xml:space="preserve"> </v>
      </c>
      <c r="L28" s="70" t="str">
        <f t="shared" si="6"/>
        <v xml:space="preserve"> </v>
      </c>
      <c r="M28" s="70" t="str">
        <f t="shared" si="7"/>
        <v xml:space="preserve"> </v>
      </c>
      <c r="N28" s="70" t="str">
        <f t="shared" si="8"/>
        <v xml:space="preserve"> </v>
      </c>
      <c r="O28" s="481" t="str">
        <f t="shared" si="9"/>
        <v xml:space="preserve"> </v>
      </c>
      <c r="P28" s="481" t="str">
        <f t="shared" si="10"/>
        <v xml:space="preserve"> </v>
      </c>
      <c r="Q28" s="481" t="str">
        <f t="shared" si="11"/>
        <v xml:space="preserve"> </v>
      </c>
      <c r="X28" s="126"/>
    </row>
    <row r="29" spans="1:24" ht="46.5" customHeight="1">
      <c r="A29" s="644" t="s">
        <v>3045</v>
      </c>
      <c r="B29" s="814"/>
      <c r="C29" s="670" t="s">
        <v>4122</v>
      </c>
      <c r="D29" s="135" t="s">
        <v>1178</v>
      </c>
      <c r="E29" s="69">
        <f>G29*1.35</f>
        <v>21600</v>
      </c>
      <c r="F29" s="70">
        <f>G29*1.1</f>
        <v>17600</v>
      </c>
      <c r="G29" s="71">
        <v>16000</v>
      </c>
      <c r="H29" s="126">
        <f t="shared" si="2"/>
        <v>1</v>
      </c>
      <c r="I29" s="126">
        <f t="shared" si="3"/>
        <v>16000</v>
      </c>
      <c r="J29" s="126">
        <f t="shared" si="4"/>
        <v>16000</v>
      </c>
      <c r="K29">
        <f t="shared" si="5"/>
        <v>16000</v>
      </c>
      <c r="L29" s="70">
        <f t="shared" si="6"/>
        <v>16480</v>
      </c>
      <c r="M29" s="70">
        <f t="shared" si="7"/>
        <v>18240</v>
      </c>
      <c r="N29" s="70">
        <f t="shared" si="8"/>
        <v>22560</v>
      </c>
      <c r="O29" s="481">
        <f t="shared" si="9"/>
        <v>15200</v>
      </c>
      <c r="P29" s="481">
        <f t="shared" si="10"/>
        <v>16800</v>
      </c>
      <c r="Q29" s="481">
        <f t="shared" si="11"/>
        <v>20800</v>
      </c>
      <c r="X29" s="126"/>
    </row>
    <row r="30" spans="1:24" ht="56.25" customHeight="1">
      <c r="A30" s="646"/>
      <c r="B30" s="814"/>
      <c r="C30" s="670"/>
      <c r="D30" s="164" t="s">
        <v>1179</v>
      </c>
      <c r="E30" s="69">
        <f>G30*1.35</f>
        <v>21600</v>
      </c>
      <c r="F30" s="70">
        <f>G30*1.1</f>
        <v>17600</v>
      </c>
      <c r="G30" s="71">
        <v>16000</v>
      </c>
      <c r="H30" s="126">
        <f t="shared" si="2"/>
        <v>1</v>
      </c>
      <c r="I30" s="126">
        <f t="shared" si="3"/>
        <v>16000</v>
      </c>
      <c r="J30" s="126">
        <f t="shared" si="4"/>
        <v>16000</v>
      </c>
      <c r="K30">
        <f t="shared" si="5"/>
        <v>16000</v>
      </c>
      <c r="L30" s="70">
        <f t="shared" si="6"/>
        <v>16480</v>
      </c>
      <c r="M30" s="70">
        <f t="shared" si="7"/>
        <v>18240</v>
      </c>
      <c r="N30" s="70">
        <f t="shared" si="8"/>
        <v>22560</v>
      </c>
      <c r="O30" s="481">
        <f t="shared" si="9"/>
        <v>15200</v>
      </c>
      <c r="P30" s="481">
        <f t="shared" si="10"/>
        <v>16800</v>
      </c>
      <c r="Q30" s="481">
        <f t="shared" si="11"/>
        <v>20800</v>
      </c>
      <c r="X30" s="126" t="s">
        <v>978</v>
      </c>
    </row>
    <row r="31" spans="1:24" ht="28.5" customHeight="1">
      <c r="A31" s="912" t="s">
        <v>3017</v>
      </c>
      <c r="B31" s="913"/>
      <c r="C31" s="913"/>
      <c r="D31" s="913"/>
      <c r="E31" s="913"/>
      <c r="F31" s="913"/>
      <c r="G31" s="914"/>
      <c r="H31" s="126">
        <f t="shared" si="2"/>
        <v>0</v>
      </c>
      <c r="I31" s="126">
        <f t="shared" si="3"/>
        <v>0</v>
      </c>
      <c r="J31" s="126">
        <f t="shared" si="4"/>
        <v>0</v>
      </c>
      <c r="K31" t="str">
        <f t="shared" si="5"/>
        <v xml:space="preserve"> </v>
      </c>
      <c r="L31" s="70" t="str">
        <f t="shared" si="6"/>
        <v xml:space="preserve"> </v>
      </c>
      <c r="M31" s="70" t="str">
        <f t="shared" si="7"/>
        <v xml:space="preserve"> </v>
      </c>
      <c r="N31" s="70" t="str">
        <f t="shared" si="8"/>
        <v xml:space="preserve"> </v>
      </c>
      <c r="O31" s="481" t="str">
        <f t="shared" si="9"/>
        <v xml:space="preserve"> </v>
      </c>
      <c r="P31" s="481" t="str">
        <f t="shared" si="10"/>
        <v xml:space="preserve"> </v>
      </c>
      <c r="Q31" s="481" t="str">
        <f t="shared" si="11"/>
        <v xml:space="preserve"> </v>
      </c>
      <c r="X31" s="126"/>
    </row>
    <row r="32" spans="1:24" ht="28.5" customHeight="1">
      <c r="A32" s="64" t="s">
        <v>3</v>
      </c>
      <c r="B32" s="64" t="s">
        <v>43</v>
      </c>
      <c r="C32" s="64" t="s">
        <v>93</v>
      </c>
      <c r="D32" s="64" t="s">
        <v>4</v>
      </c>
      <c r="E32" s="64" t="s">
        <v>261</v>
      </c>
      <c r="F32" s="64" t="s">
        <v>3629</v>
      </c>
      <c r="G32" s="64" t="s">
        <v>263</v>
      </c>
      <c r="H32" s="126">
        <f t="shared" si="2"/>
        <v>1</v>
      </c>
      <c r="I32" s="126" t="str">
        <f t="shared" si="3"/>
        <v>ОПТ 2</v>
      </c>
      <c r="J32" s="126" t="str">
        <f t="shared" si="4"/>
        <v xml:space="preserve"> </v>
      </c>
      <c r="K32" t="str">
        <f t="shared" si="5"/>
        <v xml:space="preserve"> </v>
      </c>
      <c r="L32" s="70" t="str">
        <f t="shared" si="6"/>
        <v xml:space="preserve"> </v>
      </c>
      <c r="M32" s="70" t="str">
        <f t="shared" si="7"/>
        <v xml:space="preserve"> </v>
      </c>
      <c r="N32" s="70" t="str">
        <f t="shared" si="8"/>
        <v xml:space="preserve"> </v>
      </c>
      <c r="O32" s="481" t="str">
        <f t="shared" si="9"/>
        <v xml:space="preserve"> </v>
      </c>
      <c r="P32" s="481" t="str">
        <f t="shared" si="10"/>
        <v xml:space="preserve"> </v>
      </c>
      <c r="Q32" s="481" t="str">
        <f t="shared" si="11"/>
        <v xml:space="preserve"> </v>
      </c>
      <c r="X32" s="126"/>
    </row>
    <row r="33" spans="1:24" ht="32.25" customHeight="1">
      <c r="A33" s="644" t="s">
        <v>3046</v>
      </c>
      <c r="B33" s="814"/>
      <c r="C33" s="670" t="s">
        <v>4123</v>
      </c>
      <c r="D33" s="135" t="s">
        <v>1178</v>
      </c>
      <c r="E33" s="69">
        <f>G33*1.35</f>
        <v>23760</v>
      </c>
      <c r="F33" s="70">
        <f>G33*1.1</f>
        <v>19360</v>
      </c>
      <c r="G33" s="71">
        <v>17600</v>
      </c>
      <c r="H33" s="126">
        <f t="shared" si="2"/>
        <v>1</v>
      </c>
      <c r="I33" s="126">
        <f t="shared" si="3"/>
        <v>17600</v>
      </c>
      <c r="J33" s="126">
        <f t="shared" si="4"/>
        <v>17600</v>
      </c>
      <c r="K33">
        <f t="shared" si="5"/>
        <v>17600</v>
      </c>
      <c r="L33" s="70">
        <f t="shared" si="6"/>
        <v>18128</v>
      </c>
      <c r="M33" s="70">
        <f t="shared" si="7"/>
        <v>20064</v>
      </c>
      <c r="N33" s="70">
        <f t="shared" si="8"/>
        <v>24816</v>
      </c>
      <c r="O33" s="481">
        <f t="shared" si="9"/>
        <v>16720</v>
      </c>
      <c r="P33" s="481">
        <f t="shared" si="10"/>
        <v>18480</v>
      </c>
      <c r="Q33" s="481">
        <f t="shared" si="11"/>
        <v>22880</v>
      </c>
      <c r="X33" s="126"/>
    </row>
    <row r="34" spans="1:24" ht="72.75" customHeight="1">
      <c r="A34" s="646"/>
      <c r="B34" s="814"/>
      <c r="C34" s="670"/>
      <c r="D34" s="164" t="s">
        <v>1179</v>
      </c>
      <c r="E34" s="69">
        <f>G34*1.35</f>
        <v>23760</v>
      </c>
      <c r="F34" s="70">
        <f>G34*1.1</f>
        <v>19360</v>
      </c>
      <c r="G34" s="71">
        <v>17600</v>
      </c>
      <c r="H34" s="126">
        <f t="shared" si="2"/>
        <v>1</v>
      </c>
      <c r="I34" s="126">
        <f t="shared" si="3"/>
        <v>17600</v>
      </c>
      <c r="J34" s="126">
        <f t="shared" si="4"/>
        <v>17600</v>
      </c>
      <c r="K34">
        <f t="shared" si="5"/>
        <v>17600</v>
      </c>
      <c r="L34" s="70">
        <f t="shared" si="6"/>
        <v>18128</v>
      </c>
      <c r="M34" s="70">
        <f t="shared" si="7"/>
        <v>20064</v>
      </c>
      <c r="N34" s="70">
        <f t="shared" si="8"/>
        <v>24816</v>
      </c>
      <c r="O34" s="481">
        <f t="shared" si="9"/>
        <v>16720</v>
      </c>
      <c r="P34" s="481">
        <f t="shared" si="10"/>
        <v>18480</v>
      </c>
      <c r="Q34" s="481">
        <f t="shared" si="11"/>
        <v>22880</v>
      </c>
      <c r="X34" s="126" t="s">
        <v>978</v>
      </c>
    </row>
    <row r="35" spans="1:24" ht="28.5" customHeight="1">
      <c r="A35" s="912" t="s">
        <v>3018</v>
      </c>
      <c r="B35" s="913"/>
      <c r="C35" s="913"/>
      <c r="D35" s="913"/>
      <c r="E35" s="913"/>
      <c r="F35" s="913"/>
      <c r="G35" s="914"/>
      <c r="H35" s="126">
        <f t="shared" si="2"/>
        <v>0</v>
      </c>
      <c r="I35" s="126">
        <f t="shared" si="3"/>
        <v>0</v>
      </c>
      <c r="J35" s="126">
        <f t="shared" si="4"/>
        <v>0</v>
      </c>
      <c r="K35" t="str">
        <f t="shared" si="5"/>
        <v xml:space="preserve"> </v>
      </c>
      <c r="L35" s="70" t="str">
        <f t="shared" si="6"/>
        <v xml:space="preserve"> </v>
      </c>
      <c r="M35" s="70" t="str">
        <f t="shared" si="7"/>
        <v xml:space="preserve"> </v>
      </c>
      <c r="N35" s="70" t="str">
        <f t="shared" si="8"/>
        <v xml:space="preserve"> </v>
      </c>
      <c r="O35" s="481" t="str">
        <f t="shared" si="9"/>
        <v xml:space="preserve"> </v>
      </c>
      <c r="P35" s="481" t="str">
        <f t="shared" si="10"/>
        <v xml:space="preserve"> </v>
      </c>
      <c r="Q35" s="481" t="str">
        <f t="shared" si="11"/>
        <v xml:space="preserve"> </v>
      </c>
      <c r="X35" s="126"/>
    </row>
    <row r="36" spans="1:24" ht="28.5" customHeight="1">
      <c r="A36" s="64" t="s">
        <v>3</v>
      </c>
      <c r="B36" s="64" t="s">
        <v>43</v>
      </c>
      <c r="C36" s="64" t="s">
        <v>93</v>
      </c>
      <c r="D36" s="64" t="s">
        <v>4</v>
      </c>
      <c r="E36" s="64" t="s">
        <v>261</v>
      </c>
      <c r="F36" s="64" t="s">
        <v>3629</v>
      </c>
      <c r="G36" s="64" t="s">
        <v>263</v>
      </c>
      <c r="H36" s="126">
        <f t="shared" si="2"/>
        <v>1</v>
      </c>
      <c r="I36" s="126" t="str">
        <f t="shared" si="3"/>
        <v>ОПТ 2</v>
      </c>
      <c r="J36" s="126" t="str">
        <f t="shared" si="4"/>
        <v xml:space="preserve"> </v>
      </c>
      <c r="K36" t="str">
        <f t="shared" si="5"/>
        <v xml:space="preserve"> </v>
      </c>
      <c r="L36" s="70" t="str">
        <f t="shared" si="6"/>
        <v xml:space="preserve"> </v>
      </c>
      <c r="M36" s="70" t="str">
        <f t="shared" si="7"/>
        <v xml:space="preserve"> </v>
      </c>
      <c r="N36" s="70" t="str">
        <f t="shared" si="8"/>
        <v xml:space="preserve"> </v>
      </c>
      <c r="O36" s="481" t="str">
        <f t="shared" si="9"/>
        <v xml:space="preserve"> </v>
      </c>
      <c r="P36" s="481" t="str">
        <f t="shared" si="10"/>
        <v xml:space="preserve"> </v>
      </c>
      <c r="Q36" s="481" t="str">
        <f t="shared" si="11"/>
        <v xml:space="preserve"> </v>
      </c>
      <c r="X36" s="126"/>
    </row>
    <row r="37" spans="1:24" ht="46.5" customHeight="1">
      <c r="A37" s="644" t="s">
        <v>3047</v>
      </c>
      <c r="B37" s="814"/>
      <c r="C37" s="670" t="s">
        <v>4124</v>
      </c>
      <c r="D37" s="135" t="s">
        <v>1178</v>
      </c>
      <c r="E37" s="69">
        <f>G37*1.35</f>
        <v>27810.000000000004</v>
      </c>
      <c r="F37" s="70">
        <f>G37*1.1</f>
        <v>22660.000000000004</v>
      </c>
      <c r="G37" s="71">
        <v>20600</v>
      </c>
      <c r="H37" s="126">
        <f t="shared" si="2"/>
        <v>1</v>
      </c>
      <c r="I37" s="126">
        <f t="shared" si="3"/>
        <v>20600</v>
      </c>
      <c r="J37" s="126">
        <f t="shared" si="4"/>
        <v>20600</v>
      </c>
      <c r="K37">
        <f t="shared" si="5"/>
        <v>20600</v>
      </c>
      <c r="L37" s="70">
        <f t="shared" si="6"/>
        <v>21218</v>
      </c>
      <c r="M37" s="70">
        <f t="shared" si="7"/>
        <v>23483.999999999996</v>
      </c>
      <c r="N37" s="70">
        <f t="shared" si="8"/>
        <v>29046</v>
      </c>
      <c r="O37" s="481">
        <f t="shared" si="9"/>
        <v>19570</v>
      </c>
      <c r="P37" s="481">
        <f t="shared" si="10"/>
        <v>21630</v>
      </c>
      <c r="Q37" s="481">
        <f t="shared" si="11"/>
        <v>26780</v>
      </c>
      <c r="X37" s="126"/>
    </row>
    <row r="38" spans="1:24" ht="56.25" customHeight="1">
      <c r="A38" s="646"/>
      <c r="B38" s="814"/>
      <c r="C38" s="670"/>
      <c r="D38" s="164" t="s">
        <v>1179</v>
      </c>
      <c r="E38" s="69">
        <f>G38*1.35</f>
        <v>27810.000000000004</v>
      </c>
      <c r="F38" s="70">
        <f>G38*1.1</f>
        <v>22660.000000000004</v>
      </c>
      <c r="G38" s="71">
        <v>20600</v>
      </c>
      <c r="H38" s="126">
        <f t="shared" si="2"/>
        <v>1</v>
      </c>
      <c r="I38" s="126">
        <f t="shared" si="3"/>
        <v>20600</v>
      </c>
      <c r="J38" s="126">
        <f t="shared" si="4"/>
        <v>20600</v>
      </c>
      <c r="K38">
        <f t="shared" si="5"/>
        <v>20600</v>
      </c>
      <c r="L38" s="70">
        <f t="shared" si="6"/>
        <v>21218</v>
      </c>
      <c r="M38" s="70">
        <f t="shared" si="7"/>
        <v>23483.999999999996</v>
      </c>
      <c r="N38" s="70">
        <f t="shared" si="8"/>
        <v>29046</v>
      </c>
      <c r="O38" s="481">
        <f t="shared" si="9"/>
        <v>19570</v>
      </c>
      <c r="P38" s="481">
        <f t="shared" si="10"/>
        <v>21630</v>
      </c>
      <c r="Q38" s="481">
        <f t="shared" si="11"/>
        <v>26780</v>
      </c>
      <c r="X38" s="126" t="s">
        <v>978</v>
      </c>
    </row>
    <row r="39" spans="1:24" ht="29.25" customHeight="1">
      <c r="A39" s="912" t="s">
        <v>3020</v>
      </c>
      <c r="B39" s="913"/>
      <c r="C39" s="913"/>
      <c r="D39" s="913"/>
      <c r="E39" s="913"/>
      <c r="F39" s="913"/>
      <c r="G39" s="914"/>
      <c r="H39" s="126">
        <f t="shared" si="2"/>
        <v>0</v>
      </c>
      <c r="I39" s="126">
        <f t="shared" si="3"/>
        <v>0</v>
      </c>
      <c r="J39" s="126">
        <f t="shared" si="4"/>
        <v>0</v>
      </c>
      <c r="K39" t="str">
        <f t="shared" si="5"/>
        <v xml:space="preserve"> </v>
      </c>
      <c r="L39" s="70" t="str">
        <f t="shared" si="6"/>
        <v xml:space="preserve"> </v>
      </c>
      <c r="M39" s="70" t="str">
        <f t="shared" si="7"/>
        <v xml:space="preserve"> </v>
      </c>
      <c r="N39" s="70" t="str">
        <f t="shared" si="8"/>
        <v xml:space="preserve"> </v>
      </c>
      <c r="O39" s="481" t="str">
        <f t="shared" si="9"/>
        <v xml:space="preserve"> </v>
      </c>
      <c r="P39" s="481" t="str">
        <f t="shared" si="10"/>
        <v xml:space="preserve"> </v>
      </c>
      <c r="Q39" s="481" t="str">
        <f t="shared" si="11"/>
        <v xml:space="preserve"> </v>
      </c>
      <c r="X39" s="126"/>
    </row>
    <row r="40" spans="1:24" ht="28.5" customHeight="1">
      <c r="A40" s="64" t="s">
        <v>3</v>
      </c>
      <c r="B40" s="64" t="s">
        <v>43</v>
      </c>
      <c r="C40" s="64" t="s">
        <v>93</v>
      </c>
      <c r="D40" s="64" t="s">
        <v>4</v>
      </c>
      <c r="E40" s="64" t="s">
        <v>261</v>
      </c>
      <c r="F40" s="64" t="s">
        <v>3629</v>
      </c>
      <c r="G40" s="64" t="s">
        <v>263</v>
      </c>
      <c r="H40" s="126">
        <f t="shared" si="2"/>
        <v>1</v>
      </c>
      <c r="I40" s="126" t="str">
        <f t="shared" si="3"/>
        <v>ОПТ 2</v>
      </c>
      <c r="J40" s="126" t="str">
        <f t="shared" si="4"/>
        <v xml:space="preserve"> </v>
      </c>
      <c r="K40" t="str">
        <f t="shared" si="5"/>
        <v xml:space="preserve"> </v>
      </c>
      <c r="L40" s="70" t="str">
        <f t="shared" si="6"/>
        <v xml:space="preserve"> </v>
      </c>
      <c r="M40" s="70" t="str">
        <f t="shared" si="7"/>
        <v xml:space="preserve"> </v>
      </c>
      <c r="N40" s="70" t="str">
        <f t="shared" si="8"/>
        <v xml:space="preserve"> </v>
      </c>
      <c r="O40" s="481" t="str">
        <f t="shared" si="9"/>
        <v xml:space="preserve"> </v>
      </c>
      <c r="P40" s="481" t="str">
        <f t="shared" si="10"/>
        <v xml:space="preserve"> </v>
      </c>
      <c r="Q40" s="481" t="str">
        <f t="shared" si="11"/>
        <v xml:space="preserve"> </v>
      </c>
      <c r="X40" s="126"/>
    </row>
    <row r="41" spans="1:24" ht="43.5" customHeight="1">
      <c r="A41" s="644" t="s">
        <v>3052</v>
      </c>
      <c r="B41" s="814"/>
      <c r="C41" s="670" t="s">
        <v>4125</v>
      </c>
      <c r="D41" s="135" t="s">
        <v>1178</v>
      </c>
      <c r="E41" s="69">
        <f t="shared" ref="E41:E58" si="14">G41*1.35</f>
        <v>0</v>
      </c>
      <c r="F41" s="70">
        <f>G41*1.1</f>
        <v>0</v>
      </c>
      <c r="G41" s="71">
        <v>0</v>
      </c>
      <c r="H41" s="126">
        <f t="shared" si="2"/>
        <v>0</v>
      </c>
      <c r="I41" s="126">
        <f t="shared" si="3"/>
        <v>0</v>
      </c>
      <c r="J41" s="126">
        <f t="shared" si="4"/>
        <v>0</v>
      </c>
      <c r="K41" t="str">
        <f t="shared" si="5"/>
        <v xml:space="preserve"> </v>
      </c>
      <c r="L41" s="70" t="str">
        <f t="shared" si="6"/>
        <v xml:space="preserve"> </v>
      </c>
      <c r="M41" s="70" t="str">
        <f t="shared" si="7"/>
        <v xml:space="preserve"> </v>
      </c>
      <c r="N41" s="70" t="str">
        <f t="shared" si="8"/>
        <v xml:space="preserve"> </v>
      </c>
      <c r="O41" s="481" t="str">
        <f t="shared" si="9"/>
        <v xml:space="preserve"> </v>
      </c>
      <c r="P41" s="481" t="str">
        <f t="shared" si="10"/>
        <v xml:space="preserve"> </v>
      </c>
      <c r="Q41" s="481" t="str">
        <f t="shared" si="11"/>
        <v xml:space="preserve"> </v>
      </c>
      <c r="X41" s="126" t="s">
        <v>978</v>
      </c>
    </row>
    <row r="42" spans="1:24" ht="61.5" customHeight="1">
      <c r="A42" s="646"/>
      <c r="B42" s="814"/>
      <c r="C42" s="670"/>
      <c r="D42" s="164" t="s">
        <v>1179</v>
      </c>
      <c r="E42" s="69">
        <f t="shared" si="14"/>
        <v>0</v>
      </c>
      <c r="F42" s="70">
        <f>G42*1.1</f>
        <v>0</v>
      </c>
      <c r="G42" s="71">
        <v>0</v>
      </c>
      <c r="H42" s="126">
        <f t="shared" si="2"/>
        <v>0</v>
      </c>
      <c r="I42" s="126">
        <f t="shared" si="3"/>
        <v>0</v>
      </c>
      <c r="J42" s="126">
        <f t="shared" si="4"/>
        <v>0</v>
      </c>
      <c r="K42" t="str">
        <f t="shared" si="5"/>
        <v xml:space="preserve"> </v>
      </c>
      <c r="L42" s="70" t="str">
        <f t="shared" si="6"/>
        <v xml:space="preserve"> </v>
      </c>
      <c r="M42" s="70" t="str">
        <f t="shared" si="7"/>
        <v xml:space="preserve"> </v>
      </c>
      <c r="N42" s="70" t="str">
        <f t="shared" si="8"/>
        <v xml:space="preserve"> </v>
      </c>
      <c r="O42" s="481" t="str">
        <f t="shared" si="9"/>
        <v xml:space="preserve"> </v>
      </c>
      <c r="P42" s="481" t="str">
        <f t="shared" si="10"/>
        <v xml:space="preserve"> </v>
      </c>
      <c r="Q42" s="481" t="str">
        <f t="shared" si="11"/>
        <v xml:space="preserve"> </v>
      </c>
      <c r="X42" s="126" t="s">
        <v>978</v>
      </c>
    </row>
    <row r="43" spans="1:24" ht="55.5" customHeight="1">
      <c r="A43" s="644" t="s">
        <v>3053</v>
      </c>
      <c r="B43" s="814"/>
      <c r="C43" s="670" t="s">
        <v>4126</v>
      </c>
      <c r="D43" s="135" t="s">
        <v>1178</v>
      </c>
      <c r="E43" s="69">
        <f t="shared" si="14"/>
        <v>0</v>
      </c>
      <c r="F43" s="70">
        <f t="shared" ref="F43:F58" si="15">G43*1.1</f>
        <v>0</v>
      </c>
      <c r="G43" s="71">
        <v>0</v>
      </c>
      <c r="H43" s="126">
        <f t="shared" si="2"/>
        <v>0</v>
      </c>
      <c r="I43" s="126">
        <f t="shared" si="3"/>
        <v>0</v>
      </c>
      <c r="J43" s="126">
        <f t="shared" si="4"/>
        <v>0</v>
      </c>
      <c r="K43" t="str">
        <f t="shared" si="5"/>
        <v xml:space="preserve"> </v>
      </c>
      <c r="L43" s="70" t="str">
        <f t="shared" si="6"/>
        <v xml:space="preserve"> </v>
      </c>
      <c r="M43" s="70" t="str">
        <f t="shared" si="7"/>
        <v xml:space="preserve"> </v>
      </c>
      <c r="N43" s="70" t="str">
        <f t="shared" si="8"/>
        <v xml:space="preserve"> </v>
      </c>
      <c r="O43" s="481" t="str">
        <f t="shared" si="9"/>
        <v xml:space="preserve"> </v>
      </c>
      <c r="P43" s="481" t="str">
        <f t="shared" si="10"/>
        <v xml:space="preserve"> </v>
      </c>
      <c r="Q43" s="481" t="str">
        <f t="shared" si="11"/>
        <v xml:space="preserve"> </v>
      </c>
      <c r="X43" s="126" t="s">
        <v>978</v>
      </c>
    </row>
    <row r="44" spans="1:24" ht="43.5" customHeight="1">
      <c r="A44" s="646"/>
      <c r="B44" s="814"/>
      <c r="C44" s="670"/>
      <c r="D44" s="164" t="s">
        <v>1179</v>
      </c>
      <c r="E44" s="69">
        <f t="shared" si="14"/>
        <v>0</v>
      </c>
      <c r="F44" s="70">
        <f t="shared" si="15"/>
        <v>0</v>
      </c>
      <c r="G44" s="71">
        <v>0</v>
      </c>
      <c r="H44" s="126">
        <f t="shared" si="2"/>
        <v>0</v>
      </c>
      <c r="I44" s="126">
        <f t="shared" si="3"/>
        <v>0</v>
      </c>
      <c r="J44" s="126">
        <f t="shared" si="4"/>
        <v>0</v>
      </c>
      <c r="K44" t="str">
        <f t="shared" si="5"/>
        <v xml:space="preserve"> </v>
      </c>
      <c r="L44" s="70" t="str">
        <f t="shared" si="6"/>
        <v xml:space="preserve"> </v>
      </c>
      <c r="M44" s="70" t="str">
        <f t="shared" si="7"/>
        <v xml:space="preserve"> </v>
      </c>
      <c r="N44" s="70" t="str">
        <f t="shared" si="8"/>
        <v xml:space="preserve"> </v>
      </c>
      <c r="O44" s="481" t="str">
        <f t="shared" si="9"/>
        <v xml:space="preserve"> </v>
      </c>
      <c r="P44" s="481" t="str">
        <f t="shared" si="10"/>
        <v xml:space="preserve"> </v>
      </c>
      <c r="Q44" s="481" t="str">
        <f t="shared" si="11"/>
        <v xml:space="preserve"> </v>
      </c>
      <c r="X44" s="126" t="s">
        <v>978</v>
      </c>
    </row>
    <row r="45" spans="1:24" ht="33" customHeight="1">
      <c r="A45" s="644" t="s">
        <v>3054</v>
      </c>
      <c r="B45" s="851"/>
      <c r="C45" s="670" t="s">
        <v>4127</v>
      </c>
      <c r="D45" s="135" t="s">
        <v>1178</v>
      </c>
      <c r="E45" s="69">
        <f t="shared" si="14"/>
        <v>13311</v>
      </c>
      <c r="F45" s="70">
        <f t="shared" si="15"/>
        <v>10846</v>
      </c>
      <c r="G45" s="71">
        <v>9860</v>
      </c>
      <c r="H45" s="126">
        <f t="shared" si="2"/>
        <v>1</v>
      </c>
      <c r="I45" s="126">
        <f t="shared" si="3"/>
        <v>9860</v>
      </c>
      <c r="J45" s="126">
        <f t="shared" si="4"/>
        <v>9860</v>
      </c>
      <c r="K45">
        <f t="shared" si="5"/>
        <v>9860</v>
      </c>
      <c r="L45" s="70">
        <f t="shared" si="6"/>
        <v>10155.800000000001</v>
      </c>
      <c r="M45" s="70">
        <f t="shared" si="7"/>
        <v>11240.4</v>
      </c>
      <c r="N45" s="70">
        <f t="shared" si="8"/>
        <v>13902.599999999999</v>
      </c>
      <c r="O45" s="481">
        <f t="shared" si="9"/>
        <v>9367</v>
      </c>
      <c r="P45" s="481">
        <f t="shared" si="10"/>
        <v>10353</v>
      </c>
      <c r="Q45" s="481">
        <f t="shared" si="11"/>
        <v>12818</v>
      </c>
      <c r="X45" s="126"/>
    </row>
    <row r="46" spans="1:24" ht="36" customHeight="1">
      <c r="A46" s="646"/>
      <c r="B46" s="861"/>
      <c r="C46" s="670"/>
      <c r="D46" s="164" t="s">
        <v>1179</v>
      </c>
      <c r="E46" s="69">
        <f t="shared" si="14"/>
        <v>13311</v>
      </c>
      <c r="F46" s="70">
        <f t="shared" si="15"/>
        <v>10846</v>
      </c>
      <c r="G46" s="71">
        <v>9860</v>
      </c>
      <c r="H46" s="126">
        <f t="shared" si="2"/>
        <v>1</v>
      </c>
      <c r="I46" s="126">
        <f t="shared" si="3"/>
        <v>9860</v>
      </c>
      <c r="J46" s="126">
        <f t="shared" si="4"/>
        <v>9860</v>
      </c>
      <c r="K46">
        <f t="shared" si="5"/>
        <v>9860</v>
      </c>
      <c r="L46" s="70">
        <f t="shared" si="6"/>
        <v>10155.800000000001</v>
      </c>
      <c r="M46" s="70">
        <f t="shared" si="7"/>
        <v>11240.4</v>
      </c>
      <c r="N46" s="70">
        <f t="shared" si="8"/>
        <v>13902.599999999999</v>
      </c>
      <c r="O46" s="481">
        <f t="shared" si="9"/>
        <v>9367</v>
      </c>
      <c r="P46" s="481">
        <f t="shared" si="10"/>
        <v>10353</v>
      </c>
      <c r="Q46" s="481">
        <f t="shared" si="11"/>
        <v>12818</v>
      </c>
      <c r="X46" s="126" t="s">
        <v>978</v>
      </c>
    </row>
    <row r="47" spans="1:24" ht="30">
      <c r="A47" s="644" t="s">
        <v>3055</v>
      </c>
      <c r="B47" s="861"/>
      <c r="C47" s="670" t="s">
        <v>4128</v>
      </c>
      <c r="D47" s="135" t="s">
        <v>1178</v>
      </c>
      <c r="E47" s="69">
        <f>G47*1.35</f>
        <v>0</v>
      </c>
      <c r="F47" s="70">
        <f>G47*1.1</f>
        <v>0</v>
      </c>
      <c r="G47" s="71">
        <v>0</v>
      </c>
      <c r="H47" s="126">
        <f t="shared" si="2"/>
        <v>0</v>
      </c>
      <c r="I47" s="126">
        <f t="shared" si="3"/>
        <v>0</v>
      </c>
      <c r="J47" s="126">
        <f t="shared" si="4"/>
        <v>0</v>
      </c>
      <c r="K47" t="str">
        <f t="shared" si="5"/>
        <v xml:space="preserve"> </v>
      </c>
      <c r="L47" s="70" t="str">
        <f t="shared" si="6"/>
        <v xml:space="preserve"> </v>
      </c>
      <c r="M47" s="70" t="str">
        <f t="shared" si="7"/>
        <v xml:space="preserve"> </v>
      </c>
      <c r="N47" s="70" t="str">
        <f t="shared" si="8"/>
        <v xml:space="preserve"> </v>
      </c>
      <c r="O47" s="481" t="str">
        <f t="shared" si="9"/>
        <v xml:space="preserve"> </v>
      </c>
      <c r="P47" s="481" t="str">
        <f t="shared" si="10"/>
        <v xml:space="preserve"> </v>
      </c>
      <c r="Q47" s="481" t="str">
        <f t="shared" si="11"/>
        <v xml:space="preserve"> </v>
      </c>
      <c r="X47" s="126" t="s">
        <v>978</v>
      </c>
    </row>
    <row r="48" spans="1:24" ht="30">
      <c r="A48" s="646"/>
      <c r="B48" s="861"/>
      <c r="C48" s="670"/>
      <c r="D48" s="164" t="s">
        <v>1179</v>
      </c>
      <c r="E48" s="69">
        <f>G48*1.35</f>
        <v>0</v>
      </c>
      <c r="F48" s="70">
        <f>G48*1.1</f>
        <v>0</v>
      </c>
      <c r="G48" s="71">
        <v>0</v>
      </c>
      <c r="H48" s="126">
        <f t="shared" si="2"/>
        <v>0</v>
      </c>
      <c r="I48" s="126">
        <f t="shared" si="3"/>
        <v>0</v>
      </c>
      <c r="J48" s="126">
        <f t="shared" si="4"/>
        <v>0</v>
      </c>
      <c r="K48" t="str">
        <f t="shared" si="5"/>
        <v xml:space="preserve"> </v>
      </c>
      <c r="L48" s="70" t="str">
        <f t="shared" si="6"/>
        <v xml:space="preserve"> </v>
      </c>
      <c r="M48" s="70" t="str">
        <f t="shared" si="7"/>
        <v xml:space="preserve"> </v>
      </c>
      <c r="N48" s="70" t="str">
        <f t="shared" si="8"/>
        <v xml:space="preserve"> </v>
      </c>
      <c r="O48" s="481" t="str">
        <f t="shared" si="9"/>
        <v xml:space="preserve"> </v>
      </c>
      <c r="P48" s="481" t="str">
        <f t="shared" si="10"/>
        <v xml:space="preserve"> </v>
      </c>
      <c r="Q48" s="481" t="str">
        <f t="shared" si="11"/>
        <v xml:space="preserve"> </v>
      </c>
      <c r="X48" s="126" t="s">
        <v>978</v>
      </c>
    </row>
    <row r="49" spans="1:24" ht="30">
      <c r="A49" s="644" t="s">
        <v>3056</v>
      </c>
      <c r="B49" s="861"/>
      <c r="C49" s="670" t="s">
        <v>4129</v>
      </c>
      <c r="D49" s="135" t="s">
        <v>1178</v>
      </c>
      <c r="E49" s="69">
        <f t="shared" si="14"/>
        <v>0</v>
      </c>
      <c r="F49" s="70">
        <f t="shared" si="15"/>
        <v>0</v>
      </c>
      <c r="G49" s="71">
        <v>0</v>
      </c>
      <c r="H49" s="126">
        <f t="shared" si="2"/>
        <v>0</v>
      </c>
      <c r="I49" s="126">
        <f t="shared" si="3"/>
        <v>0</v>
      </c>
      <c r="J49" s="126">
        <f t="shared" si="4"/>
        <v>0</v>
      </c>
      <c r="K49" t="str">
        <f t="shared" si="5"/>
        <v xml:space="preserve"> </v>
      </c>
      <c r="L49" s="70" t="str">
        <f t="shared" si="6"/>
        <v xml:space="preserve"> </v>
      </c>
      <c r="M49" s="70" t="str">
        <f t="shared" si="7"/>
        <v xml:space="preserve"> </v>
      </c>
      <c r="N49" s="70" t="str">
        <f t="shared" si="8"/>
        <v xml:space="preserve"> </v>
      </c>
      <c r="O49" s="481" t="str">
        <f t="shared" si="9"/>
        <v xml:space="preserve"> </v>
      </c>
      <c r="P49" s="481" t="str">
        <f t="shared" si="10"/>
        <v xml:space="preserve"> </v>
      </c>
      <c r="Q49" s="481" t="str">
        <f t="shared" si="11"/>
        <v xml:space="preserve"> </v>
      </c>
      <c r="X49" s="126" t="s">
        <v>978</v>
      </c>
    </row>
    <row r="50" spans="1:24" ht="30">
      <c r="A50" s="646"/>
      <c r="B50" s="861"/>
      <c r="C50" s="670"/>
      <c r="D50" s="164" t="s">
        <v>1179</v>
      </c>
      <c r="E50" s="69">
        <f t="shared" si="14"/>
        <v>0</v>
      </c>
      <c r="F50" s="70">
        <f t="shared" si="15"/>
        <v>0</v>
      </c>
      <c r="G50" s="71">
        <v>0</v>
      </c>
      <c r="H50" s="126">
        <f t="shared" si="2"/>
        <v>0</v>
      </c>
      <c r="I50" s="126">
        <f t="shared" si="3"/>
        <v>0</v>
      </c>
      <c r="J50" s="126">
        <f t="shared" si="4"/>
        <v>0</v>
      </c>
      <c r="K50" t="str">
        <f t="shared" si="5"/>
        <v xml:space="preserve"> </v>
      </c>
      <c r="L50" s="70" t="str">
        <f t="shared" si="6"/>
        <v xml:space="preserve"> </v>
      </c>
      <c r="M50" s="70" t="str">
        <f t="shared" si="7"/>
        <v xml:space="preserve"> </v>
      </c>
      <c r="N50" s="70" t="str">
        <f t="shared" si="8"/>
        <v xml:space="preserve"> </v>
      </c>
      <c r="O50" s="481" t="str">
        <f t="shared" si="9"/>
        <v xml:space="preserve"> </v>
      </c>
      <c r="P50" s="481" t="str">
        <f t="shared" si="10"/>
        <v xml:space="preserve"> </v>
      </c>
      <c r="Q50" s="481" t="str">
        <f t="shared" si="11"/>
        <v xml:space="preserve"> </v>
      </c>
      <c r="X50" s="126" t="s">
        <v>978</v>
      </c>
    </row>
    <row r="51" spans="1:24" ht="30">
      <c r="A51" s="644" t="s">
        <v>3057</v>
      </c>
      <c r="B51" s="861"/>
      <c r="C51" s="670" t="s">
        <v>4130</v>
      </c>
      <c r="D51" s="135" t="s">
        <v>1178</v>
      </c>
      <c r="E51" s="69">
        <f t="shared" si="14"/>
        <v>14580.000000000002</v>
      </c>
      <c r="F51" s="70">
        <f t="shared" si="15"/>
        <v>11880.000000000002</v>
      </c>
      <c r="G51" s="71">
        <v>10800</v>
      </c>
      <c r="H51" s="126">
        <f t="shared" si="2"/>
        <v>1</v>
      </c>
      <c r="I51" s="126">
        <f t="shared" si="3"/>
        <v>10800</v>
      </c>
      <c r="J51" s="126">
        <f t="shared" si="4"/>
        <v>10800</v>
      </c>
      <c r="K51">
        <f t="shared" si="5"/>
        <v>10800</v>
      </c>
      <c r="L51" s="70">
        <f t="shared" si="6"/>
        <v>11124</v>
      </c>
      <c r="M51" s="70">
        <f t="shared" si="7"/>
        <v>12311.999999999998</v>
      </c>
      <c r="N51" s="70">
        <f t="shared" si="8"/>
        <v>15228</v>
      </c>
      <c r="O51" s="481">
        <f t="shared" si="9"/>
        <v>10260</v>
      </c>
      <c r="P51" s="481">
        <f t="shared" si="10"/>
        <v>11340</v>
      </c>
      <c r="Q51" s="481">
        <f t="shared" si="11"/>
        <v>14040</v>
      </c>
      <c r="X51" s="126"/>
    </row>
    <row r="52" spans="1:24" ht="30">
      <c r="A52" s="646"/>
      <c r="B52" s="861"/>
      <c r="C52" s="670"/>
      <c r="D52" s="164" t="s">
        <v>1179</v>
      </c>
      <c r="E52" s="69">
        <f t="shared" si="14"/>
        <v>14580.000000000002</v>
      </c>
      <c r="F52" s="70">
        <f t="shared" si="15"/>
        <v>11880.000000000002</v>
      </c>
      <c r="G52" s="71">
        <v>10800</v>
      </c>
      <c r="H52" s="126">
        <f t="shared" si="2"/>
        <v>1</v>
      </c>
      <c r="I52" s="126">
        <f t="shared" si="3"/>
        <v>10800</v>
      </c>
      <c r="J52" s="126">
        <f t="shared" si="4"/>
        <v>10800</v>
      </c>
      <c r="K52">
        <f t="shared" si="5"/>
        <v>10800</v>
      </c>
      <c r="L52" s="70">
        <f t="shared" si="6"/>
        <v>11124</v>
      </c>
      <c r="M52" s="70">
        <f t="shared" si="7"/>
        <v>12311.999999999998</v>
      </c>
      <c r="N52" s="70">
        <f t="shared" si="8"/>
        <v>15228</v>
      </c>
      <c r="O52" s="481">
        <f t="shared" si="9"/>
        <v>10260</v>
      </c>
      <c r="P52" s="481">
        <f t="shared" si="10"/>
        <v>11340</v>
      </c>
      <c r="Q52" s="481">
        <f t="shared" si="11"/>
        <v>14040</v>
      </c>
      <c r="X52" s="126" t="s">
        <v>978</v>
      </c>
    </row>
    <row r="53" spans="1:24" ht="30">
      <c r="A53" s="644" t="s">
        <v>3058</v>
      </c>
      <c r="B53" s="814"/>
      <c r="C53" s="670" t="s">
        <v>4131</v>
      </c>
      <c r="D53" s="135" t="s">
        <v>1178</v>
      </c>
      <c r="E53" s="69">
        <f t="shared" si="14"/>
        <v>0</v>
      </c>
      <c r="F53" s="70">
        <f t="shared" si="15"/>
        <v>0</v>
      </c>
      <c r="G53" s="71">
        <v>0</v>
      </c>
      <c r="H53" s="126">
        <f t="shared" si="2"/>
        <v>0</v>
      </c>
      <c r="I53" s="126">
        <f t="shared" si="3"/>
        <v>0</v>
      </c>
      <c r="J53" s="126">
        <f t="shared" si="4"/>
        <v>0</v>
      </c>
      <c r="K53" t="str">
        <f t="shared" si="5"/>
        <v xml:space="preserve"> </v>
      </c>
      <c r="L53" s="70" t="str">
        <f t="shared" si="6"/>
        <v xml:space="preserve"> </v>
      </c>
      <c r="M53" s="70" t="str">
        <f t="shared" si="7"/>
        <v xml:space="preserve"> </v>
      </c>
      <c r="N53" s="70" t="str">
        <f t="shared" si="8"/>
        <v xml:space="preserve"> </v>
      </c>
      <c r="O53" s="481" t="str">
        <f t="shared" si="9"/>
        <v xml:space="preserve"> </v>
      </c>
      <c r="P53" s="481" t="str">
        <f t="shared" si="10"/>
        <v xml:space="preserve"> </v>
      </c>
      <c r="Q53" s="481" t="str">
        <f t="shared" si="11"/>
        <v xml:space="preserve"> </v>
      </c>
      <c r="X53" s="126" t="s">
        <v>978</v>
      </c>
    </row>
    <row r="54" spans="1:24" ht="30">
      <c r="A54" s="646"/>
      <c r="B54" s="814"/>
      <c r="C54" s="670"/>
      <c r="D54" s="164" t="s">
        <v>1179</v>
      </c>
      <c r="E54" s="69">
        <f t="shared" si="14"/>
        <v>0</v>
      </c>
      <c r="F54" s="70">
        <f t="shared" si="15"/>
        <v>0</v>
      </c>
      <c r="G54" s="71">
        <v>0</v>
      </c>
      <c r="H54" s="126">
        <f t="shared" si="2"/>
        <v>0</v>
      </c>
      <c r="I54" s="126">
        <f t="shared" si="3"/>
        <v>0</v>
      </c>
      <c r="J54" s="126">
        <f t="shared" si="4"/>
        <v>0</v>
      </c>
      <c r="K54" t="str">
        <f t="shared" si="5"/>
        <v xml:space="preserve"> </v>
      </c>
      <c r="L54" s="70" t="str">
        <f t="shared" si="6"/>
        <v xml:space="preserve"> </v>
      </c>
      <c r="M54" s="70" t="str">
        <f t="shared" si="7"/>
        <v xml:space="preserve"> </v>
      </c>
      <c r="N54" s="70" t="str">
        <f t="shared" si="8"/>
        <v xml:space="preserve"> </v>
      </c>
      <c r="O54" s="481" t="str">
        <f t="shared" si="9"/>
        <v xml:space="preserve"> </v>
      </c>
      <c r="P54" s="481" t="str">
        <f t="shared" si="10"/>
        <v xml:space="preserve"> </v>
      </c>
      <c r="Q54" s="481" t="str">
        <f t="shared" si="11"/>
        <v xml:space="preserve"> </v>
      </c>
      <c r="X54" s="126" t="s">
        <v>978</v>
      </c>
    </row>
    <row r="55" spans="1:24" ht="30">
      <c r="A55" s="644" t="s">
        <v>3059</v>
      </c>
      <c r="B55" s="814"/>
      <c r="C55" s="670" t="s">
        <v>4132</v>
      </c>
      <c r="D55" s="135" t="s">
        <v>1178</v>
      </c>
      <c r="E55" s="69">
        <f t="shared" si="14"/>
        <v>0</v>
      </c>
      <c r="F55" s="70">
        <f t="shared" si="15"/>
        <v>0</v>
      </c>
      <c r="G55" s="71">
        <v>0</v>
      </c>
      <c r="H55" s="126">
        <f t="shared" si="2"/>
        <v>0</v>
      </c>
      <c r="I55" s="126">
        <f t="shared" si="3"/>
        <v>0</v>
      </c>
      <c r="J55" s="126">
        <f t="shared" si="4"/>
        <v>0</v>
      </c>
      <c r="K55" t="str">
        <f t="shared" si="5"/>
        <v xml:space="preserve"> </v>
      </c>
      <c r="L55" s="70" t="str">
        <f t="shared" si="6"/>
        <v xml:space="preserve"> </v>
      </c>
      <c r="M55" s="70" t="str">
        <f t="shared" si="7"/>
        <v xml:space="preserve"> </v>
      </c>
      <c r="N55" s="70" t="str">
        <f t="shared" si="8"/>
        <v xml:space="preserve"> </v>
      </c>
      <c r="O55" s="481" t="str">
        <f t="shared" si="9"/>
        <v xml:space="preserve"> </v>
      </c>
      <c r="P55" s="481" t="str">
        <f t="shared" si="10"/>
        <v xml:space="preserve"> </v>
      </c>
      <c r="Q55" s="481" t="str">
        <f t="shared" si="11"/>
        <v xml:space="preserve"> </v>
      </c>
      <c r="X55" s="126" t="s">
        <v>978</v>
      </c>
    </row>
    <row r="56" spans="1:24" ht="30">
      <c r="A56" s="646"/>
      <c r="B56" s="814"/>
      <c r="C56" s="670"/>
      <c r="D56" s="164" t="s">
        <v>1179</v>
      </c>
      <c r="E56" s="69">
        <f t="shared" si="14"/>
        <v>0</v>
      </c>
      <c r="F56" s="70">
        <f t="shared" si="15"/>
        <v>0</v>
      </c>
      <c r="G56" s="71">
        <v>0</v>
      </c>
      <c r="H56" s="126">
        <f t="shared" si="2"/>
        <v>0</v>
      </c>
      <c r="I56" s="126">
        <f t="shared" si="3"/>
        <v>0</v>
      </c>
      <c r="J56" s="126">
        <f t="shared" si="4"/>
        <v>0</v>
      </c>
      <c r="K56" t="str">
        <f t="shared" si="5"/>
        <v xml:space="preserve"> </v>
      </c>
      <c r="L56" s="70" t="str">
        <f t="shared" si="6"/>
        <v xml:space="preserve"> </v>
      </c>
      <c r="M56" s="70" t="str">
        <f t="shared" si="7"/>
        <v xml:space="preserve"> </v>
      </c>
      <c r="N56" s="70" t="str">
        <f t="shared" si="8"/>
        <v xml:space="preserve"> </v>
      </c>
      <c r="O56" s="481" t="str">
        <f t="shared" si="9"/>
        <v xml:space="preserve"> </v>
      </c>
      <c r="P56" s="481" t="str">
        <f t="shared" si="10"/>
        <v xml:space="preserve"> </v>
      </c>
      <c r="Q56" s="481" t="str">
        <f t="shared" si="11"/>
        <v xml:space="preserve"> </v>
      </c>
      <c r="X56" s="126" t="s">
        <v>978</v>
      </c>
    </row>
    <row r="57" spans="1:24" ht="30">
      <c r="A57" s="644" t="s">
        <v>3060</v>
      </c>
      <c r="B57" s="814"/>
      <c r="C57" s="670" t="s">
        <v>4133</v>
      </c>
      <c r="D57" s="135" t="s">
        <v>1178</v>
      </c>
      <c r="E57" s="69">
        <f t="shared" si="14"/>
        <v>0</v>
      </c>
      <c r="F57" s="70">
        <f t="shared" si="15"/>
        <v>0</v>
      </c>
      <c r="G57" s="71">
        <v>0</v>
      </c>
      <c r="H57" s="126">
        <f t="shared" si="2"/>
        <v>0</v>
      </c>
      <c r="I57" s="126">
        <f t="shared" si="3"/>
        <v>0</v>
      </c>
      <c r="J57" s="126">
        <f t="shared" si="4"/>
        <v>0</v>
      </c>
      <c r="K57" t="str">
        <f t="shared" si="5"/>
        <v xml:space="preserve"> </v>
      </c>
      <c r="L57" s="70" t="str">
        <f t="shared" si="6"/>
        <v xml:space="preserve"> </v>
      </c>
      <c r="M57" s="70" t="str">
        <f t="shared" si="7"/>
        <v xml:space="preserve"> </v>
      </c>
      <c r="N57" s="70" t="str">
        <f t="shared" si="8"/>
        <v xml:space="preserve"> </v>
      </c>
      <c r="O57" s="481" t="str">
        <f t="shared" si="9"/>
        <v xml:space="preserve"> </v>
      </c>
      <c r="P57" s="481" t="str">
        <f t="shared" si="10"/>
        <v xml:space="preserve"> </v>
      </c>
      <c r="Q57" s="481" t="str">
        <f t="shared" si="11"/>
        <v xml:space="preserve"> </v>
      </c>
      <c r="X57" s="126" t="s">
        <v>978</v>
      </c>
    </row>
    <row r="58" spans="1:24" ht="30">
      <c r="A58" s="646"/>
      <c r="B58" s="814"/>
      <c r="C58" s="670"/>
      <c r="D58" s="164" t="s">
        <v>1179</v>
      </c>
      <c r="E58" s="69">
        <f t="shared" si="14"/>
        <v>0</v>
      </c>
      <c r="F58" s="70">
        <f t="shared" si="15"/>
        <v>0</v>
      </c>
      <c r="G58" s="71">
        <v>0</v>
      </c>
      <c r="H58" s="126">
        <f t="shared" si="2"/>
        <v>0</v>
      </c>
      <c r="I58" s="126">
        <f t="shared" si="3"/>
        <v>0</v>
      </c>
      <c r="J58" s="126">
        <f t="shared" si="4"/>
        <v>0</v>
      </c>
      <c r="K58" t="str">
        <f t="shared" si="5"/>
        <v xml:space="preserve"> </v>
      </c>
      <c r="L58" s="70" t="str">
        <f t="shared" si="6"/>
        <v xml:space="preserve"> </v>
      </c>
      <c r="M58" s="70" t="str">
        <f t="shared" si="7"/>
        <v xml:space="preserve"> </v>
      </c>
      <c r="N58" s="70" t="str">
        <f t="shared" si="8"/>
        <v xml:space="preserve"> </v>
      </c>
      <c r="O58" s="481" t="str">
        <f t="shared" si="9"/>
        <v xml:space="preserve"> </v>
      </c>
      <c r="P58" s="481" t="str">
        <f t="shared" si="10"/>
        <v xml:space="preserve"> </v>
      </c>
      <c r="Q58" s="481" t="str">
        <f t="shared" si="11"/>
        <v xml:space="preserve"> </v>
      </c>
      <c r="X58" s="126" t="s">
        <v>978</v>
      </c>
    </row>
    <row r="59" spans="1:24" ht="29.25" customHeight="1">
      <c r="A59" s="912" t="s">
        <v>3021</v>
      </c>
      <c r="B59" s="913"/>
      <c r="C59" s="913"/>
      <c r="D59" s="913"/>
      <c r="E59" s="913"/>
      <c r="F59" s="913"/>
      <c r="G59" s="914"/>
      <c r="H59" s="126">
        <f t="shared" si="2"/>
        <v>0</v>
      </c>
      <c r="I59" s="126">
        <f t="shared" si="3"/>
        <v>0</v>
      </c>
      <c r="J59" s="126">
        <f t="shared" si="4"/>
        <v>0</v>
      </c>
      <c r="K59" t="str">
        <f t="shared" si="5"/>
        <v xml:space="preserve"> </v>
      </c>
      <c r="L59" s="70" t="str">
        <f t="shared" si="6"/>
        <v xml:space="preserve"> </v>
      </c>
      <c r="M59" s="70" t="str">
        <f t="shared" si="7"/>
        <v xml:space="preserve"> </v>
      </c>
      <c r="N59" s="70" t="str">
        <f t="shared" si="8"/>
        <v xml:space="preserve"> </v>
      </c>
      <c r="O59" s="481" t="str">
        <f t="shared" si="9"/>
        <v xml:space="preserve"> </v>
      </c>
      <c r="P59" s="481" t="str">
        <f t="shared" si="10"/>
        <v xml:space="preserve"> </v>
      </c>
      <c r="Q59" s="481" t="str">
        <f t="shared" si="11"/>
        <v xml:space="preserve"> </v>
      </c>
      <c r="X59" s="126"/>
    </row>
    <row r="60" spans="1:24" ht="29.25" customHeight="1">
      <c r="A60" s="64" t="s">
        <v>3</v>
      </c>
      <c r="B60" s="64" t="s">
        <v>43</v>
      </c>
      <c r="C60" s="64" t="s">
        <v>93</v>
      </c>
      <c r="D60" s="64" t="s">
        <v>4</v>
      </c>
      <c r="E60" s="64" t="s">
        <v>261</v>
      </c>
      <c r="F60" s="64" t="s">
        <v>3629</v>
      </c>
      <c r="G60" s="64" t="s">
        <v>263</v>
      </c>
      <c r="H60" s="126">
        <f t="shared" si="2"/>
        <v>1</v>
      </c>
      <c r="I60" s="126" t="str">
        <f t="shared" si="3"/>
        <v>ОПТ 2</v>
      </c>
      <c r="J60" s="126" t="str">
        <f t="shared" si="4"/>
        <v xml:space="preserve"> </v>
      </c>
      <c r="K60" t="str">
        <f t="shared" si="5"/>
        <v xml:space="preserve"> </v>
      </c>
      <c r="L60" s="70" t="str">
        <f t="shared" si="6"/>
        <v xml:space="preserve"> </v>
      </c>
      <c r="M60" s="70" t="str">
        <f t="shared" si="7"/>
        <v xml:space="preserve"> </v>
      </c>
      <c r="N60" s="70" t="str">
        <f t="shared" si="8"/>
        <v xml:space="preserve"> </v>
      </c>
      <c r="O60" s="481" t="str">
        <f t="shared" si="9"/>
        <v xml:space="preserve"> </v>
      </c>
      <c r="P60" s="481" t="str">
        <f t="shared" si="10"/>
        <v xml:space="preserve"> </v>
      </c>
      <c r="Q60" s="481" t="str">
        <f t="shared" si="11"/>
        <v xml:space="preserve"> </v>
      </c>
      <c r="X60" s="126"/>
    </row>
    <row r="61" spans="1:24" ht="30">
      <c r="A61" s="644" t="s">
        <v>3061</v>
      </c>
      <c r="B61" s="814"/>
      <c r="C61" s="670" t="s">
        <v>4134</v>
      </c>
      <c r="D61" s="135" t="s">
        <v>1178</v>
      </c>
      <c r="E61" s="69">
        <f t="shared" ref="E61:E84" si="16">G61*1.35</f>
        <v>0</v>
      </c>
      <c r="F61" s="70">
        <f t="shared" ref="F61:F84" si="17">G61*1.1</f>
        <v>0</v>
      </c>
      <c r="G61" s="71">
        <v>0</v>
      </c>
      <c r="H61" s="126">
        <f t="shared" si="2"/>
        <v>0</v>
      </c>
      <c r="I61" s="126">
        <f t="shared" si="3"/>
        <v>0</v>
      </c>
      <c r="J61" s="126">
        <f t="shared" si="4"/>
        <v>0</v>
      </c>
      <c r="K61" t="str">
        <f t="shared" si="5"/>
        <v xml:space="preserve"> </v>
      </c>
      <c r="L61" s="70" t="str">
        <f t="shared" si="6"/>
        <v xml:space="preserve"> </v>
      </c>
      <c r="M61" s="70" t="str">
        <f t="shared" si="7"/>
        <v xml:space="preserve"> </v>
      </c>
      <c r="N61" s="70" t="str">
        <f t="shared" si="8"/>
        <v xml:space="preserve"> </v>
      </c>
      <c r="O61" s="481" t="str">
        <f t="shared" si="9"/>
        <v xml:space="preserve"> </v>
      </c>
      <c r="P61" s="481" t="str">
        <f t="shared" si="10"/>
        <v xml:space="preserve"> </v>
      </c>
      <c r="Q61" s="481" t="str">
        <f t="shared" si="11"/>
        <v xml:space="preserve"> </v>
      </c>
      <c r="X61" s="126" t="s">
        <v>978</v>
      </c>
    </row>
    <row r="62" spans="1:24" ht="30">
      <c r="A62" s="646"/>
      <c r="B62" s="814"/>
      <c r="C62" s="670"/>
      <c r="D62" s="164" t="s">
        <v>1179</v>
      </c>
      <c r="E62" s="69">
        <f t="shared" si="16"/>
        <v>0</v>
      </c>
      <c r="F62" s="70">
        <f t="shared" si="17"/>
        <v>0</v>
      </c>
      <c r="G62" s="71">
        <v>0</v>
      </c>
      <c r="H62" s="126">
        <f t="shared" si="2"/>
        <v>0</v>
      </c>
      <c r="I62" s="126">
        <f t="shared" si="3"/>
        <v>0</v>
      </c>
      <c r="J62" s="126">
        <f t="shared" si="4"/>
        <v>0</v>
      </c>
      <c r="K62" t="str">
        <f t="shared" si="5"/>
        <v xml:space="preserve"> </v>
      </c>
      <c r="L62" s="70" t="str">
        <f t="shared" si="6"/>
        <v xml:space="preserve"> </v>
      </c>
      <c r="M62" s="70" t="str">
        <f t="shared" si="7"/>
        <v xml:space="preserve"> </v>
      </c>
      <c r="N62" s="70" t="str">
        <f t="shared" si="8"/>
        <v xml:space="preserve"> </v>
      </c>
      <c r="O62" s="481" t="str">
        <f t="shared" si="9"/>
        <v xml:space="preserve"> </v>
      </c>
      <c r="P62" s="481" t="str">
        <f t="shared" si="10"/>
        <v xml:space="preserve"> </v>
      </c>
      <c r="Q62" s="481" t="str">
        <f t="shared" si="11"/>
        <v xml:space="preserve"> </v>
      </c>
      <c r="X62" s="126" t="s">
        <v>978</v>
      </c>
    </row>
    <row r="63" spans="1:24" ht="30">
      <c r="A63" s="644" t="s">
        <v>3063</v>
      </c>
      <c r="B63" s="814"/>
      <c r="C63" s="670" t="s">
        <v>4135</v>
      </c>
      <c r="D63" s="135" t="s">
        <v>1178</v>
      </c>
      <c r="E63" s="69">
        <f t="shared" si="16"/>
        <v>0</v>
      </c>
      <c r="F63" s="70">
        <f t="shared" si="17"/>
        <v>0</v>
      </c>
      <c r="G63" s="71">
        <v>0</v>
      </c>
      <c r="H63" s="126">
        <f t="shared" si="2"/>
        <v>0</v>
      </c>
      <c r="I63" s="126">
        <f t="shared" si="3"/>
        <v>0</v>
      </c>
      <c r="J63" s="126">
        <f t="shared" si="4"/>
        <v>0</v>
      </c>
      <c r="K63" t="str">
        <f t="shared" si="5"/>
        <v xml:space="preserve"> </v>
      </c>
      <c r="L63" s="70" t="str">
        <f t="shared" si="6"/>
        <v xml:space="preserve"> </v>
      </c>
      <c r="M63" s="70" t="str">
        <f t="shared" si="7"/>
        <v xml:space="preserve"> </v>
      </c>
      <c r="N63" s="70" t="str">
        <f t="shared" si="8"/>
        <v xml:space="preserve"> </v>
      </c>
      <c r="O63" s="481" t="str">
        <f t="shared" si="9"/>
        <v xml:space="preserve"> </v>
      </c>
      <c r="P63" s="481" t="str">
        <f t="shared" si="10"/>
        <v xml:space="preserve"> </v>
      </c>
      <c r="Q63" s="481" t="str">
        <f t="shared" si="11"/>
        <v xml:space="preserve"> </v>
      </c>
      <c r="X63" s="126" t="s">
        <v>978</v>
      </c>
    </row>
    <row r="64" spans="1:24" ht="30">
      <c r="A64" s="646"/>
      <c r="B64" s="814"/>
      <c r="C64" s="670"/>
      <c r="D64" s="164" t="s">
        <v>1179</v>
      </c>
      <c r="E64" s="69">
        <f t="shared" si="16"/>
        <v>0</v>
      </c>
      <c r="F64" s="70">
        <f t="shared" si="17"/>
        <v>0</v>
      </c>
      <c r="G64" s="71">
        <v>0</v>
      </c>
      <c r="H64" s="126">
        <f t="shared" si="2"/>
        <v>0</v>
      </c>
      <c r="I64" s="126">
        <f t="shared" si="3"/>
        <v>0</v>
      </c>
      <c r="J64" s="126">
        <f t="shared" si="4"/>
        <v>0</v>
      </c>
      <c r="K64" t="str">
        <f t="shared" si="5"/>
        <v xml:space="preserve"> </v>
      </c>
      <c r="L64" s="70" t="str">
        <f t="shared" si="6"/>
        <v xml:space="preserve"> </v>
      </c>
      <c r="M64" s="70" t="str">
        <f t="shared" si="7"/>
        <v xml:space="preserve"> </v>
      </c>
      <c r="N64" s="70" t="str">
        <f t="shared" si="8"/>
        <v xml:space="preserve"> </v>
      </c>
      <c r="O64" s="481" t="str">
        <f t="shared" si="9"/>
        <v xml:space="preserve"> </v>
      </c>
      <c r="P64" s="481" t="str">
        <f t="shared" si="10"/>
        <v xml:space="preserve"> </v>
      </c>
      <c r="Q64" s="481" t="str">
        <f t="shared" si="11"/>
        <v xml:space="preserve"> </v>
      </c>
      <c r="X64" s="126" t="s">
        <v>978</v>
      </c>
    </row>
    <row r="65" spans="1:24" ht="30">
      <c r="A65" s="644" t="s">
        <v>3065</v>
      </c>
      <c r="B65" s="814"/>
      <c r="C65" s="670" t="s">
        <v>4136</v>
      </c>
      <c r="D65" s="135" t="s">
        <v>1178</v>
      </c>
      <c r="E65" s="69">
        <f t="shared" si="16"/>
        <v>0</v>
      </c>
      <c r="F65" s="70">
        <f t="shared" si="17"/>
        <v>0</v>
      </c>
      <c r="G65" s="71">
        <v>0</v>
      </c>
      <c r="H65" s="126">
        <f t="shared" si="2"/>
        <v>0</v>
      </c>
      <c r="I65" s="126">
        <f t="shared" si="3"/>
        <v>0</v>
      </c>
      <c r="J65" s="126">
        <f t="shared" si="4"/>
        <v>0</v>
      </c>
      <c r="K65" t="str">
        <f t="shared" si="5"/>
        <v xml:space="preserve"> </v>
      </c>
      <c r="L65" s="70" t="str">
        <f t="shared" si="6"/>
        <v xml:space="preserve"> </v>
      </c>
      <c r="M65" s="70" t="str">
        <f t="shared" si="7"/>
        <v xml:space="preserve"> </v>
      </c>
      <c r="N65" s="70" t="str">
        <f t="shared" si="8"/>
        <v xml:space="preserve"> </v>
      </c>
      <c r="O65" s="481" t="str">
        <f t="shared" si="9"/>
        <v xml:space="preserve"> </v>
      </c>
      <c r="P65" s="481" t="str">
        <f t="shared" si="10"/>
        <v xml:space="preserve"> </v>
      </c>
      <c r="Q65" s="481" t="str">
        <f t="shared" si="11"/>
        <v xml:space="preserve"> </v>
      </c>
      <c r="X65" s="126" t="s">
        <v>978</v>
      </c>
    </row>
    <row r="66" spans="1:24" ht="30">
      <c r="A66" s="646"/>
      <c r="B66" s="814"/>
      <c r="C66" s="670"/>
      <c r="D66" s="164" t="s">
        <v>1179</v>
      </c>
      <c r="E66" s="69">
        <f t="shared" si="16"/>
        <v>0</v>
      </c>
      <c r="F66" s="70">
        <f t="shared" si="17"/>
        <v>0</v>
      </c>
      <c r="G66" s="71">
        <v>0</v>
      </c>
      <c r="H66" s="126">
        <f t="shared" si="2"/>
        <v>0</v>
      </c>
      <c r="I66" s="126">
        <f t="shared" si="3"/>
        <v>0</v>
      </c>
      <c r="J66" s="126">
        <f t="shared" si="4"/>
        <v>0</v>
      </c>
      <c r="K66" t="str">
        <f t="shared" si="5"/>
        <v xml:space="preserve"> </v>
      </c>
      <c r="L66" s="70" t="str">
        <f t="shared" si="6"/>
        <v xml:space="preserve"> </v>
      </c>
      <c r="M66" s="70" t="str">
        <f t="shared" si="7"/>
        <v xml:space="preserve"> </v>
      </c>
      <c r="N66" s="70" t="str">
        <f t="shared" si="8"/>
        <v xml:space="preserve"> </v>
      </c>
      <c r="O66" s="481" t="str">
        <f t="shared" si="9"/>
        <v xml:space="preserve"> </v>
      </c>
      <c r="P66" s="481" t="str">
        <f t="shared" si="10"/>
        <v xml:space="preserve"> </v>
      </c>
      <c r="Q66" s="481" t="str">
        <f t="shared" si="11"/>
        <v xml:space="preserve"> </v>
      </c>
      <c r="X66" s="126" t="s">
        <v>978</v>
      </c>
    </row>
    <row r="67" spans="1:24" ht="30">
      <c r="A67" s="644" t="s">
        <v>3062</v>
      </c>
      <c r="B67" s="814"/>
      <c r="C67" s="670" t="s">
        <v>4137</v>
      </c>
      <c r="D67" s="135" t="s">
        <v>1178</v>
      </c>
      <c r="E67" s="69">
        <f t="shared" si="16"/>
        <v>0</v>
      </c>
      <c r="F67" s="70">
        <f t="shared" si="17"/>
        <v>0</v>
      </c>
      <c r="G67" s="71">
        <v>0</v>
      </c>
      <c r="H67" s="126">
        <f t="shared" si="2"/>
        <v>0</v>
      </c>
      <c r="I67" s="126">
        <f t="shared" si="3"/>
        <v>0</v>
      </c>
      <c r="J67" s="126">
        <f t="shared" si="4"/>
        <v>0</v>
      </c>
      <c r="K67" t="str">
        <f t="shared" si="5"/>
        <v xml:space="preserve"> </v>
      </c>
      <c r="L67" s="70" t="str">
        <f t="shared" si="6"/>
        <v xml:space="preserve"> </v>
      </c>
      <c r="M67" s="70" t="str">
        <f t="shared" si="7"/>
        <v xml:space="preserve"> </v>
      </c>
      <c r="N67" s="70" t="str">
        <f t="shared" si="8"/>
        <v xml:space="preserve"> </v>
      </c>
      <c r="O67" s="481" t="str">
        <f t="shared" si="9"/>
        <v xml:space="preserve"> </v>
      </c>
      <c r="P67" s="481" t="str">
        <f t="shared" si="10"/>
        <v xml:space="preserve"> </v>
      </c>
      <c r="Q67" s="481" t="str">
        <f t="shared" si="11"/>
        <v xml:space="preserve"> </v>
      </c>
      <c r="X67" s="126" t="s">
        <v>978</v>
      </c>
    </row>
    <row r="68" spans="1:24" ht="30">
      <c r="A68" s="646"/>
      <c r="B68" s="814"/>
      <c r="C68" s="670"/>
      <c r="D68" s="164" t="s">
        <v>1179</v>
      </c>
      <c r="E68" s="69">
        <f t="shared" si="16"/>
        <v>0</v>
      </c>
      <c r="F68" s="70">
        <f t="shared" si="17"/>
        <v>0</v>
      </c>
      <c r="G68" s="71">
        <v>0</v>
      </c>
      <c r="H68" s="126">
        <f t="shared" si="2"/>
        <v>0</v>
      </c>
      <c r="I68" s="126">
        <f t="shared" si="3"/>
        <v>0</v>
      </c>
      <c r="J68" s="126">
        <f t="shared" si="4"/>
        <v>0</v>
      </c>
      <c r="K68" t="str">
        <f t="shared" si="5"/>
        <v xml:space="preserve"> </v>
      </c>
      <c r="L68" s="70" t="str">
        <f t="shared" si="6"/>
        <v xml:space="preserve"> </v>
      </c>
      <c r="M68" s="70" t="str">
        <f t="shared" si="7"/>
        <v xml:space="preserve"> </v>
      </c>
      <c r="N68" s="70" t="str">
        <f t="shared" si="8"/>
        <v xml:space="preserve"> </v>
      </c>
      <c r="O68" s="481" t="str">
        <f t="shared" si="9"/>
        <v xml:space="preserve"> </v>
      </c>
      <c r="P68" s="481" t="str">
        <f t="shared" si="10"/>
        <v xml:space="preserve"> </v>
      </c>
      <c r="Q68" s="481" t="str">
        <f t="shared" si="11"/>
        <v xml:space="preserve"> </v>
      </c>
      <c r="X68" s="126" t="s">
        <v>978</v>
      </c>
    </row>
    <row r="69" spans="1:24" ht="30">
      <c r="A69" s="644" t="s">
        <v>3066</v>
      </c>
      <c r="B69" s="814"/>
      <c r="C69" s="670" t="s">
        <v>4138</v>
      </c>
      <c r="D69" s="135" t="s">
        <v>1178</v>
      </c>
      <c r="E69" s="69">
        <f t="shared" si="16"/>
        <v>0</v>
      </c>
      <c r="F69" s="70">
        <f t="shared" si="17"/>
        <v>0</v>
      </c>
      <c r="G69" s="71">
        <v>0</v>
      </c>
      <c r="H69" s="126">
        <f t="shared" ref="H69:H132" si="18">IF(G69&gt;1,1,0)</f>
        <v>0</v>
      </c>
      <c r="I69" s="126">
        <f t="shared" ref="I69:I132" si="19">IF(H69=1,G69,0)</f>
        <v>0</v>
      </c>
      <c r="J69" s="126">
        <f t="shared" ref="J69:J132" si="20">IFERROR(SUM(I69*1)," ")</f>
        <v>0</v>
      </c>
      <c r="K69" t="str">
        <f t="shared" ref="K69:K132" si="21">IF(J69=0," ",J69)</f>
        <v xml:space="preserve"> </v>
      </c>
      <c r="L69" s="70" t="str">
        <f t="shared" si="6"/>
        <v xml:space="preserve"> </v>
      </c>
      <c r="M69" s="70" t="str">
        <f t="shared" si="7"/>
        <v xml:space="preserve"> </v>
      </c>
      <c r="N69" s="70" t="str">
        <f t="shared" si="8"/>
        <v xml:space="preserve"> </v>
      </c>
      <c r="O69" s="481" t="str">
        <f t="shared" si="9"/>
        <v xml:space="preserve"> </v>
      </c>
      <c r="P69" s="481" t="str">
        <f t="shared" si="10"/>
        <v xml:space="preserve"> </v>
      </c>
      <c r="Q69" s="481" t="str">
        <f t="shared" si="11"/>
        <v xml:space="preserve"> </v>
      </c>
      <c r="X69" s="126" t="s">
        <v>978</v>
      </c>
    </row>
    <row r="70" spans="1:24" ht="30">
      <c r="A70" s="646"/>
      <c r="B70" s="814"/>
      <c r="C70" s="670"/>
      <c r="D70" s="164" t="s">
        <v>1179</v>
      </c>
      <c r="E70" s="69">
        <f t="shared" si="16"/>
        <v>0</v>
      </c>
      <c r="F70" s="70">
        <f t="shared" si="17"/>
        <v>0</v>
      </c>
      <c r="G70" s="71">
        <v>0</v>
      </c>
      <c r="H70" s="126">
        <f t="shared" si="18"/>
        <v>0</v>
      </c>
      <c r="I70" s="126">
        <f t="shared" si="19"/>
        <v>0</v>
      </c>
      <c r="J70" s="126">
        <f t="shared" si="20"/>
        <v>0</v>
      </c>
      <c r="K70" t="str">
        <f t="shared" si="21"/>
        <v xml:space="preserve"> </v>
      </c>
      <c r="L70" s="70" t="str">
        <f t="shared" ref="L70:L133" si="22">IFERROR(SUM($K70*$R$2)," ")</f>
        <v xml:space="preserve"> </v>
      </c>
      <c r="M70" s="70" t="str">
        <f t="shared" ref="M70:M133" si="23">IFERROR(SUM($K70*$S$2)," ")</f>
        <v xml:space="preserve"> </v>
      </c>
      <c r="N70" s="70" t="str">
        <f t="shared" ref="N70:N133" si="24">IFERROR(SUM($K70*$T$2)," ")</f>
        <v xml:space="preserve"> </v>
      </c>
      <c r="O70" s="481" t="str">
        <f t="shared" ref="O70:O133" si="25">IFERROR(SUM($K70-$K70/100*$U$2)," ")</f>
        <v xml:space="preserve"> </v>
      </c>
      <c r="P70" s="481" t="str">
        <f t="shared" ref="P70:P133" si="26">IFERROR(SUM($K70*$V$2)," ")</f>
        <v xml:space="preserve"> </v>
      </c>
      <c r="Q70" s="481" t="str">
        <f t="shared" ref="Q70:Q133" si="27">IFERROR(SUM($K70*$W$2)," ")</f>
        <v xml:space="preserve"> </v>
      </c>
      <c r="X70" s="126" t="s">
        <v>978</v>
      </c>
    </row>
    <row r="71" spans="1:24" ht="30.75" customHeight="1">
      <c r="A71" s="644" t="s">
        <v>3067</v>
      </c>
      <c r="B71" s="814"/>
      <c r="C71" s="670" t="s">
        <v>4139</v>
      </c>
      <c r="D71" s="135" t="s">
        <v>1178</v>
      </c>
      <c r="E71" s="69">
        <f t="shared" si="16"/>
        <v>0</v>
      </c>
      <c r="F71" s="70">
        <f t="shared" si="17"/>
        <v>0</v>
      </c>
      <c r="G71" s="71">
        <v>0</v>
      </c>
      <c r="H71" s="126">
        <f t="shared" si="18"/>
        <v>0</v>
      </c>
      <c r="I71" s="126">
        <f t="shared" si="19"/>
        <v>0</v>
      </c>
      <c r="J71" s="126">
        <f t="shared" si="20"/>
        <v>0</v>
      </c>
      <c r="K71" t="str">
        <f t="shared" si="21"/>
        <v xml:space="preserve"> </v>
      </c>
      <c r="L71" s="70" t="str">
        <f t="shared" si="22"/>
        <v xml:space="preserve"> </v>
      </c>
      <c r="M71" s="70" t="str">
        <f t="shared" si="23"/>
        <v xml:space="preserve"> </v>
      </c>
      <c r="N71" s="70" t="str">
        <f t="shared" si="24"/>
        <v xml:space="preserve"> </v>
      </c>
      <c r="O71" s="481" t="str">
        <f t="shared" si="25"/>
        <v xml:space="preserve"> </v>
      </c>
      <c r="P71" s="481" t="str">
        <f t="shared" si="26"/>
        <v xml:space="preserve"> </v>
      </c>
      <c r="Q71" s="481" t="str">
        <f t="shared" si="27"/>
        <v xml:space="preserve"> </v>
      </c>
      <c r="X71" s="126" t="s">
        <v>978</v>
      </c>
    </row>
    <row r="72" spans="1:24" ht="30" customHeight="1">
      <c r="A72" s="646"/>
      <c r="B72" s="814"/>
      <c r="C72" s="670"/>
      <c r="D72" s="164" t="s">
        <v>1179</v>
      </c>
      <c r="E72" s="69">
        <f t="shared" si="16"/>
        <v>0</v>
      </c>
      <c r="F72" s="70">
        <f t="shared" si="17"/>
        <v>0</v>
      </c>
      <c r="G72" s="71">
        <v>0</v>
      </c>
      <c r="H72" s="126">
        <f t="shared" si="18"/>
        <v>0</v>
      </c>
      <c r="I72" s="126">
        <f t="shared" si="19"/>
        <v>0</v>
      </c>
      <c r="J72" s="126">
        <f t="shared" si="20"/>
        <v>0</v>
      </c>
      <c r="K72" t="str">
        <f t="shared" si="21"/>
        <v xml:space="preserve"> </v>
      </c>
      <c r="L72" s="70" t="str">
        <f t="shared" si="22"/>
        <v xml:space="preserve"> </v>
      </c>
      <c r="M72" s="70" t="str">
        <f t="shared" si="23"/>
        <v xml:space="preserve"> </v>
      </c>
      <c r="N72" s="70" t="str">
        <f t="shared" si="24"/>
        <v xml:space="preserve"> </v>
      </c>
      <c r="O72" s="481" t="str">
        <f t="shared" si="25"/>
        <v xml:space="preserve"> </v>
      </c>
      <c r="P72" s="481" t="str">
        <f t="shared" si="26"/>
        <v xml:space="preserve"> </v>
      </c>
      <c r="Q72" s="481" t="str">
        <f t="shared" si="27"/>
        <v xml:space="preserve"> </v>
      </c>
      <c r="X72" s="126" t="s">
        <v>978</v>
      </c>
    </row>
    <row r="73" spans="1:24" ht="28.5" customHeight="1">
      <c r="A73" s="644" t="s">
        <v>3068</v>
      </c>
      <c r="B73" s="814"/>
      <c r="C73" s="670" t="s">
        <v>4140</v>
      </c>
      <c r="D73" s="135" t="s">
        <v>1178</v>
      </c>
      <c r="E73" s="69">
        <f t="shared" si="16"/>
        <v>0</v>
      </c>
      <c r="F73" s="70">
        <f t="shared" si="17"/>
        <v>0</v>
      </c>
      <c r="G73" s="71">
        <v>0</v>
      </c>
      <c r="H73" s="126">
        <f t="shared" si="18"/>
        <v>0</v>
      </c>
      <c r="I73" s="126">
        <f t="shared" si="19"/>
        <v>0</v>
      </c>
      <c r="J73" s="126">
        <f t="shared" si="20"/>
        <v>0</v>
      </c>
      <c r="K73" t="str">
        <f t="shared" si="21"/>
        <v xml:space="preserve"> </v>
      </c>
      <c r="L73" s="70" t="str">
        <f t="shared" si="22"/>
        <v xml:space="preserve"> </v>
      </c>
      <c r="M73" s="70" t="str">
        <f t="shared" si="23"/>
        <v xml:space="preserve"> </v>
      </c>
      <c r="N73" s="70" t="str">
        <f t="shared" si="24"/>
        <v xml:space="preserve"> </v>
      </c>
      <c r="O73" s="481" t="str">
        <f t="shared" si="25"/>
        <v xml:space="preserve"> </v>
      </c>
      <c r="P73" s="481" t="str">
        <f t="shared" si="26"/>
        <v xml:space="preserve"> </v>
      </c>
      <c r="Q73" s="481" t="str">
        <f t="shared" si="27"/>
        <v xml:space="preserve"> </v>
      </c>
      <c r="X73" s="126" t="s">
        <v>978</v>
      </c>
    </row>
    <row r="74" spans="1:24" ht="30">
      <c r="A74" s="646"/>
      <c r="B74" s="814"/>
      <c r="C74" s="670"/>
      <c r="D74" s="164" t="s">
        <v>1179</v>
      </c>
      <c r="E74" s="69">
        <f t="shared" si="16"/>
        <v>0</v>
      </c>
      <c r="F74" s="70">
        <f t="shared" si="17"/>
        <v>0</v>
      </c>
      <c r="G74" s="71">
        <v>0</v>
      </c>
      <c r="H74" s="126">
        <f t="shared" si="18"/>
        <v>0</v>
      </c>
      <c r="I74" s="126">
        <f t="shared" si="19"/>
        <v>0</v>
      </c>
      <c r="J74" s="126">
        <f t="shared" si="20"/>
        <v>0</v>
      </c>
      <c r="K74" t="str">
        <f t="shared" si="21"/>
        <v xml:space="preserve"> </v>
      </c>
      <c r="L74" s="70" t="str">
        <f t="shared" si="22"/>
        <v xml:space="preserve"> </v>
      </c>
      <c r="M74" s="70" t="str">
        <f t="shared" si="23"/>
        <v xml:space="preserve"> </v>
      </c>
      <c r="N74" s="70" t="str">
        <f t="shared" si="24"/>
        <v xml:space="preserve"> </v>
      </c>
      <c r="O74" s="481" t="str">
        <f t="shared" si="25"/>
        <v xml:space="preserve"> </v>
      </c>
      <c r="P74" s="481" t="str">
        <f t="shared" si="26"/>
        <v xml:space="preserve"> </v>
      </c>
      <c r="Q74" s="481" t="str">
        <f t="shared" si="27"/>
        <v xml:space="preserve"> </v>
      </c>
      <c r="X74" s="126" t="s">
        <v>978</v>
      </c>
    </row>
    <row r="75" spans="1:24" ht="30">
      <c r="A75" s="644" t="s">
        <v>3069</v>
      </c>
      <c r="B75" s="814"/>
      <c r="C75" s="670" t="s">
        <v>4141</v>
      </c>
      <c r="D75" s="135" t="s">
        <v>1178</v>
      </c>
      <c r="E75" s="69">
        <f t="shared" si="16"/>
        <v>0</v>
      </c>
      <c r="F75" s="70">
        <f t="shared" si="17"/>
        <v>0</v>
      </c>
      <c r="G75" s="71">
        <v>0</v>
      </c>
      <c r="H75" s="126">
        <f t="shared" si="18"/>
        <v>0</v>
      </c>
      <c r="I75" s="126">
        <f t="shared" si="19"/>
        <v>0</v>
      </c>
      <c r="J75" s="126">
        <f t="shared" si="20"/>
        <v>0</v>
      </c>
      <c r="K75" t="str">
        <f t="shared" si="21"/>
        <v xml:space="preserve"> </v>
      </c>
      <c r="L75" s="70" t="str">
        <f t="shared" si="22"/>
        <v xml:space="preserve"> </v>
      </c>
      <c r="M75" s="70" t="str">
        <f t="shared" si="23"/>
        <v xml:space="preserve"> </v>
      </c>
      <c r="N75" s="70" t="str">
        <f t="shared" si="24"/>
        <v xml:space="preserve"> </v>
      </c>
      <c r="O75" s="481" t="str">
        <f t="shared" si="25"/>
        <v xml:space="preserve"> </v>
      </c>
      <c r="P75" s="481" t="str">
        <f t="shared" si="26"/>
        <v xml:space="preserve"> </v>
      </c>
      <c r="Q75" s="481" t="str">
        <f t="shared" si="27"/>
        <v xml:space="preserve"> </v>
      </c>
      <c r="X75" s="126" t="s">
        <v>978</v>
      </c>
    </row>
    <row r="76" spans="1:24" ht="30">
      <c r="A76" s="646"/>
      <c r="B76" s="814"/>
      <c r="C76" s="670"/>
      <c r="D76" s="164" t="s">
        <v>1179</v>
      </c>
      <c r="E76" s="69">
        <f t="shared" si="16"/>
        <v>0</v>
      </c>
      <c r="F76" s="70">
        <f t="shared" si="17"/>
        <v>0</v>
      </c>
      <c r="G76" s="71">
        <v>0</v>
      </c>
      <c r="H76" s="126">
        <f t="shared" si="18"/>
        <v>0</v>
      </c>
      <c r="I76" s="126">
        <f t="shared" si="19"/>
        <v>0</v>
      </c>
      <c r="J76" s="126">
        <f t="shared" si="20"/>
        <v>0</v>
      </c>
      <c r="K76" t="str">
        <f t="shared" si="21"/>
        <v xml:space="preserve"> </v>
      </c>
      <c r="L76" s="70" t="str">
        <f t="shared" si="22"/>
        <v xml:space="preserve"> </v>
      </c>
      <c r="M76" s="70" t="str">
        <f t="shared" si="23"/>
        <v xml:space="preserve"> </v>
      </c>
      <c r="N76" s="70" t="str">
        <f t="shared" si="24"/>
        <v xml:space="preserve"> </v>
      </c>
      <c r="O76" s="481" t="str">
        <f t="shared" si="25"/>
        <v xml:space="preserve"> </v>
      </c>
      <c r="P76" s="481" t="str">
        <f t="shared" si="26"/>
        <v xml:space="preserve"> </v>
      </c>
      <c r="Q76" s="481" t="str">
        <f t="shared" si="27"/>
        <v xml:space="preserve"> </v>
      </c>
      <c r="X76" s="126" t="s">
        <v>978</v>
      </c>
    </row>
    <row r="77" spans="1:24" ht="30">
      <c r="A77" s="644" t="s">
        <v>3064</v>
      </c>
      <c r="B77" s="851"/>
      <c r="C77" s="670" t="s">
        <v>4142</v>
      </c>
      <c r="D77" s="135" t="s">
        <v>1178</v>
      </c>
      <c r="E77" s="69">
        <f>G77*1.35</f>
        <v>0</v>
      </c>
      <c r="F77" s="70">
        <f>G77*1.1</f>
        <v>0</v>
      </c>
      <c r="G77" s="71">
        <v>0</v>
      </c>
      <c r="H77" s="126">
        <f t="shared" si="18"/>
        <v>0</v>
      </c>
      <c r="I77" s="126">
        <f t="shared" si="19"/>
        <v>0</v>
      </c>
      <c r="J77" s="126">
        <f t="shared" si="20"/>
        <v>0</v>
      </c>
      <c r="K77" t="str">
        <f t="shared" si="21"/>
        <v xml:space="preserve"> </v>
      </c>
      <c r="L77" s="70" t="str">
        <f t="shared" si="22"/>
        <v xml:space="preserve"> </v>
      </c>
      <c r="M77" s="70" t="str">
        <f t="shared" si="23"/>
        <v xml:space="preserve"> </v>
      </c>
      <c r="N77" s="70" t="str">
        <f t="shared" si="24"/>
        <v xml:space="preserve"> </v>
      </c>
      <c r="O77" s="481" t="str">
        <f t="shared" si="25"/>
        <v xml:space="preserve"> </v>
      </c>
      <c r="P77" s="481" t="str">
        <f t="shared" si="26"/>
        <v xml:space="preserve"> </v>
      </c>
      <c r="Q77" s="481" t="str">
        <f t="shared" si="27"/>
        <v xml:space="preserve"> </v>
      </c>
      <c r="X77" s="126" t="s">
        <v>978</v>
      </c>
    </row>
    <row r="78" spans="1:24" ht="30">
      <c r="A78" s="646"/>
      <c r="B78" s="852"/>
      <c r="C78" s="670"/>
      <c r="D78" s="164" t="s">
        <v>1179</v>
      </c>
      <c r="E78" s="69">
        <f>G78*1.35</f>
        <v>0</v>
      </c>
      <c r="F78" s="70">
        <f>G78*1.1</f>
        <v>0</v>
      </c>
      <c r="G78" s="71">
        <v>0</v>
      </c>
      <c r="H78" s="126">
        <f t="shared" si="18"/>
        <v>0</v>
      </c>
      <c r="I78" s="126">
        <f t="shared" si="19"/>
        <v>0</v>
      </c>
      <c r="J78" s="126">
        <f t="shared" si="20"/>
        <v>0</v>
      </c>
      <c r="K78" t="str">
        <f t="shared" si="21"/>
        <v xml:space="preserve"> </v>
      </c>
      <c r="L78" s="70" t="str">
        <f t="shared" si="22"/>
        <v xml:space="preserve"> </v>
      </c>
      <c r="M78" s="70" t="str">
        <f t="shared" si="23"/>
        <v xml:space="preserve"> </v>
      </c>
      <c r="N78" s="70" t="str">
        <f t="shared" si="24"/>
        <v xml:space="preserve"> </v>
      </c>
      <c r="O78" s="481" t="str">
        <f t="shared" si="25"/>
        <v xml:space="preserve"> </v>
      </c>
      <c r="P78" s="481" t="str">
        <f t="shared" si="26"/>
        <v xml:space="preserve"> </v>
      </c>
      <c r="Q78" s="481" t="str">
        <f t="shared" si="27"/>
        <v xml:space="preserve"> </v>
      </c>
      <c r="X78" s="126" t="s">
        <v>978</v>
      </c>
    </row>
    <row r="79" spans="1:24" ht="64.5" customHeight="1">
      <c r="A79" s="644" t="s">
        <v>3070</v>
      </c>
      <c r="B79" s="814"/>
      <c r="C79" s="670" t="s">
        <v>4143</v>
      </c>
      <c r="D79" s="135" t="s">
        <v>1178</v>
      </c>
      <c r="E79" s="69">
        <f t="shared" si="16"/>
        <v>0</v>
      </c>
      <c r="F79" s="70">
        <f t="shared" si="17"/>
        <v>0</v>
      </c>
      <c r="G79" s="71">
        <v>0</v>
      </c>
      <c r="H79" s="126">
        <f t="shared" si="18"/>
        <v>0</v>
      </c>
      <c r="I79" s="126">
        <f t="shared" si="19"/>
        <v>0</v>
      </c>
      <c r="J79" s="126">
        <f t="shared" si="20"/>
        <v>0</v>
      </c>
      <c r="K79" t="str">
        <f t="shared" si="21"/>
        <v xml:space="preserve"> </v>
      </c>
      <c r="L79" s="70" t="str">
        <f t="shared" si="22"/>
        <v xml:space="preserve"> </v>
      </c>
      <c r="M79" s="70" t="str">
        <f t="shared" si="23"/>
        <v xml:space="preserve"> </v>
      </c>
      <c r="N79" s="70" t="str">
        <f t="shared" si="24"/>
        <v xml:space="preserve"> </v>
      </c>
      <c r="O79" s="481" t="str">
        <f t="shared" si="25"/>
        <v xml:space="preserve"> </v>
      </c>
      <c r="P79" s="481" t="str">
        <f t="shared" si="26"/>
        <v xml:space="preserve"> </v>
      </c>
      <c r="Q79" s="481" t="str">
        <f t="shared" si="27"/>
        <v xml:space="preserve"> </v>
      </c>
      <c r="X79" s="126" t="s">
        <v>978</v>
      </c>
    </row>
    <row r="80" spans="1:24" ht="62.25" customHeight="1">
      <c r="A80" s="646"/>
      <c r="B80" s="814"/>
      <c r="C80" s="670"/>
      <c r="D80" s="164" t="s">
        <v>1179</v>
      </c>
      <c r="E80" s="69">
        <f t="shared" si="16"/>
        <v>0</v>
      </c>
      <c r="F80" s="70">
        <f t="shared" si="17"/>
        <v>0</v>
      </c>
      <c r="G80" s="71">
        <v>0</v>
      </c>
      <c r="H80" s="126">
        <f t="shared" si="18"/>
        <v>0</v>
      </c>
      <c r="I80" s="126">
        <f t="shared" si="19"/>
        <v>0</v>
      </c>
      <c r="J80" s="126">
        <f t="shared" si="20"/>
        <v>0</v>
      </c>
      <c r="K80" t="str">
        <f t="shared" si="21"/>
        <v xml:space="preserve"> </v>
      </c>
      <c r="L80" s="70" t="str">
        <f t="shared" si="22"/>
        <v xml:space="preserve"> </v>
      </c>
      <c r="M80" s="70" t="str">
        <f t="shared" si="23"/>
        <v xml:space="preserve"> </v>
      </c>
      <c r="N80" s="70" t="str">
        <f t="shared" si="24"/>
        <v xml:space="preserve"> </v>
      </c>
      <c r="O80" s="481" t="str">
        <f t="shared" si="25"/>
        <v xml:space="preserve"> </v>
      </c>
      <c r="P80" s="481" t="str">
        <f t="shared" si="26"/>
        <v xml:space="preserve"> </v>
      </c>
      <c r="Q80" s="481" t="str">
        <f t="shared" si="27"/>
        <v xml:space="preserve"> </v>
      </c>
      <c r="X80" s="126" t="s">
        <v>978</v>
      </c>
    </row>
    <row r="81" spans="1:24" ht="52.5" customHeight="1">
      <c r="A81" s="644" t="s">
        <v>3071</v>
      </c>
      <c r="B81" s="814"/>
      <c r="C81" s="670" t="s">
        <v>4144</v>
      </c>
      <c r="D81" s="135" t="s">
        <v>1178</v>
      </c>
      <c r="E81" s="69">
        <f t="shared" si="16"/>
        <v>0</v>
      </c>
      <c r="F81" s="70">
        <f t="shared" si="17"/>
        <v>0</v>
      </c>
      <c r="G81" s="71">
        <v>0</v>
      </c>
      <c r="H81" s="126">
        <f t="shared" si="18"/>
        <v>0</v>
      </c>
      <c r="I81" s="126">
        <f t="shared" si="19"/>
        <v>0</v>
      </c>
      <c r="J81" s="126">
        <f t="shared" si="20"/>
        <v>0</v>
      </c>
      <c r="K81" t="str">
        <f t="shared" si="21"/>
        <v xml:space="preserve"> </v>
      </c>
      <c r="L81" s="70" t="str">
        <f t="shared" si="22"/>
        <v xml:space="preserve"> </v>
      </c>
      <c r="M81" s="70" t="str">
        <f t="shared" si="23"/>
        <v xml:space="preserve"> </v>
      </c>
      <c r="N81" s="70" t="str">
        <f t="shared" si="24"/>
        <v xml:space="preserve"> </v>
      </c>
      <c r="O81" s="481" t="str">
        <f t="shared" si="25"/>
        <v xml:space="preserve"> </v>
      </c>
      <c r="P81" s="481" t="str">
        <f t="shared" si="26"/>
        <v xml:space="preserve"> </v>
      </c>
      <c r="Q81" s="481" t="str">
        <f t="shared" si="27"/>
        <v xml:space="preserve"> </v>
      </c>
      <c r="X81" s="126" t="s">
        <v>978</v>
      </c>
    </row>
    <row r="82" spans="1:24" ht="51" customHeight="1">
      <c r="A82" s="646"/>
      <c r="B82" s="814"/>
      <c r="C82" s="670"/>
      <c r="D82" s="164" t="s">
        <v>1179</v>
      </c>
      <c r="E82" s="69">
        <f t="shared" si="16"/>
        <v>0</v>
      </c>
      <c r="F82" s="70">
        <f t="shared" si="17"/>
        <v>0</v>
      </c>
      <c r="G82" s="71">
        <v>0</v>
      </c>
      <c r="H82" s="126">
        <f t="shared" si="18"/>
        <v>0</v>
      </c>
      <c r="I82" s="126">
        <f t="shared" si="19"/>
        <v>0</v>
      </c>
      <c r="J82" s="126">
        <f t="shared" si="20"/>
        <v>0</v>
      </c>
      <c r="K82" t="str">
        <f t="shared" si="21"/>
        <v xml:space="preserve"> </v>
      </c>
      <c r="L82" s="70" t="str">
        <f t="shared" si="22"/>
        <v xml:space="preserve"> </v>
      </c>
      <c r="M82" s="70" t="str">
        <f t="shared" si="23"/>
        <v xml:space="preserve"> </v>
      </c>
      <c r="N82" s="70" t="str">
        <f t="shared" si="24"/>
        <v xml:space="preserve"> </v>
      </c>
      <c r="O82" s="481" t="str">
        <f t="shared" si="25"/>
        <v xml:space="preserve"> </v>
      </c>
      <c r="P82" s="481" t="str">
        <f t="shared" si="26"/>
        <v xml:space="preserve"> </v>
      </c>
      <c r="Q82" s="481" t="str">
        <f t="shared" si="27"/>
        <v xml:space="preserve"> </v>
      </c>
      <c r="X82" s="126" t="s">
        <v>978</v>
      </c>
    </row>
    <row r="83" spans="1:24" ht="62.25" customHeight="1">
      <c r="A83" s="644" t="s">
        <v>3072</v>
      </c>
      <c r="B83" s="814"/>
      <c r="C83" s="670" t="s">
        <v>4145</v>
      </c>
      <c r="D83" s="135" t="s">
        <v>1178</v>
      </c>
      <c r="E83" s="69">
        <f t="shared" si="16"/>
        <v>10422</v>
      </c>
      <c r="F83" s="70">
        <f t="shared" si="17"/>
        <v>8492</v>
      </c>
      <c r="G83" s="71">
        <v>7720</v>
      </c>
      <c r="H83" s="126">
        <f t="shared" si="18"/>
        <v>1</v>
      </c>
      <c r="I83" s="126">
        <f t="shared" si="19"/>
        <v>7720</v>
      </c>
      <c r="J83" s="126">
        <f t="shared" si="20"/>
        <v>7720</v>
      </c>
      <c r="K83">
        <f t="shared" si="21"/>
        <v>7720</v>
      </c>
      <c r="L83" s="70">
        <f t="shared" si="22"/>
        <v>7951.6</v>
      </c>
      <c r="M83" s="70">
        <f t="shared" si="23"/>
        <v>8800.7999999999993</v>
      </c>
      <c r="N83" s="70">
        <f t="shared" si="24"/>
        <v>10885.199999999999</v>
      </c>
      <c r="O83" s="481">
        <f t="shared" si="25"/>
        <v>7334</v>
      </c>
      <c r="P83" s="481">
        <f t="shared" si="26"/>
        <v>8106</v>
      </c>
      <c r="Q83" s="481">
        <f t="shared" si="27"/>
        <v>10036</v>
      </c>
      <c r="X83" s="126"/>
    </row>
    <row r="84" spans="1:24" ht="45.75" customHeight="1">
      <c r="A84" s="646"/>
      <c r="B84" s="814"/>
      <c r="C84" s="670"/>
      <c r="D84" s="164" t="s">
        <v>1179</v>
      </c>
      <c r="E84" s="69">
        <f t="shared" si="16"/>
        <v>0</v>
      </c>
      <c r="F84" s="70">
        <f t="shared" si="17"/>
        <v>0</v>
      </c>
      <c r="G84" s="71">
        <v>0</v>
      </c>
      <c r="H84" s="126">
        <f t="shared" si="18"/>
        <v>0</v>
      </c>
      <c r="I84" s="126">
        <f t="shared" si="19"/>
        <v>0</v>
      </c>
      <c r="J84" s="126">
        <f t="shared" si="20"/>
        <v>0</v>
      </c>
      <c r="K84" t="str">
        <f t="shared" si="21"/>
        <v xml:space="preserve"> </v>
      </c>
      <c r="L84" s="70" t="str">
        <f t="shared" si="22"/>
        <v xml:space="preserve"> </v>
      </c>
      <c r="M84" s="70" t="str">
        <f t="shared" si="23"/>
        <v xml:space="preserve"> </v>
      </c>
      <c r="N84" s="70" t="str">
        <f t="shared" si="24"/>
        <v xml:space="preserve"> </v>
      </c>
      <c r="O84" s="481" t="str">
        <f t="shared" si="25"/>
        <v xml:space="preserve"> </v>
      </c>
      <c r="P84" s="481" t="str">
        <f t="shared" si="26"/>
        <v xml:space="preserve"> </v>
      </c>
      <c r="Q84" s="481" t="str">
        <f t="shared" si="27"/>
        <v xml:space="preserve"> </v>
      </c>
      <c r="X84" s="126" t="s">
        <v>978</v>
      </c>
    </row>
    <row r="85" spans="1:24" ht="29.25" customHeight="1">
      <c r="A85" s="912" t="s">
        <v>3022</v>
      </c>
      <c r="B85" s="913"/>
      <c r="C85" s="913"/>
      <c r="D85" s="913"/>
      <c r="E85" s="913"/>
      <c r="F85" s="913"/>
      <c r="G85" s="914"/>
      <c r="H85" s="126">
        <f t="shared" si="18"/>
        <v>0</v>
      </c>
      <c r="I85" s="126">
        <f t="shared" si="19"/>
        <v>0</v>
      </c>
      <c r="J85" s="126">
        <f t="shared" si="20"/>
        <v>0</v>
      </c>
      <c r="K85" t="str">
        <f t="shared" si="21"/>
        <v xml:space="preserve"> </v>
      </c>
      <c r="L85" s="70" t="str">
        <f t="shared" si="22"/>
        <v xml:space="preserve"> </v>
      </c>
      <c r="M85" s="70" t="str">
        <f t="shared" si="23"/>
        <v xml:space="preserve"> </v>
      </c>
      <c r="N85" s="70" t="str">
        <f t="shared" si="24"/>
        <v xml:space="preserve"> </v>
      </c>
      <c r="O85" s="481" t="str">
        <f t="shared" si="25"/>
        <v xml:space="preserve"> </v>
      </c>
      <c r="P85" s="481" t="str">
        <f t="shared" si="26"/>
        <v xml:space="preserve"> </v>
      </c>
      <c r="Q85" s="481" t="str">
        <f t="shared" si="27"/>
        <v xml:space="preserve"> </v>
      </c>
      <c r="X85" s="126"/>
    </row>
    <row r="86" spans="1:24" ht="29.25" customHeight="1">
      <c r="A86" s="64" t="s">
        <v>3</v>
      </c>
      <c r="B86" s="64" t="s">
        <v>43</v>
      </c>
      <c r="C86" s="64" t="s">
        <v>93</v>
      </c>
      <c r="D86" s="64" t="s">
        <v>4</v>
      </c>
      <c r="E86" s="64" t="s">
        <v>261</v>
      </c>
      <c r="F86" s="64" t="s">
        <v>3629</v>
      </c>
      <c r="G86" s="64" t="s">
        <v>263</v>
      </c>
      <c r="H86" s="126">
        <f t="shared" si="18"/>
        <v>1</v>
      </c>
      <c r="I86" s="126" t="str">
        <f t="shared" si="19"/>
        <v>ОПТ 2</v>
      </c>
      <c r="J86" s="126" t="str">
        <f t="shared" si="20"/>
        <v xml:space="preserve"> </v>
      </c>
      <c r="K86" t="str">
        <f t="shared" si="21"/>
        <v xml:space="preserve"> </v>
      </c>
      <c r="L86" s="70" t="str">
        <f t="shared" si="22"/>
        <v xml:space="preserve"> </v>
      </c>
      <c r="M86" s="70" t="str">
        <f t="shared" si="23"/>
        <v xml:space="preserve"> </v>
      </c>
      <c r="N86" s="70" t="str">
        <f t="shared" si="24"/>
        <v xml:space="preserve"> </v>
      </c>
      <c r="O86" s="481" t="str">
        <f t="shared" si="25"/>
        <v xml:space="preserve"> </v>
      </c>
      <c r="P86" s="481" t="str">
        <f t="shared" si="26"/>
        <v xml:space="preserve"> </v>
      </c>
      <c r="Q86" s="481" t="str">
        <f t="shared" si="27"/>
        <v xml:space="preserve"> </v>
      </c>
      <c r="X86" s="126"/>
    </row>
    <row r="87" spans="1:24" ht="30">
      <c r="A87" s="644" t="s">
        <v>3073</v>
      </c>
      <c r="B87" s="814"/>
      <c r="C87" s="670" t="s">
        <v>4146</v>
      </c>
      <c r="D87" s="135" t="s">
        <v>1178</v>
      </c>
      <c r="E87" s="69">
        <f t="shared" ref="E87:E112" si="28">G87*1.35</f>
        <v>4563</v>
      </c>
      <c r="F87" s="70">
        <f t="shared" ref="F87:F112" si="29">G87*1.1</f>
        <v>3718.0000000000005</v>
      </c>
      <c r="G87" s="71">
        <v>3380</v>
      </c>
      <c r="H87" s="126">
        <f t="shared" si="18"/>
        <v>1</v>
      </c>
      <c r="I87" s="126">
        <f t="shared" si="19"/>
        <v>3380</v>
      </c>
      <c r="J87" s="126">
        <f t="shared" si="20"/>
        <v>3380</v>
      </c>
      <c r="K87">
        <f t="shared" si="21"/>
        <v>3380</v>
      </c>
      <c r="L87" s="70">
        <f t="shared" si="22"/>
        <v>3481.4</v>
      </c>
      <c r="M87" s="70">
        <f t="shared" si="23"/>
        <v>3853.2</v>
      </c>
      <c r="N87" s="70">
        <f t="shared" si="24"/>
        <v>4765.8</v>
      </c>
      <c r="O87" s="481">
        <f t="shared" si="25"/>
        <v>3211</v>
      </c>
      <c r="P87" s="481">
        <f t="shared" si="26"/>
        <v>3549</v>
      </c>
      <c r="Q87" s="481">
        <f t="shared" si="27"/>
        <v>4394</v>
      </c>
      <c r="X87" s="126"/>
    </row>
    <row r="88" spans="1:24" ht="30">
      <c r="A88" s="646"/>
      <c r="B88" s="814"/>
      <c r="C88" s="670"/>
      <c r="D88" s="164" t="s">
        <v>1179</v>
      </c>
      <c r="E88" s="69">
        <f t="shared" si="28"/>
        <v>4563</v>
      </c>
      <c r="F88" s="70">
        <f t="shared" si="29"/>
        <v>3718.0000000000005</v>
      </c>
      <c r="G88" s="71">
        <v>3380</v>
      </c>
      <c r="H88" s="126">
        <f t="shared" si="18"/>
        <v>1</v>
      </c>
      <c r="I88" s="126">
        <f t="shared" si="19"/>
        <v>3380</v>
      </c>
      <c r="J88" s="126">
        <f t="shared" si="20"/>
        <v>3380</v>
      </c>
      <c r="K88">
        <f t="shared" si="21"/>
        <v>3380</v>
      </c>
      <c r="L88" s="70">
        <f t="shared" si="22"/>
        <v>3481.4</v>
      </c>
      <c r="M88" s="70">
        <f t="shared" si="23"/>
        <v>3853.2</v>
      </c>
      <c r="N88" s="70">
        <f t="shared" si="24"/>
        <v>4765.8</v>
      </c>
      <c r="O88" s="481">
        <f t="shared" si="25"/>
        <v>3211</v>
      </c>
      <c r="P88" s="481">
        <f t="shared" si="26"/>
        <v>3549</v>
      </c>
      <c r="Q88" s="481">
        <f t="shared" si="27"/>
        <v>4394</v>
      </c>
      <c r="X88" s="126" t="s">
        <v>978</v>
      </c>
    </row>
    <row r="89" spans="1:24" ht="30">
      <c r="A89" s="644" t="s">
        <v>3074</v>
      </c>
      <c r="B89" s="814"/>
      <c r="C89" s="670" t="s">
        <v>4147</v>
      </c>
      <c r="D89" s="135" t="s">
        <v>1178</v>
      </c>
      <c r="E89" s="69">
        <f t="shared" si="28"/>
        <v>11070</v>
      </c>
      <c r="F89" s="70">
        <f t="shared" si="29"/>
        <v>9020</v>
      </c>
      <c r="G89" s="71">
        <v>8200</v>
      </c>
      <c r="H89" s="126">
        <f t="shared" si="18"/>
        <v>1</v>
      </c>
      <c r="I89" s="126">
        <f t="shared" si="19"/>
        <v>8200</v>
      </c>
      <c r="J89" s="126">
        <f t="shared" si="20"/>
        <v>8200</v>
      </c>
      <c r="K89">
        <f t="shared" si="21"/>
        <v>8200</v>
      </c>
      <c r="L89" s="70">
        <f t="shared" si="22"/>
        <v>8446</v>
      </c>
      <c r="M89" s="70">
        <f t="shared" si="23"/>
        <v>9348</v>
      </c>
      <c r="N89" s="70">
        <f t="shared" si="24"/>
        <v>11562</v>
      </c>
      <c r="O89" s="481">
        <f t="shared" si="25"/>
        <v>7790</v>
      </c>
      <c r="P89" s="481">
        <f t="shared" si="26"/>
        <v>8610</v>
      </c>
      <c r="Q89" s="481">
        <f t="shared" si="27"/>
        <v>10660</v>
      </c>
      <c r="X89" s="126"/>
    </row>
    <row r="90" spans="1:24" ht="37.5" customHeight="1">
      <c r="A90" s="646"/>
      <c r="B90" s="814"/>
      <c r="C90" s="670"/>
      <c r="D90" s="164" t="s">
        <v>1179</v>
      </c>
      <c r="E90" s="69">
        <f t="shared" si="28"/>
        <v>11070</v>
      </c>
      <c r="F90" s="70">
        <f t="shared" si="29"/>
        <v>9020</v>
      </c>
      <c r="G90" s="71">
        <v>8200</v>
      </c>
      <c r="H90" s="126">
        <f t="shared" si="18"/>
        <v>1</v>
      </c>
      <c r="I90" s="126">
        <f t="shared" si="19"/>
        <v>8200</v>
      </c>
      <c r="J90" s="126">
        <f t="shared" si="20"/>
        <v>8200</v>
      </c>
      <c r="K90">
        <f t="shared" si="21"/>
        <v>8200</v>
      </c>
      <c r="L90" s="70">
        <f t="shared" si="22"/>
        <v>8446</v>
      </c>
      <c r="M90" s="70">
        <f t="shared" si="23"/>
        <v>9348</v>
      </c>
      <c r="N90" s="70">
        <f t="shared" si="24"/>
        <v>11562</v>
      </c>
      <c r="O90" s="481">
        <f t="shared" si="25"/>
        <v>7790</v>
      </c>
      <c r="P90" s="481">
        <f t="shared" si="26"/>
        <v>8610</v>
      </c>
      <c r="Q90" s="481">
        <f t="shared" si="27"/>
        <v>10660</v>
      </c>
      <c r="X90" s="126"/>
    </row>
    <row r="91" spans="1:24" ht="30">
      <c r="A91" s="644" t="s">
        <v>3075</v>
      </c>
      <c r="B91" s="814"/>
      <c r="C91" s="670" t="s">
        <v>4148</v>
      </c>
      <c r="D91" s="135" t="s">
        <v>1178</v>
      </c>
      <c r="E91" s="69">
        <f t="shared" si="28"/>
        <v>12501</v>
      </c>
      <c r="F91" s="70">
        <f t="shared" si="29"/>
        <v>10186</v>
      </c>
      <c r="G91" s="71">
        <v>9260</v>
      </c>
      <c r="H91" s="126">
        <f t="shared" si="18"/>
        <v>1</v>
      </c>
      <c r="I91" s="126">
        <f t="shared" si="19"/>
        <v>9260</v>
      </c>
      <c r="J91" s="126">
        <f t="shared" si="20"/>
        <v>9260</v>
      </c>
      <c r="K91">
        <f t="shared" si="21"/>
        <v>9260</v>
      </c>
      <c r="L91" s="70">
        <f t="shared" si="22"/>
        <v>9537.8000000000011</v>
      </c>
      <c r="M91" s="70">
        <f t="shared" si="23"/>
        <v>10556.4</v>
      </c>
      <c r="N91" s="70">
        <f t="shared" si="24"/>
        <v>13056.599999999999</v>
      </c>
      <c r="O91" s="481">
        <f t="shared" si="25"/>
        <v>8797</v>
      </c>
      <c r="P91" s="481">
        <f t="shared" si="26"/>
        <v>9723</v>
      </c>
      <c r="Q91" s="481">
        <f t="shared" si="27"/>
        <v>12038</v>
      </c>
      <c r="X91" s="126" t="s">
        <v>978</v>
      </c>
    </row>
    <row r="92" spans="1:24" ht="30">
      <c r="A92" s="646"/>
      <c r="B92" s="814"/>
      <c r="C92" s="670"/>
      <c r="D92" s="164" t="s">
        <v>1179</v>
      </c>
      <c r="E92" s="69">
        <f t="shared" si="28"/>
        <v>12501</v>
      </c>
      <c r="F92" s="70">
        <f t="shared" si="29"/>
        <v>10186</v>
      </c>
      <c r="G92" s="71">
        <v>9260</v>
      </c>
      <c r="H92" s="126">
        <f t="shared" si="18"/>
        <v>1</v>
      </c>
      <c r="I92" s="126">
        <f t="shared" si="19"/>
        <v>9260</v>
      </c>
      <c r="J92" s="126">
        <f t="shared" si="20"/>
        <v>9260</v>
      </c>
      <c r="K92">
        <f t="shared" si="21"/>
        <v>9260</v>
      </c>
      <c r="L92" s="70">
        <f t="shared" si="22"/>
        <v>9537.8000000000011</v>
      </c>
      <c r="M92" s="70">
        <f t="shared" si="23"/>
        <v>10556.4</v>
      </c>
      <c r="N92" s="70">
        <f t="shared" si="24"/>
        <v>13056.599999999999</v>
      </c>
      <c r="O92" s="481">
        <f t="shared" si="25"/>
        <v>8797</v>
      </c>
      <c r="P92" s="481">
        <f t="shared" si="26"/>
        <v>9723</v>
      </c>
      <c r="Q92" s="481">
        <f t="shared" si="27"/>
        <v>12038</v>
      </c>
      <c r="X92" s="126" t="s">
        <v>978</v>
      </c>
    </row>
    <row r="93" spans="1:24" ht="30">
      <c r="A93" s="644" t="s">
        <v>3078</v>
      </c>
      <c r="B93" s="814"/>
      <c r="C93" s="670" t="s">
        <v>4149</v>
      </c>
      <c r="D93" s="135" t="s">
        <v>1178</v>
      </c>
      <c r="E93" s="69">
        <f t="shared" si="28"/>
        <v>19440</v>
      </c>
      <c r="F93" s="70">
        <f t="shared" si="29"/>
        <v>15840.000000000002</v>
      </c>
      <c r="G93" s="71">
        <v>14400</v>
      </c>
      <c r="H93" s="126">
        <f t="shared" si="18"/>
        <v>1</v>
      </c>
      <c r="I93" s="126">
        <f t="shared" si="19"/>
        <v>14400</v>
      </c>
      <c r="J93" s="126">
        <f t="shared" si="20"/>
        <v>14400</v>
      </c>
      <c r="K93">
        <f t="shared" si="21"/>
        <v>14400</v>
      </c>
      <c r="L93" s="70">
        <f t="shared" si="22"/>
        <v>14832</v>
      </c>
      <c r="M93" s="70">
        <f t="shared" si="23"/>
        <v>16416</v>
      </c>
      <c r="N93" s="70">
        <f t="shared" si="24"/>
        <v>20304</v>
      </c>
      <c r="O93" s="481">
        <f t="shared" si="25"/>
        <v>13680</v>
      </c>
      <c r="P93" s="481">
        <f t="shared" si="26"/>
        <v>15120</v>
      </c>
      <c r="Q93" s="481">
        <f t="shared" si="27"/>
        <v>18720</v>
      </c>
      <c r="X93" s="126"/>
    </row>
    <row r="94" spans="1:24" ht="30">
      <c r="A94" s="646"/>
      <c r="B94" s="814"/>
      <c r="C94" s="670"/>
      <c r="D94" s="164" t="s">
        <v>1179</v>
      </c>
      <c r="E94" s="69">
        <f t="shared" si="28"/>
        <v>19440</v>
      </c>
      <c r="F94" s="70">
        <f t="shared" si="29"/>
        <v>15840.000000000002</v>
      </c>
      <c r="G94" s="71">
        <v>14400</v>
      </c>
      <c r="H94" s="126">
        <f t="shared" si="18"/>
        <v>1</v>
      </c>
      <c r="I94" s="126">
        <f t="shared" si="19"/>
        <v>14400</v>
      </c>
      <c r="J94" s="126">
        <f t="shared" si="20"/>
        <v>14400</v>
      </c>
      <c r="K94">
        <f t="shared" si="21"/>
        <v>14400</v>
      </c>
      <c r="L94" s="70">
        <f t="shared" si="22"/>
        <v>14832</v>
      </c>
      <c r="M94" s="70">
        <f t="shared" si="23"/>
        <v>16416</v>
      </c>
      <c r="N94" s="70">
        <f t="shared" si="24"/>
        <v>20304</v>
      </c>
      <c r="O94" s="481">
        <f t="shared" si="25"/>
        <v>13680</v>
      </c>
      <c r="P94" s="481">
        <f t="shared" si="26"/>
        <v>15120</v>
      </c>
      <c r="Q94" s="481">
        <f t="shared" si="27"/>
        <v>18720</v>
      </c>
      <c r="X94" s="126" t="s">
        <v>978</v>
      </c>
    </row>
    <row r="95" spans="1:24" ht="30">
      <c r="A95" s="644" t="s">
        <v>3079</v>
      </c>
      <c r="B95" s="814"/>
      <c r="C95" s="670" t="s">
        <v>4150</v>
      </c>
      <c r="D95" s="135" t="s">
        <v>1178</v>
      </c>
      <c r="E95" s="69">
        <f t="shared" si="28"/>
        <v>0</v>
      </c>
      <c r="F95" s="70">
        <f t="shared" si="29"/>
        <v>0</v>
      </c>
      <c r="G95" s="71">
        <v>0</v>
      </c>
      <c r="H95" s="126">
        <f t="shared" si="18"/>
        <v>0</v>
      </c>
      <c r="I95" s="126">
        <f t="shared" si="19"/>
        <v>0</v>
      </c>
      <c r="J95" s="126">
        <f t="shared" si="20"/>
        <v>0</v>
      </c>
      <c r="K95" t="str">
        <f t="shared" si="21"/>
        <v xml:space="preserve"> </v>
      </c>
      <c r="L95" s="70" t="str">
        <f t="shared" si="22"/>
        <v xml:space="preserve"> </v>
      </c>
      <c r="M95" s="70" t="str">
        <f t="shared" si="23"/>
        <v xml:space="preserve"> </v>
      </c>
      <c r="N95" s="70" t="str">
        <f t="shared" si="24"/>
        <v xml:space="preserve"> </v>
      </c>
      <c r="O95" s="481" t="str">
        <f t="shared" si="25"/>
        <v xml:space="preserve"> </v>
      </c>
      <c r="P95" s="481" t="str">
        <f t="shared" si="26"/>
        <v xml:space="preserve"> </v>
      </c>
      <c r="Q95" s="481" t="str">
        <f t="shared" si="27"/>
        <v xml:space="preserve"> </v>
      </c>
      <c r="X95" s="126" t="s">
        <v>978</v>
      </c>
    </row>
    <row r="96" spans="1:24" ht="30">
      <c r="A96" s="646"/>
      <c r="B96" s="814"/>
      <c r="C96" s="670"/>
      <c r="D96" s="164" t="s">
        <v>1179</v>
      </c>
      <c r="E96" s="69">
        <f t="shared" si="28"/>
        <v>0</v>
      </c>
      <c r="F96" s="70">
        <f t="shared" si="29"/>
        <v>0</v>
      </c>
      <c r="G96" s="71">
        <v>0</v>
      </c>
      <c r="H96" s="126">
        <f t="shared" si="18"/>
        <v>0</v>
      </c>
      <c r="I96" s="126">
        <f t="shared" si="19"/>
        <v>0</v>
      </c>
      <c r="J96" s="126">
        <f t="shared" si="20"/>
        <v>0</v>
      </c>
      <c r="K96" t="str">
        <f t="shared" si="21"/>
        <v xml:space="preserve"> </v>
      </c>
      <c r="L96" s="70" t="str">
        <f t="shared" si="22"/>
        <v xml:space="preserve"> </v>
      </c>
      <c r="M96" s="70" t="str">
        <f t="shared" si="23"/>
        <v xml:space="preserve"> </v>
      </c>
      <c r="N96" s="70" t="str">
        <f t="shared" si="24"/>
        <v xml:space="preserve"> </v>
      </c>
      <c r="O96" s="481" t="str">
        <f t="shared" si="25"/>
        <v xml:space="preserve"> </v>
      </c>
      <c r="P96" s="481" t="str">
        <f t="shared" si="26"/>
        <v xml:space="preserve"> </v>
      </c>
      <c r="Q96" s="481" t="str">
        <f t="shared" si="27"/>
        <v xml:space="preserve"> </v>
      </c>
      <c r="X96" s="126" t="s">
        <v>978</v>
      </c>
    </row>
    <row r="97" spans="1:24" ht="30">
      <c r="A97" s="644" t="s">
        <v>3085</v>
      </c>
      <c r="B97" s="814"/>
      <c r="C97" s="670" t="s">
        <v>4151</v>
      </c>
      <c r="D97" s="135" t="s">
        <v>1178</v>
      </c>
      <c r="E97" s="69">
        <f t="shared" si="28"/>
        <v>13230</v>
      </c>
      <c r="F97" s="70">
        <f t="shared" si="29"/>
        <v>10780</v>
      </c>
      <c r="G97" s="71">
        <v>9800</v>
      </c>
      <c r="H97" s="126">
        <f t="shared" si="18"/>
        <v>1</v>
      </c>
      <c r="I97" s="126">
        <f t="shared" si="19"/>
        <v>9800</v>
      </c>
      <c r="J97" s="126">
        <f t="shared" si="20"/>
        <v>9800</v>
      </c>
      <c r="K97">
        <f t="shared" si="21"/>
        <v>9800</v>
      </c>
      <c r="L97" s="70">
        <f t="shared" si="22"/>
        <v>10094</v>
      </c>
      <c r="M97" s="70">
        <f t="shared" si="23"/>
        <v>11171.999999999998</v>
      </c>
      <c r="N97" s="70">
        <f t="shared" si="24"/>
        <v>13818</v>
      </c>
      <c r="O97" s="481">
        <f t="shared" si="25"/>
        <v>9310</v>
      </c>
      <c r="P97" s="481">
        <f t="shared" si="26"/>
        <v>10290</v>
      </c>
      <c r="Q97" s="481">
        <f t="shared" si="27"/>
        <v>12740</v>
      </c>
      <c r="X97" s="126"/>
    </row>
    <row r="98" spans="1:24" ht="30">
      <c r="A98" s="646"/>
      <c r="B98" s="814"/>
      <c r="C98" s="670"/>
      <c r="D98" s="164" t="s">
        <v>1179</v>
      </c>
      <c r="E98" s="69">
        <f t="shared" si="28"/>
        <v>13230</v>
      </c>
      <c r="F98" s="70">
        <f t="shared" si="29"/>
        <v>10780</v>
      </c>
      <c r="G98" s="71">
        <v>9800</v>
      </c>
      <c r="H98" s="126">
        <f t="shared" si="18"/>
        <v>1</v>
      </c>
      <c r="I98" s="126">
        <f t="shared" si="19"/>
        <v>9800</v>
      </c>
      <c r="J98" s="126">
        <f t="shared" si="20"/>
        <v>9800</v>
      </c>
      <c r="K98">
        <f t="shared" si="21"/>
        <v>9800</v>
      </c>
      <c r="L98" s="70">
        <f t="shared" si="22"/>
        <v>10094</v>
      </c>
      <c r="M98" s="70">
        <f t="shared" si="23"/>
        <v>11171.999999999998</v>
      </c>
      <c r="N98" s="70">
        <f t="shared" si="24"/>
        <v>13818</v>
      </c>
      <c r="O98" s="481">
        <f t="shared" si="25"/>
        <v>9310</v>
      </c>
      <c r="P98" s="481">
        <f t="shared" si="26"/>
        <v>10290</v>
      </c>
      <c r="Q98" s="481">
        <f t="shared" si="27"/>
        <v>12740</v>
      </c>
      <c r="X98" s="126" t="s">
        <v>978</v>
      </c>
    </row>
    <row r="99" spans="1:24" ht="59.25" customHeight="1">
      <c r="A99" s="644" t="s">
        <v>3076</v>
      </c>
      <c r="B99" s="814"/>
      <c r="C99" s="670" t="s">
        <v>4152</v>
      </c>
      <c r="D99" s="135" t="s">
        <v>1178</v>
      </c>
      <c r="E99" s="69">
        <f t="shared" si="28"/>
        <v>19710</v>
      </c>
      <c r="F99" s="70">
        <f t="shared" si="29"/>
        <v>16060.000000000002</v>
      </c>
      <c r="G99" s="71">
        <v>14600</v>
      </c>
      <c r="H99" s="126">
        <f t="shared" si="18"/>
        <v>1</v>
      </c>
      <c r="I99" s="126">
        <f t="shared" si="19"/>
        <v>14600</v>
      </c>
      <c r="J99" s="126">
        <f t="shared" si="20"/>
        <v>14600</v>
      </c>
      <c r="K99">
        <f t="shared" si="21"/>
        <v>14600</v>
      </c>
      <c r="L99" s="70">
        <f t="shared" si="22"/>
        <v>15038</v>
      </c>
      <c r="M99" s="70">
        <f t="shared" si="23"/>
        <v>16644</v>
      </c>
      <c r="N99" s="70">
        <f t="shared" si="24"/>
        <v>20586</v>
      </c>
      <c r="O99" s="481">
        <f t="shared" si="25"/>
        <v>13870</v>
      </c>
      <c r="P99" s="481">
        <f t="shared" si="26"/>
        <v>15330</v>
      </c>
      <c r="Q99" s="481">
        <f t="shared" si="27"/>
        <v>18980</v>
      </c>
      <c r="X99" s="126"/>
    </row>
    <row r="100" spans="1:24" ht="51" customHeight="1">
      <c r="A100" s="646"/>
      <c r="B100" s="814"/>
      <c r="C100" s="670"/>
      <c r="D100" s="164" t="s">
        <v>1179</v>
      </c>
      <c r="E100" s="69">
        <f t="shared" si="28"/>
        <v>19710</v>
      </c>
      <c r="F100" s="70">
        <f t="shared" si="29"/>
        <v>16060.000000000002</v>
      </c>
      <c r="G100" s="71">
        <v>14600</v>
      </c>
      <c r="H100" s="126">
        <f t="shared" si="18"/>
        <v>1</v>
      </c>
      <c r="I100" s="126">
        <f t="shared" si="19"/>
        <v>14600</v>
      </c>
      <c r="J100" s="126">
        <f t="shared" si="20"/>
        <v>14600</v>
      </c>
      <c r="K100">
        <f t="shared" si="21"/>
        <v>14600</v>
      </c>
      <c r="L100" s="70">
        <f t="shared" si="22"/>
        <v>15038</v>
      </c>
      <c r="M100" s="70">
        <f t="shared" si="23"/>
        <v>16644</v>
      </c>
      <c r="N100" s="70">
        <f t="shared" si="24"/>
        <v>20586</v>
      </c>
      <c r="O100" s="481">
        <f t="shared" si="25"/>
        <v>13870</v>
      </c>
      <c r="P100" s="481">
        <f t="shared" si="26"/>
        <v>15330</v>
      </c>
      <c r="Q100" s="481">
        <f t="shared" si="27"/>
        <v>18980</v>
      </c>
      <c r="X100" s="126" t="s">
        <v>978</v>
      </c>
    </row>
    <row r="101" spans="1:24" ht="30">
      <c r="A101" s="644" t="s">
        <v>3077</v>
      </c>
      <c r="B101" s="814"/>
      <c r="C101" s="670" t="s">
        <v>4153</v>
      </c>
      <c r="D101" s="135" t="s">
        <v>1178</v>
      </c>
      <c r="E101" s="69">
        <f t="shared" si="28"/>
        <v>0</v>
      </c>
      <c r="F101" s="70">
        <f t="shared" si="29"/>
        <v>0</v>
      </c>
      <c r="G101" s="71">
        <v>0</v>
      </c>
      <c r="H101" s="126">
        <f t="shared" si="18"/>
        <v>0</v>
      </c>
      <c r="I101" s="126">
        <f t="shared" si="19"/>
        <v>0</v>
      </c>
      <c r="J101" s="126">
        <f t="shared" si="20"/>
        <v>0</v>
      </c>
      <c r="K101" t="str">
        <f t="shared" si="21"/>
        <v xml:space="preserve"> </v>
      </c>
      <c r="L101" s="70" t="str">
        <f t="shared" si="22"/>
        <v xml:space="preserve"> </v>
      </c>
      <c r="M101" s="70" t="str">
        <f t="shared" si="23"/>
        <v xml:space="preserve"> </v>
      </c>
      <c r="N101" s="70" t="str">
        <f t="shared" si="24"/>
        <v xml:space="preserve"> </v>
      </c>
      <c r="O101" s="481" t="str">
        <f t="shared" si="25"/>
        <v xml:space="preserve"> </v>
      </c>
      <c r="P101" s="481" t="str">
        <f t="shared" si="26"/>
        <v xml:space="preserve"> </v>
      </c>
      <c r="Q101" s="481" t="str">
        <f t="shared" si="27"/>
        <v xml:space="preserve"> </v>
      </c>
      <c r="X101" s="126" t="s">
        <v>978</v>
      </c>
    </row>
    <row r="102" spans="1:24" ht="30">
      <c r="A102" s="646"/>
      <c r="B102" s="814"/>
      <c r="C102" s="670"/>
      <c r="D102" s="164" t="s">
        <v>1179</v>
      </c>
      <c r="E102" s="69">
        <f t="shared" si="28"/>
        <v>0</v>
      </c>
      <c r="F102" s="70">
        <f t="shared" si="29"/>
        <v>0</v>
      </c>
      <c r="G102" s="71">
        <v>0</v>
      </c>
      <c r="H102" s="126">
        <f t="shared" si="18"/>
        <v>0</v>
      </c>
      <c r="I102" s="126">
        <f t="shared" si="19"/>
        <v>0</v>
      </c>
      <c r="J102" s="126">
        <f t="shared" si="20"/>
        <v>0</v>
      </c>
      <c r="K102" t="str">
        <f t="shared" si="21"/>
        <v xml:space="preserve"> </v>
      </c>
      <c r="L102" s="70" t="str">
        <f t="shared" si="22"/>
        <v xml:space="preserve"> </v>
      </c>
      <c r="M102" s="70" t="str">
        <f t="shared" si="23"/>
        <v xml:space="preserve"> </v>
      </c>
      <c r="N102" s="70" t="str">
        <f t="shared" si="24"/>
        <v xml:space="preserve"> </v>
      </c>
      <c r="O102" s="481" t="str">
        <f t="shared" si="25"/>
        <v xml:space="preserve"> </v>
      </c>
      <c r="P102" s="481" t="str">
        <f t="shared" si="26"/>
        <v xml:space="preserve"> </v>
      </c>
      <c r="Q102" s="481" t="str">
        <f t="shared" si="27"/>
        <v xml:space="preserve"> </v>
      </c>
      <c r="X102" s="126" t="s">
        <v>978</v>
      </c>
    </row>
    <row r="103" spans="1:24" ht="30">
      <c r="A103" s="644" t="s">
        <v>3080</v>
      </c>
      <c r="B103" s="814"/>
      <c r="C103" s="670" t="s">
        <v>4154</v>
      </c>
      <c r="D103" s="135" t="s">
        <v>1178</v>
      </c>
      <c r="E103" s="69">
        <f t="shared" si="28"/>
        <v>0</v>
      </c>
      <c r="F103" s="70">
        <f t="shared" si="29"/>
        <v>0</v>
      </c>
      <c r="G103" s="71">
        <v>0</v>
      </c>
      <c r="H103" s="126">
        <f t="shared" si="18"/>
        <v>0</v>
      </c>
      <c r="I103" s="126">
        <f t="shared" si="19"/>
        <v>0</v>
      </c>
      <c r="J103" s="126">
        <f t="shared" si="20"/>
        <v>0</v>
      </c>
      <c r="K103" t="str">
        <f t="shared" si="21"/>
        <v xml:space="preserve"> </v>
      </c>
      <c r="L103" s="70" t="str">
        <f t="shared" si="22"/>
        <v xml:space="preserve"> </v>
      </c>
      <c r="M103" s="70" t="str">
        <f t="shared" si="23"/>
        <v xml:space="preserve"> </v>
      </c>
      <c r="N103" s="70" t="str">
        <f t="shared" si="24"/>
        <v xml:space="preserve"> </v>
      </c>
      <c r="O103" s="481" t="str">
        <f t="shared" si="25"/>
        <v xml:space="preserve"> </v>
      </c>
      <c r="P103" s="481" t="str">
        <f t="shared" si="26"/>
        <v xml:space="preserve"> </v>
      </c>
      <c r="Q103" s="481" t="str">
        <f t="shared" si="27"/>
        <v xml:space="preserve"> </v>
      </c>
      <c r="X103" s="126" t="s">
        <v>978</v>
      </c>
    </row>
    <row r="104" spans="1:24" ht="30">
      <c r="A104" s="646"/>
      <c r="B104" s="814"/>
      <c r="C104" s="670"/>
      <c r="D104" s="164" t="s">
        <v>1179</v>
      </c>
      <c r="E104" s="69">
        <f t="shared" si="28"/>
        <v>0</v>
      </c>
      <c r="F104" s="70">
        <f t="shared" si="29"/>
        <v>0</v>
      </c>
      <c r="G104" s="71">
        <v>0</v>
      </c>
      <c r="H104" s="126">
        <f t="shared" si="18"/>
        <v>0</v>
      </c>
      <c r="I104" s="126">
        <f t="shared" si="19"/>
        <v>0</v>
      </c>
      <c r="J104" s="126">
        <f t="shared" si="20"/>
        <v>0</v>
      </c>
      <c r="K104" t="str">
        <f t="shared" si="21"/>
        <v xml:space="preserve"> </v>
      </c>
      <c r="L104" s="70" t="str">
        <f t="shared" si="22"/>
        <v xml:space="preserve"> </v>
      </c>
      <c r="M104" s="70" t="str">
        <f t="shared" si="23"/>
        <v xml:space="preserve"> </v>
      </c>
      <c r="N104" s="70" t="str">
        <f t="shared" si="24"/>
        <v xml:space="preserve"> </v>
      </c>
      <c r="O104" s="481" t="str">
        <f t="shared" si="25"/>
        <v xml:space="preserve"> </v>
      </c>
      <c r="P104" s="481" t="str">
        <f t="shared" si="26"/>
        <v xml:space="preserve"> </v>
      </c>
      <c r="Q104" s="481" t="str">
        <f t="shared" si="27"/>
        <v xml:space="preserve"> </v>
      </c>
      <c r="X104" s="126" t="s">
        <v>978</v>
      </c>
    </row>
    <row r="105" spans="1:24" ht="30">
      <c r="A105" s="644" t="s">
        <v>3081</v>
      </c>
      <c r="B105" s="814"/>
      <c r="C105" s="670" t="s">
        <v>4155</v>
      </c>
      <c r="D105" s="135" t="s">
        <v>1178</v>
      </c>
      <c r="E105" s="69">
        <f t="shared" si="28"/>
        <v>5319</v>
      </c>
      <c r="F105" s="70">
        <f t="shared" si="29"/>
        <v>4334</v>
      </c>
      <c r="G105" s="71">
        <v>3940</v>
      </c>
      <c r="H105" s="126">
        <f t="shared" si="18"/>
        <v>1</v>
      </c>
      <c r="I105" s="126">
        <f t="shared" si="19"/>
        <v>3940</v>
      </c>
      <c r="J105" s="126">
        <f t="shared" si="20"/>
        <v>3940</v>
      </c>
      <c r="K105">
        <f t="shared" si="21"/>
        <v>3940</v>
      </c>
      <c r="L105" s="70">
        <f t="shared" si="22"/>
        <v>4058.2000000000003</v>
      </c>
      <c r="M105" s="70">
        <f t="shared" si="23"/>
        <v>4491.5999999999995</v>
      </c>
      <c r="N105" s="70">
        <f t="shared" si="24"/>
        <v>5555.4</v>
      </c>
      <c r="O105" s="481">
        <f t="shared" si="25"/>
        <v>3743</v>
      </c>
      <c r="P105" s="481">
        <f t="shared" si="26"/>
        <v>4137</v>
      </c>
      <c r="Q105" s="481">
        <f t="shared" si="27"/>
        <v>5122</v>
      </c>
      <c r="X105" s="126"/>
    </row>
    <row r="106" spans="1:24" ht="28.5" customHeight="1">
      <c r="A106" s="646"/>
      <c r="B106" s="814"/>
      <c r="C106" s="670"/>
      <c r="D106" s="164" t="s">
        <v>1179</v>
      </c>
      <c r="E106" s="69">
        <f t="shared" si="28"/>
        <v>5319</v>
      </c>
      <c r="F106" s="70">
        <f t="shared" si="29"/>
        <v>4334</v>
      </c>
      <c r="G106" s="71">
        <v>3940</v>
      </c>
      <c r="H106" s="126">
        <f t="shared" si="18"/>
        <v>1</v>
      </c>
      <c r="I106" s="126">
        <f t="shared" si="19"/>
        <v>3940</v>
      </c>
      <c r="J106" s="126">
        <f t="shared" si="20"/>
        <v>3940</v>
      </c>
      <c r="K106">
        <f t="shared" si="21"/>
        <v>3940</v>
      </c>
      <c r="L106" s="70">
        <f t="shared" si="22"/>
        <v>4058.2000000000003</v>
      </c>
      <c r="M106" s="70">
        <f t="shared" si="23"/>
        <v>4491.5999999999995</v>
      </c>
      <c r="N106" s="70">
        <f t="shared" si="24"/>
        <v>5555.4</v>
      </c>
      <c r="O106" s="481">
        <f t="shared" si="25"/>
        <v>3743</v>
      </c>
      <c r="P106" s="481">
        <f t="shared" si="26"/>
        <v>4137</v>
      </c>
      <c r="Q106" s="481">
        <f t="shared" si="27"/>
        <v>5122</v>
      </c>
      <c r="X106" s="126" t="s">
        <v>978</v>
      </c>
    </row>
    <row r="107" spans="1:24" ht="30">
      <c r="A107" s="644" t="s">
        <v>3082</v>
      </c>
      <c r="B107" s="814"/>
      <c r="C107" s="670" t="s">
        <v>4156</v>
      </c>
      <c r="D107" s="135" t="s">
        <v>1178</v>
      </c>
      <c r="E107" s="69">
        <f t="shared" si="28"/>
        <v>0</v>
      </c>
      <c r="F107" s="70">
        <f t="shared" si="29"/>
        <v>0</v>
      </c>
      <c r="G107" s="71">
        <v>0</v>
      </c>
      <c r="H107" s="126">
        <f t="shared" si="18"/>
        <v>0</v>
      </c>
      <c r="I107" s="126">
        <f t="shared" si="19"/>
        <v>0</v>
      </c>
      <c r="J107" s="126">
        <f t="shared" si="20"/>
        <v>0</v>
      </c>
      <c r="K107" t="str">
        <f t="shared" si="21"/>
        <v xml:space="preserve"> </v>
      </c>
      <c r="L107" s="70" t="str">
        <f t="shared" si="22"/>
        <v xml:space="preserve"> </v>
      </c>
      <c r="M107" s="70" t="str">
        <f t="shared" si="23"/>
        <v xml:space="preserve"> </v>
      </c>
      <c r="N107" s="70" t="str">
        <f t="shared" si="24"/>
        <v xml:space="preserve"> </v>
      </c>
      <c r="O107" s="481" t="str">
        <f t="shared" si="25"/>
        <v xml:space="preserve"> </v>
      </c>
      <c r="P107" s="481" t="str">
        <f t="shared" si="26"/>
        <v xml:space="preserve"> </v>
      </c>
      <c r="Q107" s="481" t="str">
        <f t="shared" si="27"/>
        <v xml:space="preserve"> </v>
      </c>
      <c r="X107" s="126" t="s">
        <v>978</v>
      </c>
    </row>
    <row r="108" spans="1:24" ht="30">
      <c r="A108" s="646"/>
      <c r="B108" s="814"/>
      <c r="C108" s="670"/>
      <c r="D108" s="164" t="s">
        <v>1179</v>
      </c>
      <c r="E108" s="69">
        <f t="shared" si="28"/>
        <v>0</v>
      </c>
      <c r="F108" s="70">
        <f t="shared" si="29"/>
        <v>0</v>
      </c>
      <c r="G108" s="71">
        <v>0</v>
      </c>
      <c r="H108" s="126">
        <f t="shared" si="18"/>
        <v>0</v>
      </c>
      <c r="I108" s="126">
        <f t="shared" si="19"/>
        <v>0</v>
      </c>
      <c r="J108" s="126">
        <f t="shared" si="20"/>
        <v>0</v>
      </c>
      <c r="K108" t="str">
        <f t="shared" si="21"/>
        <v xml:space="preserve"> </v>
      </c>
      <c r="L108" s="70" t="str">
        <f t="shared" si="22"/>
        <v xml:space="preserve"> </v>
      </c>
      <c r="M108" s="70" t="str">
        <f t="shared" si="23"/>
        <v xml:space="preserve"> </v>
      </c>
      <c r="N108" s="70" t="str">
        <f t="shared" si="24"/>
        <v xml:space="preserve"> </v>
      </c>
      <c r="O108" s="481" t="str">
        <f t="shared" si="25"/>
        <v xml:space="preserve"> </v>
      </c>
      <c r="P108" s="481" t="str">
        <f t="shared" si="26"/>
        <v xml:space="preserve"> </v>
      </c>
      <c r="Q108" s="481" t="str">
        <f t="shared" si="27"/>
        <v xml:space="preserve"> </v>
      </c>
      <c r="X108" s="126" t="s">
        <v>978</v>
      </c>
    </row>
    <row r="109" spans="1:24" ht="30">
      <c r="A109" s="644" t="s">
        <v>3083</v>
      </c>
      <c r="B109" s="814"/>
      <c r="C109" s="670" t="s">
        <v>4157</v>
      </c>
      <c r="D109" s="135" t="s">
        <v>1178</v>
      </c>
      <c r="E109" s="69">
        <f t="shared" si="28"/>
        <v>0</v>
      </c>
      <c r="F109" s="70">
        <f t="shared" si="29"/>
        <v>0</v>
      </c>
      <c r="G109" s="71">
        <v>0</v>
      </c>
      <c r="H109" s="126">
        <f t="shared" si="18"/>
        <v>0</v>
      </c>
      <c r="I109" s="126">
        <f t="shared" si="19"/>
        <v>0</v>
      </c>
      <c r="J109" s="126">
        <f t="shared" si="20"/>
        <v>0</v>
      </c>
      <c r="K109" t="str">
        <f t="shared" si="21"/>
        <v xml:space="preserve"> </v>
      </c>
      <c r="L109" s="70" t="str">
        <f t="shared" si="22"/>
        <v xml:space="preserve"> </v>
      </c>
      <c r="M109" s="70" t="str">
        <f t="shared" si="23"/>
        <v xml:space="preserve"> </v>
      </c>
      <c r="N109" s="70" t="str">
        <f t="shared" si="24"/>
        <v xml:space="preserve"> </v>
      </c>
      <c r="O109" s="481" t="str">
        <f t="shared" si="25"/>
        <v xml:space="preserve"> </v>
      </c>
      <c r="P109" s="481" t="str">
        <f t="shared" si="26"/>
        <v xml:space="preserve"> </v>
      </c>
      <c r="Q109" s="481" t="str">
        <f t="shared" si="27"/>
        <v xml:space="preserve"> </v>
      </c>
      <c r="X109" s="126" t="s">
        <v>978</v>
      </c>
    </row>
    <row r="110" spans="1:24" ht="30">
      <c r="A110" s="646"/>
      <c r="B110" s="814"/>
      <c r="C110" s="670"/>
      <c r="D110" s="164" t="s">
        <v>1179</v>
      </c>
      <c r="E110" s="69">
        <f t="shared" si="28"/>
        <v>0</v>
      </c>
      <c r="F110" s="70">
        <f t="shared" si="29"/>
        <v>0</v>
      </c>
      <c r="G110" s="71">
        <v>0</v>
      </c>
      <c r="H110" s="126">
        <f t="shared" si="18"/>
        <v>0</v>
      </c>
      <c r="I110" s="126">
        <f t="shared" si="19"/>
        <v>0</v>
      </c>
      <c r="J110" s="126">
        <f t="shared" si="20"/>
        <v>0</v>
      </c>
      <c r="K110" t="str">
        <f t="shared" si="21"/>
        <v xml:space="preserve"> </v>
      </c>
      <c r="L110" s="70" t="str">
        <f t="shared" si="22"/>
        <v xml:space="preserve"> </v>
      </c>
      <c r="M110" s="70" t="str">
        <f t="shared" si="23"/>
        <v xml:space="preserve"> </v>
      </c>
      <c r="N110" s="70" t="str">
        <f t="shared" si="24"/>
        <v xml:space="preserve"> </v>
      </c>
      <c r="O110" s="481" t="str">
        <f t="shared" si="25"/>
        <v xml:space="preserve"> </v>
      </c>
      <c r="P110" s="481" t="str">
        <f t="shared" si="26"/>
        <v xml:space="preserve"> </v>
      </c>
      <c r="Q110" s="481" t="str">
        <f t="shared" si="27"/>
        <v xml:space="preserve"> </v>
      </c>
      <c r="X110" s="126" t="s">
        <v>978</v>
      </c>
    </row>
    <row r="111" spans="1:24" ht="30">
      <c r="A111" s="644" t="s">
        <v>3084</v>
      </c>
      <c r="B111" s="814"/>
      <c r="C111" s="670" t="s">
        <v>4158</v>
      </c>
      <c r="D111" s="135" t="s">
        <v>1178</v>
      </c>
      <c r="E111" s="69">
        <f t="shared" si="28"/>
        <v>0</v>
      </c>
      <c r="F111" s="70">
        <f t="shared" si="29"/>
        <v>0</v>
      </c>
      <c r="G111" s="71">
        <v>0</v>
      </c>
      <c r="H111" s="126">
        <f t="shared" si="18"/>
        <v>0</v>
      </c>
      <c r="I111" s="126">
        <f t="shared" si="19"/>
        <v>0</v>
      </c>
      <c r="J111" s="126">
        <f t="shared" si="20"/>
        <v>0</v>
      </c>
      <c r="K111" t="str">
        <f t="shared" si="21"/>
        <v xml:space="preserve"> </v>
      </c>
      <c r="L111" s="70" t="str">
        <f t="shared" si="22"/>
        <v xml:space="preserve"> </v>
      </c>
      <c r="M111" s="70" t="str">
        <f t="shared" si="23"/>
        <v xml:space="preserve"> </v>
      </c>
      <c r="N111" s="70" t="str">
        <f t="shared" si="24"/>
        <v xml:space="preserve"> </v>
      </c>
      <c r="O111" s="481" t="str">
        <f t="shared" si="25"/>
        <v xml:space="preserve"> </v>
      </c>
      <c r="P111" s="481" t="str">
        <f t="shared" si="26"/>
        <v xml:space="preserve"> </v>
      </c>
      <c r="Q111" s="481" t="str">
        <f t="shared" si="27"/>
        <v xml:space="preserve"> </v>
      </c>
      <c r="X111" s="126" t="s">
        <v>978</v>
      </c>
    </row>
    <row r="112" spans="1:24" ht="30">
      <c r="A112" s="646"/>
      <c r="B112" s="814"/>
      <c r="C112" s="670"/>
      <c r="D112" s="164" t="s">
        <v>1179</v>
      </c>
      <c r="E112" s="69">
        <f t="shared" si="28"/>
        <v>0</v>
      </c>
      <c r="F112" s="70">
        <f t="shared" si="29"/>
        <v>0</v>
      </c>
      <c r="G112" s="71">
        <v>0</v>
      </c>
      <c r="H112" s="126">
        <f t="shared" si="18"/>
        <v>0</v>
      </c>
      <c r="I112" s="126">
        <f t="shared" si="19"/>
        <v>0</v>
      </c>
      <c r="J112" s="126">
        <f t="shared" si="20"/>
        <v>0</v>
      </c>
      <c r="K112" t="str">
        <f t="shared" si="21"/>
        <v xml:space="preserve"> </v>
      </c>
      <c r="L112" s="70" t="str">
        <f t="shared" si="22"/>
        <v xml:space="preserve"> </v>
      </c>
      <c r="M112" s="70" t="str">
        <f t="shared" si="23"/>
        <v xml:space="preserve"> </v>
      </c>
      <c r="N112" s="70" t="str">
        <f t="shared" si="24"/>
        <v xml:space="preserve"> </v>
      </c>
      <c r="O112" s="481" t="str">
        <f t="shared" si="25"/>
        <v xml:space="preserve"> </v>
      </c>
      <c r="P112" s="481" t="str">
        <f t="shared" si="26"/>
        <v xml:space="preserve"> </v>
      </c>
      <c r="Q112" s="481" t="str">
        <f t="shared" si="27"/>
        <v xml:space="preserve"> </v>
      </c>
      <c r="X112" s="126" t="s">
        <v>978</v>
      </c>
    </row>
    <row r="113" spans="1:24" ht="29.25" customHeight="1">
      <c r="A113" s="912" t="s">
        <v>3023</v>
      </c>
      <c r="B113" s="913"/>
      <c r="C113" s="913"/>
      <c r="D113" s="913"/>
      <c r="E113" s="913"/>
      <c r="F113" s="913"/>
      <c r="G113" s="914"/>
      <c r="H113" s="126">
        <f t="shared" si="18"/>
        <v>0</v>
      </c>
      <c r="I113" s="126">
        <f t="shared" si="19"/>
        <v>0</v>
      </c>
      <c r="J113" s="126">
        <f t="shared" si="20"/>
        <v>0</v>
      </c>
      <c r="K113" t="str">
        <f t="shared" si="21"/>
        <v xml:space="preserve"> </v>
      </c>
      <c r="L113" s="70" t="str">
        <f t="shared" si="22"/>
        <v xml:space="preserve"> </v>
      </c>
      <c r="M113" s="70" t="str">
        <f t="shared" si="23"/>
        <v xml:space="preserve"> </v>
      </c>
      <c r="N113" s="70" t="str">
        <f t="shared" si="24"/>
        <v xml:space="preserve"> </v>
      </c>
      <c r="O113" s="481" t="str">
        <f t="shared" si="25"/>
        <v xml:space="preserve"> </v>
      </c>
      <c r="P113" s="481" t="str">
        <f t="shared" si="26"/>
        <v xml:space="preserve"> </v>
      </c>
      <c r="Q113" s="481" t="str">
        <f t="shared" si="27"/>
        <v xml:space="preserve"> </v>
      </c>
      <c r="X113" s="126"/>
    </row>
    <row r="114" spans="1:24" ht="29.25" customHeight="1">
      <c r="A114" s="64" t="s">
        <v>3</v>
      </c>
      <c r="B114" s="64" t="s">
        <v>43</v>
      </c>
      <c r="C114" s="64" t="s">
        <v>93</v>
      </c>
      <c r="D114" s="64" t="s">
        <v>4</v>
      </c>
      <c r="E114" s="64" t="s">
        <v>261</v>
      </c>
      <c r="F114" s="64" t="s">
        <v>3629</v>
      </c>
      <c r="G114" s="64" t="s">
        <v>263</v>
      </c>
      <c r="H114" s="126">
        <f t="shared" si="18"/>
        <v>1</v>
      </c>
      <c r="I114" s="126" t="str">
        <f t="shared" si="19"/>
        <v>ОПТ 2</v>
      </c>
      <c r="J114" s="126" t="str">
        <f t="shared" si="20"/>
        <v xml:space="preserve"> </v>
      </c>
      <c r="K114" t="str">
        <f t="shared" si="21"/>
        <v xml:space="preserve"> </v>
      </c>
      <c r="L114" s="70" t="str">
        <f t="shared" si="22"/>
        <v xml:space="preserve"> </v>
      </c>
      <c r="M114" s="70" t="str">
        <f t="shared" si="23"/>
        <v xml:space="preserve"> </v>
      </c>
      <c r="N114" s="70" t="str">
        <f t="shared" si="24"/>
        <v xml:space="preserve"> </v>
      </c>
      <c r="O114" s="481" t="str">
        <f t="shared" si="25"/>
        <v xml:space="preserve"> </v>
      </c>
      <c r="P114" s="481" t="str">
        <f t="shared" si="26"/>
        <v xml:space="preserve"> </v>
      </c>
      <c r="Q114" s="481" t="str">
        <f t="shared" si="27"/>
        <v xml:space="preserve"> </v>
      </c>
      <c r="X114" s="126"/>
    </row>
    <row r="115" spans="1:24" ht="30">
      <c r="A115" s="644" t="s">
        <v>3092</v>
      </c>
      <c r="B115" s="814"/>
      <c r="C115" s="670" t="s">
        <v>4159</v>
      </c>
      <c r="D115" s="135" t="s">
        <v>1178</v>
      </c>
      <c r="E115" s="69">
        <f t="shared" ref="E115:E128" si="30">G115*1.35</f>
        <v>13365</v>
      </c>
      <c r="F115" s="70">
        <f>G115*1.1</f>
        <v>10890</v>
      </c>
      <c r="G115" s="71">
        <v>9900</v>
      </c>
      <c r="H115" s="126">
        <f t="shared" si="18"/>
        <v>1</v>
      </c>
      <c r="I115" s="126">
        <f t="shared" si="19"/>
        <v>9900</v>
      </c>
      <c r="J115" s="126">
        <f t="shared" si="20"/>
        <v>9900</v>
      </c>
      <c r="K115">
        <f t="shared" si="21"/>
        <v>9900</v>
      </c>
      <c r="L115" s="70">
        <f t="shared" si="22"/>
        <v>10197</v>
      </c>
      <c r="M115" s="70">
        <f t="shared" si="23"/>
        <v>11285.999999999998</v>
      </c>
      <c r="N115" s="70">
        <f t="shared" si="24"/>
        <v>13959</v>
      </c>
      <c r="O115" s="481">
        <f t="shared" si="25"/>
        <v>9405</v>
      </c>
      <c r="P115" s="481">
        <f t="shared" si="26"/>
        <v>10395</v>
      </c>
      <c r="Q115" s="481">
        <f t="shared" si="27"/>
        <v>12870</v>
      </c>
      <c r="X115" s="126" t="s">
        <v>978</v>
      </c>
    </row>
    <row r="116" spans="1:24" ht="30">
      <c r="A116" s="646"/>
      <c r="B116" s="814"/>
      <c r="C116" s="670"/>
      <c r="D116" s="164" t="s">
        <v>1179</v>
      </c>
      <c r="E116" s="69">
        <f t="shared" si="30"/>
        <v>13365</v>
      </c>
      <c r="F116" s="70">
        <f t="shared" ref="F116:F158" si="31">G116*1.1</f>
        <v>10890</v>
      </c>
      <c r="G116" s="71">
        <v>9900</v>
      </c>
      <c r="H116" s="126">
        <f t="shared" si="18"/>
        <v>1</v>
      </c>
      <c r="I116" s="126">
        <f t="shared" si="19"/>
        <v>9900</v>
      </c>
      <c r="J116" s="126">
        <f t="shared" si="20"/>
        <v>9900</v>
      </c>
      <c r="K116">
        <f t="shared" si="21"/>
        <v>9900</v>
      </c>
      <c r="L116" s="70">
        <f t="shared" si="22"/>
        <v>10197</v>
      </c>
      <c r="M116" s="70">
        <f t="shared" si="23"/>
        <v>11285.999999999998</v>
      </c>
      <c r="N116" s="70">
        <f t="shared" si="24"/>
        <v>13959</v>
      </c>
      <c r="O116" s="481">
        <f t="shared" si="25"/>
        <v>9405</v>
      </c>
      <c r="P116" s="481">
        <f t="shared" si="26"/>
        <v>10395</v>
      </c>
      <c r="Q116" s="481">
        <f t="shared" si="27"/>
        <v>12870</v>
      </c>
      <c r="X116" s="126" t="s">
        <v>978</v>
      </c>
    </row>
    <row r="117" spans="1:24" ht="30">
      <c r="A117" s="644" t="s">
        <v>3086</v>
      </c>
      <c r="B117" s="814"/>
      <c r="C117" s="670" t="s">
        <v>4160</v>
      </c>
      <c r="D117" s="135" t="s">
        <v>1178</v>
      </c>
      <c r="E117" s="69">
        <f t="shared" si="30"/>
        <v>11745</v>
      </c>
      <c r="F117" s="70">
        <f t="shared" si="31"/>
        <v>9570</v>
      </c>
      <c r="G117" s="71">
        <v>8700</v>
      </c>
      <c r="H117" s="126">
        <f t="shared" si="18"/>
        <v>1</v>
      </c>
      <c r="I117" s="126">
        <f t="shared" si="19"/>
        <v>8700</v>
      </c>
      <c r="J117" s="126">
        <f t="shared" si="20"/>
        <v>8700</v>
      </c>
      <c r="K117">
        <f t="shared" si="21"/>
        <v>8700</v>
      </c>
      <c r="L117" s="70">
        <f t="shared" si="22"/>
        <v>8961</v>
      </c>
      <c r="M117" s="70">
        <f t="shared" si="23"/>
        <v>9918</v>
      </c>
      <c r="N117" s="70">
        <f t="shared" si="24"/>
        <v>12267</v>
      </c>
      <c r="O117" s="481">
        <f t="shared" si="25"/>
        <v>8265</v>
      </c>
      <c r="P117" s="481">
        <f t="shared" si="26"/>
        <v>9135</v>
      </c>
      <c r="Q117" s="481">
        <f t="shared" si="27"/>
        <v>11310</v>
      </c>
      <c r="X117" s="126"/>
    </row>
    <row r="118" spans="1:24" ht="30">
      <c r="A118" s="646"/>
      <c r="B118" s="814"/>
      <c r="C118" s="670"/>
      <c r="D118" s="164" t="s">
        <v>1179</v>
      </c>
      <c r="E118" s="69">
        <f t="shared" si="30"/>
        <v>11745</v>
      </c>
      <c r="F118" s="70">
        <f t="shared" si="31"/>
        <v>9570</v>
      </c>
      <c r="G118" s="71">
        <v>8700</v>
      </c>
      <c r="H118" s="126">
        <f t="shared" si="18"/>
        <v>1</v>
      </c>
      <c r="I118" s="126">
        <f t="shared" si="19"/>
        <v>8700</v>
      </c>
      <c r="J118" s="126">
        <f t="shared" si="20"/>
        <v>8700</v>
      </c>
      <c r="K118">
        <f t="shared" si="21"/>
        <v>8700</v>
      </c>
      <c r="L118" s="70">
        <f t="shared" si="22"/>
        <v>8961</v>
      </c>
      <c r="M118" s="70">
        <f t="shared" si="23"/>
        <v>9918</v>
      </c>
      <c r="N118" s="70">
        <f t="shared" si="24"/>
        <v>12267</v>
      </c>
      <c r="O118" s="481">
        <f t="shared" si="25"/>
        <v>8265</v>
      </c>
      <c r="P118" s="481">
        <f t="shared" si="26"/>
        <v>9135</v>
      </c>
      <c r="Q118" s="481">
        <f t="shared" si="27"/>
        <v>11310</v>
      </c>
      <c r="X118" s="126" t="s">
        <v>978</v>
      </c>
    </row>
    <row r="119" spans="1:24" ht="30">
      <c r="A119" s="644" t="s">
        <v>3087</v>
      </c>
      <c r="B119" s="814"/>
      <c r="C119" s="670" t="s">
        <v>4161</v>
      </c>
      <c r="D119" s="135" t="s">
        <v>1178</v>
      </c>
      <c r="E119" s="69">
        <f t="shared" si="30"/>
        <v>14850.000000000002</v>
      </c>
      <c r="F119" s="70">
        <f t="shared" si="31"/>
        <v>12100.000000000002</v>
      </c>
      <c r="G119" s="71">
        <v>11000</v>
      </c>
      <c r="H119" s="126">
        <f t="shared" si="18"/>
        <v>1</v>
      </c>
      <c r="I119" s="126">
        <f t="shared" si="19"/>
        <v>11000</v>
      </c>
      <c r="J119" s="126">
        <f t="shared" si="20"/>
        <v>11000</v>
      </c>
      <c r="K119">
        <f t="shared" si="21"/>
        <v>11000</v>
      </c>
      <c r="L119" s="70">
        <f t="shared" si="22"/>
        <v>11330</v>
      </c>
      <c r="M119" s="70">
        <f t="shared" si="23"/>
        <v>12539.999999999998</v>
      </c>
      <c r="N119" s="70">
        <f t="shared" si="24"/>
        <v>15510</v>
      </c>
      <c r="O119" s="481">
        <f t="shared" si="25"/>
        <v>10450</v>
      </c>
      <c r="P119" s="481">
        <f t="shared" si="26"/>
        <v>11550</v>
      </c>
      <c r="Q119" s="481">
        <f t="shared" si="27"/>
        <v>14300</v>
      </c>
      <c r="X119" s="126"/>
    </row>
    <row r="120" spans="1:24" ht="30">
      <c r="A120" s="646"/>
      <c r="B120" s="814"/>
      <c r="C120" s="670"/>
      <c r="D120" s="164" t="s">
        <v>1179</v>
      </c>
      <c r="E120" s="69">
        <f t="shared" si="30"/>
        <v>14850.000000000002</v>
      </c>
      <c r="F120" s="70">
        <f t="shared" si="31"/>
        <v>12100.000000000002</v>
      </c>
      <c r="G120" s="71">
        <v>11000</v>
      </c>
      <c r="H120" s="126">
        <f t="shared" si="18"/>
        <v>1</v>
      </c>
      <c r="I120" s="126">
        <f t="shared" si="19"/>
        <v>11000</v>
      </c>
      <c r="J120" s="126">
        <f t="shared" si="20"/>
        <v>11000</v>
      </c>
      <c r="K120">
        <f t="shared" si="21"/>
        <v>11000</v>
      </c>
      <c r="L120" s="70">
        <f t="shared" si="22"/>
        <v>11330</v>
      </c>
      <c r="M120" s="70">
        <f t="shared" si="23"/>
        <v>12539.999999999998</v>
      </c>
      <c r="N120" s="70">
        <f t="shared" si="24"/>
        <v>15510</v>
      </c>
      <c r="O120" s="481">
        <f t="shared" si="25"/>
        <v>10450</v>
      </c>
      <c r="P120" s="481">
        <f t="shared" si="26"/>
        <v>11550</v>
      </c>
      <c r="Q120" s="481">
        <f t="shared" si="27"/>
        <v>14300</v>
      </c>
      <c r="X120" s="126" t="s">
        <v>978</v>
      </c>
    </row>
    <row r="121" spans="1:24" ht="30">
      <c r="A121" s="644" t="s">
        <v>3088</v>
      </c>
      <c r="B121" s="814"/>
      <c r="C121" s="670" t="s">
        <v>4162</v>
      </c>
      <c r="D121" s="135" t="s">
        <v>1178</v>
      </c>
      <c r="E121" s="69">
        <f t="shared" si="30"/>
        <v>13365</v>
      </c>
      <c r="F121" s="70">
        <f t="shared" si="31"/>
        <v>10890</v>
      </c>
      <c r="G121" s="71">
        <v>9900</v>
      </c>
      <c r="H121" s="126">
        <f t="shared" si="18"/>
        <v>1</v>
      </c>
      <c r="I121" s="126">
        <f t="shared" si="19"/>
        <v>9900</v>
      </c>
      <c r="J121" s="126">
        <f t="shared" si="20"/>
        <v>9900</v>
      </c>
      <c r="K121">
        <f t="shared" si="21"/>
        <v>9900</v>
      </c>
      <c r="L121" s="70">
        <f t="shared" si="22"/>
        <v>10197</v>
      </c>
      <c r="M121" s="70">
        <f t="shared" si="23"/>
        <v>11285.999999999998</v>
      </c>
      <c r="N121" s="70">
        <f t="shared" si="24"/>
        <v>13959</v>
      </c>
      <c r="O121" s="481">
        <f t="shared" si="25"/>
        <v>9405</v>
      </c>
      <c r="P121" s="481">
        <f t="shared" si="26"/>
        <v>10395</v>
      </c>
      <c r="Q121" s="481">
        <f t="shared" si="27"/>
        <v>12870</v>
      </c>
      <c r="X121" s="126"/>
    </row>
    <row r="122" spans="1:24" ht="30">
      <c r="A122" s="646"/>
      <c r="B122" s="814"/>
      <c r="C122" s="670"/>
      <c r="D122" s="164" t="s">
        <v>1179</v>
      </c>
      <c r="E122" s="69">
        <f t="shared" si="30"/>
        <v>13365</v>
      </c>
      <c r="F122" s="70">
        <f t="shared" si="31"/>
        <v>10890</v>
      </c>
      <c r="G122" s="71">
        <v>9900</v>
      </c>
      <c r="H122" s="126">
        <f t="shared" si="18"/>
        <v>1</v>
      </c>
      <c r="I122" s="126">
        <f t="shared" si="19"/>
        <v>9900</v>
      </c>
      <c r="J122" s="126">
        <f t="shared" si="20"/>
        <v>9900</v>
      </c>
      <c r="K122">
        <f t="shared" si="21"/>
        <v>9900</v>
      </c>
      <c r="L122" s="70">
        <f t="shared" si="22"/>
        <v>10197</v>
      </c>
      <c r="M122" s="70">
        <f t="shared" si="23"/>
        <v>11285.999999999998</v>
      </c>
      <c r="N122" s="70">
        <f t="shared" si="24"/>
        <v>13959</v>
      </c>
      <c r="O122" s="481">
        <f t="shared" si="25"/>
        <v>9405</v>
      </c>
      <c r="P122" s="481">
        <f t="shared" si="26"/>
        <v>10395</v>
      </c>
      <c r="Q122" s="481">
        <f t="shared" si="27"/>
        <v>12870</v>
      </c>
      <c r="X122" s="126" t="s">
        <v>978</v>
      </c>
    </row>
    <row r="123" spans="1:24" ht="30">
      <c r="A123" s="644" t="s">
        <v>3089</v>
      </c>
      <c r="B123" s="814"/>
      <c r="C123" s="670" t="s">
        <v>4163</v>
      </c>
      <c r="D123" s="135" t="s">
        <v>1178</v>
      </c>
      <c r="E123" s="69">
        <f t="shared" si="30"/>
        <v>0</v>
      </c>
      <c r="F123" s="70">
        <f t="shared" si="31"/>
        <v>0</v>
      </c>
      <c r="G123" s="71">
        <v>0</v>
      </c>
      <c r="H123" s="126">
        <f t="shared" si="18"/>
        <v>0</v>
      </c>
      <c r="I123" s="126">
        <f t="shared" si="19"/>
        <v>0</v>
      </c>
      <c r="J123" s="126">
        <f t="shared" si="20"/>
        <v>0</v>
      </c>
      <c r="K123" t="str">
        <f t="shared" si="21"/>
        <v xml:space="preserve"> </v>
      </c>
      <c r="L123" s="70" t="str">
        <f t="shared" si="22"/>
        <v xml:space="preserve"> </v>
      </c>
      <c r="M123" s="70" t="str">
        <f t="shared" si="23"/>
        <v xml:space="preserve"> </v>
      </c>
      <c r="N123" s="70" t="str">
        <f t="shared" si="24"/>
        <v xml:space="preserve"> </v>
      </c>
      <c r="O123" s="481" t="str">
        <f t="shared" si="25"/>
        <v xml:space="preserve"> </v>
      </c>
      <c r="P123" s="481" t="str">
        <f t="shared" si="26"/>
        <v xml:space="preserve"> </v>
      </c>
      <c r="Q123" s="481" t="str">
        <f t="shared" si="27"/>
        <v xml:space="preserve"> </v>
      </c>
      <c r="X123" s="126" t="s">
        <v>978</v>
      </c>
    </row>
    <row r="124" spans="1:24" ht="30">
      <c r="A124" s="646"/>
      <c r="B124" s="814"/>
      <c r="C124" s="670"/>
      <c r="D124" s="164" t="s">
        <v>1179</v>
      </c>
      <c r="E124" s="69">
        <f t="shared" si="30"/>
        <v>0</v>
      </c>
      <c r="F124" s="70">
        <f t="shared" si="31"/>
        <v>0</v>
      </c>
      <c r="G124" s="71">
        <v>0</v>
      </c>
      <c r="H124" s="126">
        <f t="shared" si="18"/>
        <v>0</v>
      </c>
      <c r="I124" s="126">
        <f t="shared" si="19"/>
        <v>0</v>
      </c>
      <c r="J124" s="126">
        <f t="shared" si="20"/>
        <v>0</v>
      </c>
      <c r="K124" t="str">
        <f t="shared" si="21"/>
        <v xml:space="preserve"> </v>
      </c>
      <c r="L124" s="70" t="str">
        <f t="shared" si="22"/>
        <v xml:space="preserve"> </v>
      </c>
      <c r="M124" s="70" t="str">
        <f t="shared" si="23"/>
        <v xml:space="preserve"> </v>
      </c>
      <c r="N124" s="70" t="str">
        <f t="shared" si="24"/>
        <v xml:space="preserve"> </v>
      </c>
      <c r="O124" s="481" t="str">
        <f t="shared" si="25"/>
        <v xml:space="preserve"> </v>
      </c>
      <c r="P124" s="481" t="str">
        <f t="shared" si="26"/>
        <v xml:space="preserve"> </v>
      </c>
      <c r="Q124" s="481" t="str">
        <f t="shared" si="27"/>
        <v xml:space="preserve"> </v>
      </c>
      <c r="X124" s="126" t="s">
        <v>978</v>
      </c>
    </row>
    <row r="125" spans="1:24" ht="30">
      <c r="A125" s="644" t="s">
        <v>3090</v>
      </c>
      <c r="B125" s="814"/>
      <c r="C125" s="670" t="s">
        <v>4164</v>
      </c>
      <c r="D125" s="135" t="s">
        <v>1178</v>
      </c>
      <c r="E125" s="69">
        <f t="shared" si="30"/>
        <v>0</v>
      </c>
      <c r="F125" s="70">
        <f t="shared" si="31"/>
        <v>0</v>
      </c>
      <c r="G125" s="71">
        <v>0</v>
      </c>
      <c r="H125" s="126">
        <f t="shared" si="18"/>
        <v>0</v>
      </c>
      <c r="I125" s="126">
        <f t="shared" si="19"/>
        <v>0</v>
      </c>
      <c r="J125" s="126">
        <f t="shared" si="20"/>
        <v>0</v>
      </c>
      <c r="K125" t="str">
        <f t="shared" si="21"/>
        <v xml:space="preserve"> </v>
      </c>
      <c r="L125" s="70" t="str">
        <f t="shared" si="22"/>
        <v xml:space="preserve"> </v>
      </c>
      <c r="M125" s="70" t="str">
        <f t="shared" si="23"/>
        <v xml:space="preserve"> </v>
      </c>
      <c r="N125" s="70" t="str">
        <f t="shared" si="24"/>
        <v xml:space="preserve"> </v>
      </c>
      <c r="O125" s="481" t="str">
        <f t="shared" si="25"/>
        <v xml:space="preserve"> </v>
      </c>
      <c r="P125" s="481" t="str">
        <f t="shared" si="26"/>
        <v xml:space="preserve"> </v>
      </c>
      <c r="Q125" s="481" t="str">
        <f t="shared" si="27"/>
        <v xml:space="preserve"> </v>
      </c>
      <c r="X125" s="126" t="s">
        <v>978</v>
      </c>
    </row>
    <row r="126" spans="1:24" ht="30">
      <c r="A126" s="646"/>
      <c r="B126" s="814"/>
      <c r="C126" s="670"/>
      <c r="D126" s="164" t="s">
        <v>1179</v>
      </c>
      <c r="E126" s="69">
        <f t="shared" si="30"/>
        <v>0</v>
      </c>
      <c r="F126" s="70">
        <f t="shared" si="31"/>
        <v>0</v>
      </c>
      <c r="G126" s="71">
        <v>0</v>
      </c>
      <c r="H126" s="126">
        <f t="shared" si="18"/>
        <v>0</v>
      </c>
      <c r="I126" s="126">
        <f t="shared" si="19"/>
        <v>0</v>
      </c>
      <c r="J126" s="126">
        <f t="shared" si="20"/>
        <v>0</v>
      </c>
      <c r="K126" t="str">
        <f t="shared" si="21"/>
        <v xml:space="preserve"> </v>
      </c>
      <c r="L126" s="70" t="str">
        <f t="shared" si="22"/>
        <v xml:space="preserve"> </v>
      </c>
      <c r="M126" s="70" t="str">
        <f t="shared" si="23"/>
        <v xml:space="preserve"> </v>
      </c>
      <c r="N126" s="70" t="str">
        <f t="shared" si="24"/>
        <v xml:space="preserve"> </v>
      </c>
      <c r="O126" s="481" t="str">
        <f t="shared" si="25"/>
        <v xml:space="preserve"> </v>
      </c>
      <c r="P126" s="481" t="str">
        <f t="shared" si="26"/>
        <v xml:space="preserve"> </v>
      </c>
      <c r="Q126" s="481" t="str">
        <f t="shared" si="27"/>
        <v xml:space="preserve"> </v>
      </c>
      <c r="X126" s="126" t="s">
        <v>978</v>
      </c>
    </row>
    <row r="127" spans="1:24" ht="30">
      <c r="A127" s="644" t="s">
        <v>3091</v>
      </c>
      <c r="B127" s="814"/>
      <c r="C127" s="670" t="s">
        <v>4165</v>
      </c>
      <c r="D127" s="135" t="s">
        <v>1178</v>
      </c>
      <c r="E127" s="69">
        <f t="shared" si="30"/>
        <v>12906</v>
      </c>
      <c r="F127" s="70">
        <f t="shared" si="31"/>
        <v>10516</v>
      </c>
      <c r="G127" s="71">
        <v>9560</v>
      </c>
      <c r="H127" s="126">
        <f t="shared" si="18"/>
        <v>1</v>
      </c>
      <c r="I127" s="126">
        <f t="shared" si="19"/>
        <v>9560</v>
      </c>
      <c r="J127" s="126">
        <f t="shared" si="20"/>
        <v>9560</v>
      </c>
      <c r="K127">
        <f t="shared" si="21"/>
        <v>9560</v>
      </c>
      <c r="L127" s="70">
        <f t="shared" si="22"/>
        <v>9846.8000000000011</v>
      </c>
      <c r="M127" s="70">
        <f t="shared" si="23"/>
        <v>10898.4</v>
      </c>
      <c r="N127" s="70">
        <f t="shared" si="24"/>
        <v>13479.599999999999</v>
      </c>
      <c r="O127" s="481">
        <f t="shared" si="25"/>
        <v>9082</v>
      </c>
      <c r="P127" s="481">
        <f t="shared" si="26"/>
        <v>10038</v>
      </c>
      <c r="Q127" s="481">
        <f t="shared" si="27"/>
        <v>12428</v>
      </c>
      <c r="X127" s="126"/>
    </row>
    <row r="128" spans="1:24" ht="30">
      <c r="A128" s="646"/>
      <c r="B128" s="814"/>
      <c r="C128" s="670"/>
      <c r="D128" s="164" t="s">
        <v>1179</v>
      </c>
      <c r="E128" s="69">
        <f t="shared" si="30"/>
        <v>12906</v>
      </c>
      <c r="F128" s="70">
        <f t="shared" si="31"/>
        <v>10516</v>
      </c>
      <c r="G128" s="71">
        <v>9560</v>
      </c>
      <c r="H128" s="126">
        <f t="shared" si="18"/>
        <v>1</v>
      </c>
      <c r="I128" s="126">
        <f t="shared" si="19"/>
        <v>9560</v>
      </c>
      <c r="J128" s="126">
        <f t="shared" si="20"/>
        <v>9560</v>
      </c>
      <c r="K128">
        <f t="shared" si="21"/>
        <v>9560</v>
      </c>
      <c r="L128" s="70">
        <f t="shared" si="22"/>
        <v>9846.8000000000011</v>
      </c>
      <c r="M128" s="70">
        <f t="shared" si="23"/>
        <v>10898.4</v>
      </c>
      <c r="N128" s="70">
        <f t="shared" si="24"/>
        <v>13479.599999999999</v>
      </c>
      <c r="O128" s="481">
        <f t="shared" si="25"/>
        <v>9082</v>
      </c>
      <c r="P128" s="481">
        <f t="shared" si="26"/>
        <v>10038</v>
      </c>
      <c r="Q128" s="481">
        <f t="shared" si="27"/>
        <v>12428</v>
      </c>
      <c r="X128" s="126" t="s">
        <v>978</v>
      </c>
    </row>
    <row r="129" spans="1:24" ht="29.25" customHeight="1">
      <c r="A129" s="912" t="s">
        <v>3024</v>
      </c>
      <c r="B129" s="913"/>
      <c r="C129" s="913"/>
      <c r="D129" s="913"/>
      <c r="E129" s="913"/>
      <c r="F129" s="913"/>
      <c r="G129" s="914"/>
      <c r="H129" s="126">
        <f t="shared" si="18"/>
        <v>0</v>
      </c>
      <c r="I129" s="126">
        <f t="shared" si="19"/>
        <v>0</v>
      </c>
      <c r="J129" s="126">
        <f t="shared" si="20"/>
        <v>0</v>
      </c>
      <c r="K129" t="str">
        <f t="shared" si="21"/>
        <v xml:space="preserve"> </v>
      </c>
      <c r="L129" s="70" t="str">
        <f t="shared" si="22"/>
        <v xml:space="preserve"> </v>
      </c>
      <c r="M129" s="70" t="str">
        <f t="shared" si="23"/>
        <v xml:space="preserve"> </v>
      </c>
      <c r="N129" s="70" t="str">
        <f t="shared" si="24"/>
        <v xml:space="preserve"> </v>
      </c>
      <c r="O129" s="481" t="str">
        <f t="shared" si="25"/>
        <v xml:space="preserve"> </v>
      </c>
      <c r="P129" s="481" t="str">
        <f t="shared" si="26"/>
        <v xml:space="preserve"> </v>
      </c>
      <c r="Q129" s="481" t="str">
        <f t="shared" si="27"/>
        <v xml:space="preserve"> </v>
      </c>
      <c r="X129" s="126"/>
    </row>
    <row r="130" spans="1:24" ht="29.25" customHeight="1">
      <c r="A130" s="64" t="s">
        <v>3</v>
      </c>
      <c r="B130" s="64" t="s">
        <v>43</v>
      </c>
      <c r="C130" s="64" t="s">
        <v>93</v>
      </c>
      <c r="D130" s="64" t="s">
        <v>4</v>
      </c>
      <c r="E130" s="64" t="s">
        <v>261</v>
      </c>
      <c r="F130" s="64" t="s">
        <v>3629</v>
      </c>
      <c r="G130" s="64" t="s">
        <v>263</v>
      </c>
      <c r="H130" s="126">
        <f t="shared" si="18"/>
        <v>1</v>
      </c>
      <c r="I130" s="126" t="str">
        <f t="shared" si="19"/>
        <v>ОПТ 2</v>
      </c>
      <c r="J130" s="126" t="str">
        <f t="shared" si="20"/>
        <v xml:space="preserve"> </v>
      </c>
      <c r="K130" t="str">
        <f t="shared" si="21"/>
        <v xml:space="preserve"> </v>
      </c>
      <c r="L130" s="70" t="str">
        <f t="shared" si="22"/>
        <v xml:space="preserve"> </v>
      </c>
      <c r="M130" s="70" t="str">
        <f t="shared" si="23"/>
        <v xml:space="preserve"> </v>
      </c>
      <c r="N130" s="70" t="str">
        <f t="shared" si="24"/>
        <v xml:space="preserve"> </v>
      </c>
      <c r="O130" s="481" t="str">
        <f t="shared" si="25"/>
        <v xml:space="preserve"> </v>
      </c>
      <c r="P130" s="481" t="str">
        <f t="shared" si="26"/>
        <v xml:space="preserve"> </v>
      </c>
      <c r="Q130" s="481" t="str">
        <f t="shared" si="27"/>
        <v xml:space="preserve"> </v>
      </c>
      <c r="X130" s="126"/>
    </row>
    <row r="131" spans="1:24" ht="59.25" customHeight="1">
      <c r="A131" s="644" t="s">
        <v>3093</v>
      </c>
      <c r="B131" s="814"/>
      <c r="C131" s="670" t="s">
        <v>4166</v>
      </c>
      <c r="D131" s="135" t="s">
        <v>1178</v>
      </c>
      <c r="E131" s="69">
        <f t="shared" ref="E131:E138" si="32">G131*1.35</f>
        <v>0</v>
      </c>
      <c r="F131" s="70">
        <f t="shared" si="31"/>
        <v>0</v>
      </c>
      <c r="G131" s="71">
        <v>0</v>
      </c>
      <c r="H131" s="126">
        <f t="shared" si="18"/>
        <v>0</v>
      </c>
      <c r="I131" s="126">
        <f t="shared" si="19"/>
        <v>0</v>
      </c>
      <c r="J131" s="126">
        <f t="shared" si="20"/>
        <v>0</v>
      </c>
      <c r="K131" t="str">
        <f t="shared" si="21"/>
        <v xml:space="preserve"> </v>
      </c>
      <c r="L131" s="70" t="str">
        <f t="shared" si="22"/>
        <v xml:space="preserve"> </v>
      </c>
      <c r="M131" s="70" t="str">
        <f t="shared" si="23"/>
        <v xml:space="preserve"> </v>
      </c>
      <c r="N131" s="70" t="str">
        <f t="shared" si="24"/>
        <v xml:space="preserve"> </v>
      </c>
      <c r="O131" s="481" t="str">
        <f t="shared" si="25"/>
        <v xml:space="preserve"> </v>
      </c>
      <c r="P131" s="481" t="str">
        <f t="shared" si="26"/>
        <v xml:space="preserve"> </v>
      </c>
      <c r="Q131" s="481" t="str">
        <f t="shared" si="27"/>
        <v xml:space="preserve"> </v>
      </c>
      <c r="X131" s="126" t="s">
        <v>978</v>
      </c>
    </row>
    <row r="132" spans="1:24" ht="59.25" customHeight="1">
      <c r="A132" s="646"/>
      <c r="B132" s="814"/>
      <c r="C132" s="670"/>
      <c r="D132" s="164" t="s">
        <v>1179</v>
      </c>
      <c r="E132" s="69">
        <f t="shared" si="32"/>
        <v>0</v>
      </c>
      <c r="F132" s="70">
        <f t="shared" si="31"/>
        <v>0</v>
      </c>
      <c r="G132" s="71">
        <v>0</v>
      </c>
      <c r="H132" s="126">
        <f t="shared" si="18"/>
        <v>0</v>
      </c>
      <c r="I132" s="126">
        <f t="shared" si="19"/>
        <v>0</v>
      </c>
      <c r="J132" s="126">
        <f t="shared" si="20"/>
        <v>0</v>
      </c>
      <c r="K132" t="str">
        <f t="shared" si="21"/>
        <v xml:space="preserve"> </v>
      </c>
      <c r="L132" s="70" t="str">
        <f t="shared" si="22"/>
        <v xml:space="preserve"> </v>
      </c>
      <c r="M132" s="70" t="str">
        <f t="shared" si="23"/>
        <v xml:space="preserve"> </v>
      </c>
      <c r="N132" s="70" t="str">
        <f t="shared" si="24"/>
        <v xml:space="preserve"> </v>
      </c>
      <c r="O132" s="481" t="str">
        <f t="shared" si="25"/>
        <v xml:space="preserve"> </v>
      </c>
      <c r="P132" s="481" t="str">
        <f t="shared" si="26"/>
        <v xml:space="preserve"> </v>
      </c>
      <c r="Q132" s="481" t="str">
        <f t="shared" si="27"/>
        <v xml:space="preserve"> </v>
      </c>
      <c r="X132" s="126" t="s">
        <v>978</v>
      </c>
    </row>
    <row r="133" spans="1:24" ht="30">
      <c r="A133" s="644" t="s">
        <v>3094</v>
      </c>
      <c r="B133" s="814"/>
      <c r="C133" s="670" t="s">
        <v>4167</v>
      </c>
      <c r="D133" s="135" t="s">
        <v>1178</v>
      </c>
      <c r="E133" s="69">
        <f t="shared" si="32"/>
        <v>0</v>
      </c>
      <c r="F133" s="70">
        <f t="shared" si="31"/>
        <v>0</v>
      </c>
      <c r="G133" s="71">
        <v>0</v>
      </c>
      <c r="H133" s="126">
        <f t="shared" ref="H133:H196" si="33">IF(G133&gt;1,1,0)</f>
        <v>0</v>
      </c>
      <c r="I133" s="126">
        <f t="shared" ref="I133:I196" si="34">IF(H133=1,G133,0)</f>
        <v>0</v>
      </c>
      <c r="J133" s="126">
        <f t="shared" ref="J133:J196" si="35">IFERROR(SUM(I133*1)," ")</f>
        <v>0</v>
      </c>
      <c r="K133" t="str">
        <f t="shared" ref="K133:K196" si="36">IF(J133=0," ",J133)</f>
        <v xml:space="preserve"> </v>
      </c>
      <c r="L133" s="70" t="str">
        <f t="shared" si="22"/>
        <v xml:space="preserve"> </v>
      </c>
      <c r="M133" s="70" t="str">
        <f t="shared" si="23"/>
        <v xml:space="preserve"> </v>
      </c>
      <c r="N133" s="70" t="str">
        <f t="shared" si="24"/>
        <v xml:space="preserve"> </v>
      </c>
      <c r="O133" s="481" t="str">
        <f t="shared" si="25"/>
        <v xml:space="preserve"> </v>
      </c>
      <c r="P133" s="481" t="str">
        <f t="shared" si="26"/>
        <v xml:space="preserve"> </v>
      </c>
      <c r="Q133" s="481" t="str">
        <f t="shared" si="27"/>
        <v xml:space="preserve"> </v>
      </c>
      <c r="X133" s="126" t="s">
        <v>978</v>
      </c>
    </row>
    <row r="134" spans="1:24" ht="30">
      <c r="A134" s="646"/>
      <c r="B134" s="814"/>
      <c r="C134" s="670"/>
      <c r="D134" s="164" t="s">
        <v>1179</v>
      </c>
      <c r="E134" s="69">
        <f t="shared" si="32"/>
        <v>0</v>
      </c>
      <c r="F134" s="70">
        <f t="shared" si="31"/>
        <v>0</v>
      </c>
      <c r="G134" s="71">
        <v>0</v>
      </c>
      <c r="H134" s="126">
        <f t="shared" si="33"/>
        <v>0</v>
      </c>
      <c r="I134" s="126">
        <f t="shared" si="34"/>
        <v>0</v>
      </c>
      <c r="J134" s="126">
        <f t="shared" si="35"/>
        <v>0</v>
      </c>
      <c r="K134" t="str">
        <f t="shared" si="36"/>
        <v xml:space="preserve"> </v>
      </c>
      <c r="L134" s="70" t="str">
        <f t="shared" ref="L134:L197" si="37">IFERROR(SUM($K134*$R$2)," ")</f>
        <v xml:space="preserve"> </v>
      </c>
      <c r="M134" s="70" t="str">
        <f t="shared" ref="M134:M197" si="38">IFERROR(SUM($K134*$S$2)," ")</f>
        <v xml:space="preserve"> </v>
      </c>
      <c r="N134" s="70" t="str">
        <f t="shared" ref="N134:N197" si="39">IFERROR(SUM($K134*$T$2)," ")</f>
        <v xml:space="preserve"> </v>
      </c>
      <c r="O134" s="481" t="str">
        <f t="shared" ref="O134:O197" si="40">IFERROR(SUM($K134-$K134/100*$U$2)," ")</f>
        <v xml:space="preserve"> </v>
      </c>
      <c r="P134" s="481" t="str">
        <f t="shared" ref="P134:P197" si="41">IFERROR(SUM($K134*$V$2)," ")</f>
        <v xml:space="preserve"> </v>
      </c>
      <c r="Q134" s="481" t="str">
        <f t="shared" ref="Q134:Q197" si="42">IFERROR(SUM($K134*$W$2)," ")</f>
        <v xml:space="preserve"> </v>
      </c>
      <c r="X134" s="126" t="s">
        <v>978</v>
      </c>
    </row>
    <row r="135" spans="1:24" ht="30">
      <c r="A135" s="644" t="s">
        <v>3095</v>
      </c>
      <c r="B135" s="814"/>
      <c r="C135" s="670" t="s">
        <v>4168</v>
      </c>
      <c r="D135" s="135" t="s">
        <v>1178</v>
      </c>
      <c r="E135" s="69">
        <f t="shared" si="32"/>
        <v>5535</v>
      </c>
      <c r="F135" s="70">
        <f t="shared" si="31"/>
        <v>4510</v>
      </c>
      <c r="G135" s="71">
        <v>4100</v>
      </c>
      <c r="H135" s="126">
        <f t="shared" si="33"/>
        <v>1</v>
      </c>
      <c r="I135" s="126">
        <f t="shared" si="34"/>
        <v>4100</v>
      </c>
      <c r="J135" s="126">
        <f t="shared" si="35"/>
        <v>4100</v>
      </c>
      <c r="K135">
        <f t="shared" si="36"/>
        <v>4100</v>
      </c>
      <c r="L135" s="70">
        <f t="shared" si="37"/>
        <v>4223</v>
      </c>
      <c r="M135" s="70">
        <f t="shared" si="38"/>
        <v>4674</v>
      </c>
      <c r="N135" s="70">
        <f t="shared" si="39"/>
        <v>5781</v>
      </c>
      <c r="O135" s="481">
        <f t="shared" si="40"/>
        <v>3895</v>
      </c>
      <c r="P135" s="481">
        <f t="shared" si="41"/>
        <v>4305</v>
      </c>
      <c r="Q135" s="481">
        <f t="shared" si="42"/>
        <v>5330</v>
      </c>
      <c r="X135" s="126"/>
    </row>
    <row r="136" spans="1:24" ht="30">
      <c r="A136" s="646"/>
      <c r="B136" s="814"/>
      <c r="C136" s="670"/>
      <c r="D136" s="164" t="s">
        <v>1179</v>
      </c>
      <c r="E136" s="69">
        <f t="shared" si="32"/>
        <v>5535</v>
      </c>
      <c r="F136" s="70">
        <f t="shared" si="31"/>
        <v>4510</v>
      </c>
      <c r="G136" s="71">
        <v>4100</v>
      </c>
      <c r="H136" s="126">
        <f t="shared" si="33"/>
        <v>1</v>
      </c>
      <c r="I136" s="126">
        <f t="shared" si="34"/>
        <v>4100</v>
      </c>
      <c r="J136" s="126">
        <f t="shared" si="35"/>
        <v>4100</v>
      </c>
      <c r="K136">
        <f t="shared" si="36"/>
        <v>4100</v>
      </c>
      <c r="L136" s="70">
        <f t="shared" si="37"/>
        <v>4223</v>
      </c>
      <c r="M136" s="70">
        <f t="shared" si="38"/>
        <v>4674</v>
      </c>
      <c r="N136" s="70">
        <f t="shared" si="39"/>
        <v>5781</v>
      </c>
      <c r="O136" s="481">
        <f t="shared" si="40"/>
        <v>3895</v>
      </c>
      <c r="P136" s="481">
        <f t="shared" si="41"/>
        <v>4305</v>
      </c>
      <c r="Q136" s="481">
        <f t="shared" si="42"/>
        <v>5330</v>
      </c>
      <c r="X136" s="126" t="s">
        <v>978</v>
      </c>
    </row>
    <row r="137" spans="1:24" ht="30">
      <c r="A137" s="644" t="s">
        <v>3096</v>
      </c>
      <c r="B137" s="814"/>
      <c r="C137" s="670" t="s">
        <v>4169</v>
      </c>
      <c r="D137" s="135" t="s">
        <v>1178</v>
      </c>
      <c r="E137" s="69">
        <f t="shared" si="32"/>
        <v>0</v>
      </c>
      <c r="F137" s="70">
        <f t="shared" si="31"/>
        <v>0</v>
      </c>
      <c r="G137" s="71">
        <v>0</v>
      </c>
      <c r="H137" s="126">
        <f t="shared" si="33"/>
        <v>0</v>
      </c>
      <c r="I137" s="126">
        <f t="shared" si="34"/>
        <v>0</v>
      </c>
      <c r="J137" s="126">
        <f t="shared" si="35"/>
        <v>0</v>
      </c>
      <c r="K137" t="str">
        <f t="shared" si="36"/>
        <v xml:space="preserve"> </v>
      </c>
      <c r="L137" s="70" t="str">
        <f t="shared" si="37"/>
        <v xml:space="preserve"> </v>
      </c>
      <c r="M137" s="70" t="str">
        <f t="shared" si="38"/>
        <v xml:space="preserve"> </v>
      </c>
      <c r="N137" s="70" t="str">
        <f t="shared" si="39"/>
        <v xml:space="preserve"> </v>
      </c>
      <c r="O137" s="481" t="str">
        <f t="shared" si="40"/>
        <v xml:space="preserve"> </v>
      </c>
      <c r="P137" s="481" t="str">
        <f t="shared" si="41"/>
        <v xml:space="preserve"> </v>
      </c>
      <c r="Q137" s="481" t="str">
        <f t="shared" si="42"/>
        <v xml:space="preserve"> </v>
      </c>
      <c r="X137" s="126" t="s">
        <v>978</v>
      </c>
    </row>
    <row r="138" spans="1:24" ht="30.75" customHeight="1">
      <c r="A138" s="646"/>
      <c r="B138" s="814"/>
      <c r="C138" s="670"/>
      <c r="D138" s="164" t="s">
        <v>1179</v>
      </c>
      <c r="E138" s="69">
        <f t="shared" si="32"/>
        <v>0</v>
      </c>
      <c r="F138" s="70">
        <f t="shared" si="31"/>
        <v>0</v>
      </c>
      <c r="G138" s="71">
        <v>0</v>
      </c>
      <c r="H138" s="126">
        <f t="shared" si="33"/>
        <v>0</v>
      </c>
      <c r="I138" s="126">
        <f t="shared" si="34"/>
        <v>0</v>
      </c>
      <c r="J138" s="126">
        <f t="shared" si="35"/>
        <v>0</v>
      </c>
      <c r="K138" t="str">
        <f t="shared" si="36"/>
        <v xml:space="preserve"> </v>
      </c>
      <c r="L138" s="70" t="str">
        <f t="shared" si="37"/>
        <v xml:space="preserve"> </v>
      </c>
      <c r="M138" s="70" t="str">
        <f t="shared" si="38"/>
        <v xml:space="preserve"> </v>
      </c>
      <c r="N138" s="70" t="str">
        <f t="shared" si="39"/>
        <v xml:space="preserve"> </v>
      </c>
      <c r="O138" s="481" t="str">
        <f t="shared" si="40"/>
        <v xml:space="preserve"> </v>
      </c>
      <c r="P138" s="481" t="str">
        <f t="shared" si="41"/>
        <v xml:space="preserve"> </v>
      </c>
      <c r="Q138" s="481" t="str">
        <f t="shared" si="42"/>
        <v xml:space="preserve"> </v>
      </c>
      <c r="X138" s="126" t="s">
        <v>978</v>
      </c>
    </row>
    <row r="139" spans="1:24" ht="30">
      <c r="A139" s="644" t="s">
        <v>3097</v>
      </c>
      <c r="B139" s="814"/>
      <c r="C139" s="670" t="s">
        <v>4170</v>
      </c>
      <c r="D139" s="135" t="s">
        <v>1178</v>
      </c>
      <c r="E139" s="69">
        <f t="shared" ref="E139:E146" si="43">G139*1.35</f>
        <v>9477</v>
      </c>
      <c r="F139" s="70">
        <f t="shared" si="31"/>
        <v>7722.0000000000009</v>
      </c>
      <c r="G139" s="71">
        <v>7020</v>
      </c>
      <c r="H139" s="126">
        <f t="shared" si="33"/>
        <v>1</v>
      </c>
      <c r="I139" s="126">
        <f t="shared" si="34"/>
        <v>7020</v>
      </c>
      <c r="J139" s="126">
        <f t="shared" si="35"/>
        <v>7020</v>
      </c>
      <c r="K139">
        <f t="shared" si="36"/>
        <v>7020</v>
      </c>
      <c r="L139" s="70">
        <f t="shared" si="37"/>
        <v>7230.6</v>
      </c>
      <c r="M139" s="70">
        <f t="shared" si="38"/>
        <v>8002.7999999999993</v>
      </c>
      <c r="N139" s="70">
        <f t="shared" si="39"/>
        <v>9898.1999999999989</v>
      </c>
      <c r="O139" s="481">
        <f t="shared" si="40"/>
        <v>6669</v>
      </c>
      <c r="P139" s="481">
        <f t="shared" si="41"/>
        <v>7371</v>
      </c>
      <c r="Q139" s="481">
        <f t="shared" si="42"/>
        <v>9126</v>
      </c>
      <c r="X139" s="126"/>
    </row>
    <row r="140" spans="1:24" ht="28.5" customHeight="1">
      <c r="A140" s="646"/>
      <c r="B140" s="814"/>
      <c r="C140" s="670"/>
      <c r="D140" s="164" t="s">
        <v>1179</v>
      </c>
      <c r="E140" s="69">
        <f t="shared" si="43"/>
        <v>9477</v>
      </c>
      <c r="F140" s="70">
        <f t="shared" si="31"/>
        <v>7722.0000000000009</v>
      </c>
      <c r="G140" s="71">
        <v>7020</v>
      </c>
      <c r="H140" s="126">
        <f t="shared" si="33"/>
        <v>1</v>
      </c>
      <c r="I140" s="126">
        <f t="shared" si="34"/>
        <v>7020</v>
      </c>
      <c r="J140" s="126">
        <f t="shared" si="35"/>
        <v>7020</v>
      </c>
      <c r="K140">
        <f t="shared" si="36"/>
        <v>7020</v>
      </c>
      <c r="L140" s="70">
        <f t="shared" si="37"/>
        <v>7230.6</v>
      </c>
      <c r="M140" s="70">
        <f t="shared" si="38"/>
        <v>8002.7999999999993</v>
      </c>
      <c r="N140" s="70">
        <f t="shared" si="39"/>
        <v>9898.1999999999989</v>
      </c>
      <c r="O140" s="481">
        <f t="shared" si="40"/>
        <v>6669</v>
      </c>
      <c r="P140" s="481">
        <f t="shared" si="41"/>
        <v>7371</v>
      </c>
      <c r="Q140" s="481">
        <f t="shared" si="42"/>
        <v>9126</v>
      </c>
      <c r="X140" s="126" t="s">
        <v>978</v>
      </c>
    </row>
    <row r="141" spans="1:24" ht="33.75" customHeight="1">
      <c r="A141" s="644" t="s">
        <v>3099</v>
      </c>
      <c r="B141" s="814"/>
      <c r="C141" s="670" t="s">
        <v>4171</v>
      </c>
      <c r="D141" s="135" t="s">
        <v>1178</v>
      </c>
      <c r="E141" s="69">
        <f t="shared" si="43"/>
        <v>0</v>
      </c>
      <c r="F141" s="70">
        <f t="shared" si="31"/>
        <v>0</v>
      </c>
      <c r="G141" s="71">
        <v>0</v>
      </c>
      <c r="H141" s="126">
        <f t="shared" si="33"/>
        <v>0</v>
      </c>
      <c r="I141" s="126">
        <f t="shared" si="34"/>
        <v>0</v>
      </c>
      <c r="J141" s="126">
        <f t="shared" si="35"/>
        <v>0</v>
      </c>
      <c r="K141" t="str">
        <f t="shared" si="36"/>
        <v xml:space="preserve"> </v>
      </c>
      <c r="L141" s="70" t="str">
        <f t="shared" si="37"/>
        <v xml:space="preserve"> </v>
      </c>
      <c r="M141" s="70" t="str">
        <f t="shared" si="38"/>
        <v xml:space="preserve"> </v>
      </c>
      <c r="N141" s="70" t="str">
        <f t="shared" si="39"/>
        <v xml:space="preserve"> </v>
      </c>
      <c r="O141" s="481" t="str">
        <f t="shared" si="40"/>
        <v xml:space="preserve"> </v>
      </c>
      <c r="P141" s="481" t="str">
        <f t="shared" si="41"/>
        <v xml:space="preserve"> </v>
      </c>
      <c r="Q141" s="481" t="str">
        <f t="shared" si="42"/>
        <v xml:space="preserve"> </v>
      </c>
      <c r="X141" s="126" t="s">
        <v>978</v>
      </c>
    </row>
    <row r="142" spans="1:24" ht="31.5" customHeight="1">
      <c r="A142" s="646"/>
      <c r="B142" s="814"/>
      <c r="C142" s="670"/>
      <c r="D142" s="164" t="s">
        <v>1179</v>
      </c>
      <c r="E142" s="69">
        <f t="shared" si="43"/>
        <v>0</v>
      </c>
      <c r="F142" s="70">
        <f t="shared" si="31"/>
        <v>0</v>
      </c>
      <c r="G142" s="71">
        <v>0</v>
      </c>
      <c r="H142" s="126">
        <f t="shared" si="33"/>
        <v>0</v>
      </c>
      <c r="I142" s="126">
        <f t="shared" si="34"/>
        <v>0</v>
      </c>
      <c r="J142" s="126">
        <f t="shared" si="35"/>
        <v>0</v>
      </c>
      <c r="K142" t="str">
        <f t="shared" si="36"/>
        <v xml:space="preserve"> </v>
      </c>
      <c r="L142" s="70" t="str">
        <f t="shared" si="37"/>
        <v xml:space="preserve"> </v>
      </c>
      <c r="M142" s="70" t="str">
        <f t="shared" si="38"/>
        <v xml:space="preserve"> </v>
      </c>
      <c r="N142" s="70" t="str">
        <f t="shared" si="39"/>
        <v xml:space="preserve"> </v>
      </c>
      <c r="O142" s="481" t="str">
        <f t="shared" si="40"/>
        <v xml:space="preserve"> </v>
      </c>
      <c r="P142" s="481" t="str">
        <f t="shared" si="41"/>
        <v xml:space="preserve"> </v>
      </c>
      <c r="Q142" s="481" t="str">
        <f t="shared" si="42"/>
        <v xml:space="preserve"> </v>
      </c>
      <c r="X142" s="126" t="s">
        <v>978</v>
      </c>
    </row>
    <row r="143" spans="1:24" ht="33" customHeight="1">
      <c r="A143" s="644" t="s">
        <v>3100</v>
      </c>
      <c r="B143" s="814"/>
      <c r="C143" s="670" t="s">
        <v>4172</v>
      </c>
      <c r="D143" s="135" t="s">
        <v>1178</v>
      </c>
      <c r="E143" s="69">
        <f t="shared" si="43"/>
        <v>0</v>
      </c>
      <c r="F143" s="70">
        <f t="shared" si="31"/>
        <v>0</v>
      </c>
      <c r="G143" s="71">
        <v>0</v>
      </c>
      <c r="H143" s="126">
        <f t="shared" si="33"/>
        <v>0</v>
      </c>
      <c r="I143" s="126">
        <f t="shared" si="34"/>
        <v>0</v>
      </c>
      <c r="J143" s="126">
        <f t="shared" si="35"/>
        <v>0</v>
      </c>
      <c r="K143" t="str">
        <f t="shared" si="36"/>
        <v xml:space="preserve"> </v>
      </c>
      <c r="L143" s="70" t="str">
        <f t="shared" si="37"/>
        <v xml:space="preserve"> </v>
      </c>
      <c r="M143" s="70" t="str">
        <f t="shared" si="38"/>
        <v xml:space="preserve"> </v>
      </c>
      <c r="N143" s="70" t="str">
        <f t="shared" si="39"/>
        <v xml:space="preserve"> </v>
      </c>
      <c r="O143" s="481" t="str">
        <f t="shared" si="40"/>
        <v xml:space="preserve"> </v>
      </c>
      <c r="P143" s="481" t="str">
        <f t="shared" si="41"/>
        <v xml:space="preserve"> </v>
      </c>
      <c r="Q143" s="481" t="str">
        <f t="shared" si="42"/>
        <v xml:space="preserve"> </v>
      </c>
      <c r="X143" s="126" t="s">
        <v>978</v>
      </c>
    </row>
    <row r="144" spans="1:24" ht="33" customHeight="1">
      <c r="A144" s="646"/>
      <c r="B144" s="814"/>
      <c r="C144" s="670"/>
      <c r="D144" s="164" t="s">
        <v>1179</v>
      </c>
      <c r="E144" s="69">
        <f t="shared" si="43"/>
        <v>0</v>
      </c>
      <c r="F144" s="70">
        <f t="shared" si="31"/>
        <v>0</v>
      </c>
      <c r="G144" s="71">
        <v>0</v>
      </c>
      <c r="H144" s="126">
        <f t="shared" si="33"/>
        <v>0</v>
      </c>
      <c r="I144" s="126">
        <f t="shared" si="34"/>
        <v>0</v>
      </c>
      <c r="J144" s="126">
        <f t="shared" si="35"/>
        <v>0</v>
      </c>
      <c r="K144" t="str">
        <f t="shared" si="36"/>
        <v xml:space="preserve"> </v>
      </c>
      <c r="L144" s="70" t="str">
        <f t="shared" si="37"/>
        <v xml:space="preserve"> </v>
      </c>
      <c r="M144" s="70" t="str">
        <f t="shared" si="38"/>
        <v xml:space="preserve"> </v>
      </c>
      <c r="N144" s="70" t="str">
        <f t="shared" si="39"/>
        <v xml:space="preserve"> </v>
      </c>
      <c r="O144" s="481" t="str">
        <f t="shared" si="40"/>
        <v xml:space="preserve"> </v>
      </c>
      <c r="P144" s="481" t="str">
        <f t="shared" si="41"/>
        <v xml:space="preserve"> </v>
      </c>
      <c r="Q144" s="481" t="str">
        <f t="shared" si="42"/>
        <v xml:space="preserve"> </v>
      </c>
      <c r="X144" s="126" t="s">
        <v>978</v>
      </c>
    </row>
    <row r="145" spans="1:24" ht="33.75" customHeight="1">
      <c r="A145" s="644" t="s">
        <v>3101</v>
      </c>
      <c r="B145" s="814"/>
      <c r="C145" s="670" t="s">
        <v>4173</v>
      </c>
      <c r="D145" s="135" t="s">
        <v>1178</v>
      </c>
      <c r="E145" s="69">
        <f t="shared" si="43"/>
        <v>0</v>
      </c>
      <c r="F145" s="70">
        <f t="shared" si="31"/>
        <v>0</v>
      </c>
      <c r="G145" s="71">
        <v>0</v>
      </c>
      <c r="H145" s="126">
        <f t="shared" si="33"/>
        <v>0</v>
      </c>
      <c r="I145" s="126">
        <f t="shared" si="34"/>
        <v>0</v>
      </c>
      <c r="J145" s="126">
        <f t="shared" si="35"/>
        <v>0</v>
      </c>
      <c r="K145" t="str">
        <f t="shared" si="36"/>
        <v xml:space="preserve"> </v>
      </c>
      <c r="L145" s="70" t="str">
        <f t="shared" si="37"/>
        <v xml:space="preserve"> </v>
      </c>
      <c r="M145" s="70" t="str">
        <f t="shared" si="38"/>
        <v xml:space="preserve"> </v>
      </c>
      <c r="N145" s="70" t="str">
        <f t="shared" si="39"/>
        <v xml:space="preserve"> </v>
      </c>
      <c r="O145" s="481" t="str">
        <f t="shared" si="40"/>
        <v xml:space="preserve"> </v>
      </c>
      <c r="P145" s="481" t="str">
        <f t="shared" si="41"/>
        <v xml:space="preserve"> </v>
      </c>
      <c r="Q145" s="481" t="str">
        <f t="shared" si="42"/>
        <v xml:space="preserve"> </v>
      </c>
      <c r="X145" s="126" t="s">
        <v>978</v>
      </c>
    </row>
    <row r="146" spans="1:24" ht="31.5" customHeight="1">
      <c r="A146" s="646"/>
      <c r="B146" s="814"/>
      <c r="C146" s="670"/>
      <c r="D146" s="164" t="s">
        <v>1179</v>
      </c>
      <c r="E146" s="69">
        <f t="shared" si="43"/>
        <v>0</v>
      </c>
      <c r="F146" s="70">
        <f t="shared" si="31"/>
        <v>0</v>
      </c>
      <c r="G146" s="71">
        <v>0</v>
      </c>
      <c r="H146" s="126">
        <f t="shared" si="33"/>
        <v>0</v>
      </c>
      <c r="I146" s="126">
        <f t="shared" si="34"/>
        <v>0</v>
      </c>
      <c r="J146" s="126">
        <f t="shared" si="35"/>
        <v>0</v>
      </c>
      <c r="K146" t="str">
        <f t="shared" si="36"/>
        <v xml:space="preserve"> </v>
      </c>
      <c r="L146" s="70" t="str">
        <f t="shared" si="37"/>
        <v xml:space="preserve"> </v>
      </c>
      <c r="M146" s="70" t="str">
        <f t="shared" si="38"/>
        <v xml:space="preserve"> </v>
      </c>
      <c r="N146" s="70" t="str">
        <f t="shared" si="39"/>
        <v xml:space="preserve"> </v>
      </c>
      <c r="O146" s="481" t="str">
        <f t="shared" si="40"/>
        <v xml:space="preserve"> </v>
      </c>
      <c r="P146" s="481" t="str">
        <f t="shared" si="41"/>
        <v xml:space="preserve"> </v>
      </c>
      <c r="Q146" s="481" t="str">
        <f t="shared" si="42"/>
        <v xml:space="preserve"> </v>
      </c>
      <c r="X146" s="126" t="s">
        <v>978</v>
      </c>
    </row>
    <row r="147" spans="1:24" ht="52.5" customHeight="1">
      <c r="A147" s="644" t="s">
        <v>3098</v>
      </c>
      <c r="B147" s="814"/>
      <c r="C147" s="670" t="s">
        <v>4174</v>
      </c>
      <c r="D147" s="135" t="s">
        <v>1178</v>
      </c>
      <c r="E147" s="69">
        <f>G147*1.35</f>
        <v>0</v>
      </c>
      <c r="F147" s="70">
        <f t="shared" si="31"/>
        <v>0</v>
      </c>
      <c r="G147" s="71">
        <v>0</v>
      </c>
      <c r="H147" s="126">
        <f t="shared" si="33"/>
        <v>0</v>
      </c>
      <c r="I147" s="126">
        <f t="shared" si="34"/>
        <v>0</v>
      </c>
      <c r="J147" s="126">
        <f t="shared" si="35"/>
        <v>0</v>
      </c>
      <c r="K147" t="str">
        <f t="shared" si="36"/>
        <v xml:space="preserve"> </v>
      </c>
      <c r="L147" s="70" t="str">
        <f t="shared" si="37"/>
        <v xml:space="preserve"> </v>
      </c>
      <c r="M147" s="70" t="str">
        <f t="shared" si="38"/>
        <v xml:space="preserve"> </v>
      </c>
      <c r="N147" s="70" t="str">
        <f t="shared" si="39"/>
        <v xml:space="preserve"> </v>
      </c>
      <c r="O147" s="481" t="str">
        <f t="shared" si="40"/>
        <v xml:space="preserve"> </v>
      </c>
      <c r="P147" s="481" t="str">
        <f t="shared" si="41"/>
        <v xml:space="preserve"> </v>
      </c>
      <c r="Q147" s="481" t="str">
        <f t="shared" si="42"/>
        <v xml:space="preserve"> </v>
      </c>
      <c r="X147" s="126" t="s">
        <v>978</v>
      </c>
    </row>
    <row r="148" spans="1:24" ht="51" customHeight="1">
      <c r="A148" s="646"/>
      <c r="B148" s="814"/>
      <c r="C148" s="670"/>
      <c r="D148" s="164" t="s">
        <v>1179</v>
      </c>
      <c r="E148" s="69">
        <f>G148*1.35</f>
        <v>0</v>
      </c>
      <c r="F148" s="70">
        <f t="shared" si="31"/>
        <v>0</v>
      </c>
      <c r="G148" s="71">
        <v>0</v>
      </c>
      <c r="H148" s="126">
        <f t="shared" si="33"/>
        <v>0</v>
      </c>
      <c r="I148" s="126">
        <f t="shared" si="34"/>
        <v>0</v>
      </c>
      <c r="J148" s="126">
        <f t="shared" si="35"/>
        <v>0</v>
      </c>
      <c r="K148" t="str">
        <f t="shared" si="36"/>
        <v xml:space="preserve"> </v>
      </c>
      <c r="L148" s="70" t="str">
        <f t="shared" si="37"/>
        <v xml:space="preserve"> </v>
      </c>
      <c r="M148" s="70" t="str">
        <f t="shared" si="38"/>
        <v xml:space="preserve"> </v>
      </c>
      <c r="N148" s="70" t="str">
        <f t="shared" si="39"/>
        <v xml:space="preserve"> </v>
      </c>
      <c r="O148" s="481" t="str">
        <f t="shared" si="40"/>
        <v xml:space="preserve"> </v>
      </c>
      <c r="P148" s="481" t="str">
        <f t="shared" si="41"/>
        <v xml:space="preserve"> </v>
      </c>
      <c r="Q148" s="481" t="str">
        <f t="shared" si="42"/>
        <v xml:space="preserve"> </v>
      </c>
      <c r="X148" s="126" t="s">
        <v>978</v>
      </c>
    </row>
    <row r="149" spans="1:24" ht="29.25" customHeight="1">
      <c r="A149" s="912" t="s">
        <v>3025</v>
      </c>
      <c r="B149" s="913"/>
      <c r="C149" s="913"/>
      <c r="D149" s="913"/>
      <c r="E149" s="913"/>
      <c r="F149" s="913"/>
      <c r="G149" s="914"/>
      <c r="H149" s="126">
        <f t="shared" si="33"/>
        <v>0</v>
      </c>
      <c r="I149" s="126">
        <f t="shared" si="34"/>
        <v>0</v>
      </c>
      <c r="J149" s="126">
        <f t="shared" si="35"/>
        <v>0</v>
      </c>
      <c r="K149" t="str">
        <f t="shared" si="36"/>
        <v xml:space="preserve"> </v>
      </c>
      <c r="L149" s="70" t="str">
        <f t="shared" si="37"/>
        <v xml:space="preserve"> </v>
      </c>
      <c r="M149" s="70" t="str">
        <f t="shared" si="38"/>
        <v xml:space="preserve"> </v>
      </c>
      <c r="N149" s="70" t="str">
        <f t="shared" si="39"/>
        <v xml:space="preserve"> </v>
      </c>
      <c r="O149" s="481" t="str">
        <f t="shared" si="40"/>
        <v xml:space="preserve"> </v>
      </c>
      <c r="P149" s="481" t="str">
        <f t="shared" si="41"/>
        <v xml:space="preserve"> </v>
      </c>
      <c r="Q149" s="481" t="str">
        <f t="shared" si="42"/>
        <v xml:space="preserve"> </v>
      </c>
      <c r="X149" s="126"/>
    </row>
    <row r="150" spans="1:24" ht="27.75" customHeight="1">
      <c r="A150" s="64" t="s">
        <v>3</v>
      </c>
      <c r="B150" s="64" t="s">
        <v>43</v>
      </c>
      <c r="C150" s="64" t="s">
        <v>93</v>
      </c>
      <c r="D150" s="64" t="s">
        <v>4</v>
      </c>
      <c r="E150" s="64" t="s">
        <v>261</v>
      </c>
      <c r="F150" s="64" t="s">
        <v>3629</v>
      </c>
      <c r="G150" s="64" t="s">
        <v>263</v>
      </c>
      <c r="H150" s="126">
        <f t="shared" si="33"/>
        <v>1</v>
      </c>
      <c r="I150" s="126" t="str">
        <f t="shared" si="34"/>
        <v>ОПТ 2</v>
      </c>
      <c r="J150" s="126" t="str">
        <f t="shared" si="35"/>
        <v xml:space="preserve"> </v>
      </c>
      <c r="K150" t="str">
        <f t="shared" si="36"/>
        <v xml:space="preserve"> </v>
      </c>
      <c r="L150" s="70" t="str">
        <f t="shared" si="37"/>
        <v xml:space="preserve"> </v>
      </c>
      <c r="M150" s="70" t="str">
        <f t="shared" si="38"/>
        <v xml:space="preserve"> </v>
      </c>
      <c r="N150" s="70" t="str">
        <f t="shared" si="39"/>
        <v xml:space="preserve"> </v>
      </c>
      <c r="O150" s="481" t="str">
        <f t="shared" si="40"/>
        <v xml:space="preserve"> </v>
      </c>
      <c r="P150" s="481" t="str">
        <f t="shared" si="41"/>
        <v xml:space="preserve"> </v>
      </c>
      <c r="Q150" s="481" t="str">
        <f t="shared" si="42"/>
        <v xml:space="preserve"> </v>
      </c>
      <c r="X150" s="126"/>
    </row>
    <row r="151" spans="1:24" ht="28.5" customHeight="1">
      <c r="A151" s="644" t="s">
        <v>3102</v>
      </c>
      <c r="B151" s="814"/>
      <c r="C151" s="670" t="s">
        <v>4175</v>
      </c>
      <c r="D151" s="135" t="s">
        <v>1178</v>
      </c>
      <c r="E151" s="69">
        <f t="shared" ref="E151:E160" si="44">G151*1.35</f>
        <v>0</v>
      </c>
      <c r="F151" s="70">
        <f t="shared" si="31"/>
        <v>0</v>
      </c>
      <c r="G151" s="71">
        <v>0</v>
      </c>
      <c r="H151" s="126">
        <f t="shared" si="33"/>
        <v>0</v>
      </c>
      <c r="I151" s="126">
        <f t="shared" si="34"/>
        <v>0</v>
      </c>
      <c r="J151" s="126">
        <f t="shared" si="35"/>
        <v>0</v>
      </c>
      <c r="K151" t="str">
        <f t="shared" si="36"/>
        <v xml:space="preserve"> </v>
      </c>
      <c r="L151" s="70" t="str">
        <f t="shared" si="37"/>
        <v xml:space="preserve"> </v>
      </c>
      <c r="M151" s="70" t="str">
        <f t="shared" si="38"/>
        <v xml:space="preserve"> </v>
      </c>
      <c r="N151" s="70" t="str">
        <f t="shared" si="39"/>
        <v xml:space="preserve"> </v>
      </c>
      <c r="O151" s="481" t="str">
        <f t="shared" si="40"/>
        <v xml:space="preserve"> </v>
      </c>
      <c r="P151" s="481" t="str">
        <f t="shared" si="41"/>
        <v xml:space="preserve"> </v>
      </c>
      <c r="Q151" s="481" t="str">
        <f t="shared" si="42"/>
        <v xml:space="preserve"> </v>
      </c>
      <c r="X151" s="126" t="s">
        <v>978</v>
      </c>
    </row>
    <row r="152" spans="1:24" ht="30" customHeight="1">
      <c r="A152" s="646"/>
      <c r="B152" s="814"/>
      <c r="C152" s="670"/>
      <c r="D152" s="164" t="s">
        <v>1179</v>
      </c>
      <c r="E152" s="69">
        <f t="shared" si="44"/>
        <v>0</v>
      </c>
      <c r="F152" s="70">
        <f t="shared" si="31"/>
        <v>0</v>
      </c>
      <c r="G152" s="71">
        <v>0</v>
      </c>
      <c r="H152" s="126">
        <f t="shared" si="33"/>
        <v>0</v>
      </c>
      <c r="I152" s="126">
        <f t="shared" si="34"/>
        <v>0</v>
      </c>
      <c r="J152" s="126">
        <f t="shared" si="35"/>
        <v>0</v>
      </c>
      <c r="K152" t="str">
        <f t="shared" si="36"/>
        <v xml:space="preserve"> </v>
      </c>
      <c r="L152" s="70" t="str">
        <f t="shared" si="37"/>
        <v xml:space="preserve"> </v>
      </c>
      <c r="M152" s="70" t="str">
        <f t="shared" si="38"/>
        <v xml:space="preserve"> </v>
      </c>
      <c r="N152" s="70" t="str">
        <f t="shared" si="39"/>
        <v xml:space="preserve"> </v>
      </c>
      <c r="O152" s="481" t="str">
        <f t="shared" si="40"/>
        <v xml:space="preserve"> </v>
      </c>
      <c r="P152" s="481" t="str">
        <f t="shared" si="41"/>
        <v xml:space="preserve"> </v>
      </c>
      <c r="Q152" s="481" t="str">
        <f t="shared" si="42"/>
        <v xml:space="preserve"> </v>
      </c>
      <c r="X152" s="126" t="s">
        <v>978</v>
      </c>
    </row>
    <row r="153" spans="1:24" ht="30">
      <c r="A153" s="644" t="s">
        <v>3103</v>
      </c>
      <c r="B153" s="814"/>
      <c r="C153" s="670" t="s">
        <v>4176</v>
      </c>
      <c r="D153" s="135" t="s">
        <v>1178</v>
      </c>
      <c r="E153" s="69">
        <f t="shared" si="44"/>
        <v>3429</v>
      </c>
      <c r="F153" s="70">
        <f t="shared" si="31"/>
        <v>2794</v>
      </c>
      <c r="G153" s="71">
        <v>2540</v>
      </c>
      <c r="H153" s="126">
        <f t="shared" si="33"/>
        <v>1</v>
      </c>
      <c r="I153" s="126">
        <f t="shared" si="34"/>
        <v>2540</v>
      </c>
      <c r="J153" s="126">
        <f t="shared" si="35"/>
        <v>2540</v>
      </c>
      <c r="K153">
        <f t="shared" si="36"/>
        <v>2540</v>
      </c>
      <c r="L153" s="70">
        <f t="shared" si="37"/>
        <v>2616.2000000000003</v>
      </c>
      <c r="M153" s="70">
        <f t="shared" si="38"/>
        <v>2895.6</v>
      </c>
      <c r="N153" s="70">
        <f t="shared" si="39"/>
        <v>3581.3999999999996</v>
      </c>
      <c r="O153" s="481">
        <f t="shared" si="40"/>
        <v>2413</v>
      </c>
      <c r="P153" s="481">
        <f t="shared" si="41"/>
        <v>2667</v>
      </c>
      <c r="Q153" s="481">
        <f t="shared" si="42"/>
        <v>3302</v>
      </c>
      <c r="X153" s="126"/>
    </row>
    <row r="154" spans="1:24" ht="30">
      <c r="A154" s="646"/>
      <c r="B154" s="814"/>
      <c r="C154" s="670"/>
      <c r="D154" s="164" t="s">
        <v>1179</v>
      </c>
      <c r="E154" s="69">
        <f t="shared" si="44"/>
        <v>3429</v>
      </c>
      <c r="F154" s="70">
        <f t="shared" si="31"/>
        <v>2794</v>
      </c>
      <c r="G154" s="71">
        <v>2540</v>
      </c>
      <c r="H154" s="126">
        <f t="shared" si="33"/>
        <v>1</v>
      </c>
      <c r="I154" s="126">
        <f t="shared" si="34"/>
        <v>2540</v>
      </c>
      <c r="J154" s="126">
        <f t="shared" si="35"/>
        <v>2540</v>
      </c>
      <c r="K154">
        <f t="shared" si="36"/>
        <v>2540</v>
      </c>
      <c r="L154" s="70">
        <f t="shared" si="37"/>
        <v>2616.2000000000003</v>
      </c>
      <c r="M154" s="70">
        <f t="shared" si="38"/>
        <v>2895.6</v>
      </c>
      <c r="N154" s="70">
        <f t="shared" si="39"/>
        <v>3581.3999999999996</v>
      </c>
      <c r="O154" s="481">
        <f t="shared" si="40"/>
        <v>2413</v>
      </c>
      <c r="P154" s="481">
        <f t="shared" si="41"/>
        <v>2667</v>
      </c>
      <c r="Q154" s="481">
        <f t="shared" si="42"/>
        <v>3302</v>
      </c>
      <c r="X154" s="126" t="s">
        <v>978</v>
      </c>
    </row>
    <row r="155" spans="1:24" ht="30.75" customHeight="1">
      <c r="A155" s="644" t="s">
        <v>3104</v>
      </c>
      <c r="B155" s="814"/>
      <c r="C155" s="670" t="s">
        <v>4177</v>
      </c>
      <c r="D155" s="135" t="s">
        <v>1178</v>
      </c>
      <c r="E155" s="69">
        <f t="shared" si="44"/>
        <v>5670</v>
      </c>
      <c r="F155" s="70">
        <f t="shared" si="31"/>
        <v>4620</v>
      </c>
      <c r="G155" s="71">
        <v>4200</v>
      </c>
      <c r="H155" s="126">
        <f t="shared" si="33"/>
        <v>1</v>
      </c>
      <c r="I155" s="126">
        <f t="shared" si="34"/>
        <v>4200</v>
      </c>
      <c r="J155" s="126">
        <f t="shared" si="35"/>
        <v>4200</v>
      </c>
      <c r="K155">
        <f t="shared" si="36"/>
        <v>4200</v>
      </c>
      <c r="L155" s="70">
        <f t="shared" si="37"/>
        <v>4326</v>
      </c>
      <c r="M155" s="70">
        <f t="shared" si="38"/>
        <v>4788</v>
      </c>
      <c r="N155" s="70">
        <f t="shared" si="39"/>
        <v>5922</v>
      </c>
      <c r="O155" s="481">
        <f t="shared" si="40"/>
        <v>3990</v>
      </c>
      <c r="P155" s="481">
        <f t="shared" si="41"/>
        <v>4410</v>
      </c>
      <c r="Q155" s="481">
        <f t="shared" si="42"/>
        <v>5460</v>
      </c>
      <c r="X155" s="126"/>
    </row>
    <row r="156" spans="1:24" ht="30">
      <c r="A156" s="646"/>
      <c r="B156" s="814"/>
      <c r="C156" s="670"/>
      <c r="D156" s="164" t="s">
        <v>1179</v>
      </c>
      <c r="E156" s="69">
        <f t="shared" si="44"/>
        <v>5670</v>
      </c>
      <c r="F156" s="70">
        <f t="shared" si="31"/>
        <v>4620</v>
      </c>
      <c r="G156" s="71">
        <v>4200</v>
      </c>
      <c r="H156" s="126">
        <f t="shared" si="33"/>
        <v>1</v>
      </c>
      <c r="I156" s="126">
        <f t="shared" si="34"/>
        <v>4200</v>
      </c>
      <c r="J156" s="126">
        <f t="shared" si="35"/>
        <v>4200</v>
      </c>
      <c r="K156">
        <f t="shared" si="36"/>
        <v>4200</v>
      </c>
      <c r="L156" s="70">
        <f t="shared" si="37"/>
        <v>4326</v>
      </c>
      <c r="M156" s="70">
        <f t="shared" si="38"/>
        <v>4788</v>
      </c>
      <c r="N156" s="70">
        <f t="shared" si="39"/>
        <v>5922</v>
      </c>
      <c r="O156" s="481">
        <f t="shared" si="40"/>
        <v>3990</v>
      </c>
      <c r="P156" s="481">
        <f t="shared" si="41"/>
        <v>4410</v>
      </c>
      <c r="Q156" s="481">
        <f t="shared" si="42"/>
        <v>5460</v>
      </c>
      <c r="X156" s="126" t="s">
        <v>978</v>
      </c>
    </row>
    <row r="157" spans="1:24" ht="30">
      <c r="A157" s="644" t="s">
        <v>3105</v>
      </c>
      <c r="B157" s="814"/>
      <c r="C157" s="670" t="s">
        <v>4178</v>
      </c>
      <c r="D157" s="135" t="s">
        <v>1178</v>
      </c>
      <c r="E157" s="69">
        <f t="shared" si="44"/>
        <v>7020.0000000000009</v>
      </c>
      <c r="F157" s="70">
        <f t="shared" si="31"/>
        <v>5720.0000000000009</v>
      </c>
      <c r="G157" s="71">
        <v>5200</v>
      </c>
      <c r="H157" s="126">
        <f t="shared" si="33"/>
        <v>1</v>
      </c>
      <c r="I157" s="126">
        <f t="shared" si="34"/>
        <v>5200</v>
      </c>
      <c r="J157" s="126">
        <f t="shared" si="35"/>
        <v>5200</v>
      </c>
      <c r="K157">
        <f t="shared" si="36"/>
        <v>5200</v>
      </c>
      <c r="L157" s="70">
        <f t="shared" si="37"/>
        <v>5356</v>
      </c>
      <c r="M157" s="70">
        <f t="shared" si="38"/>
        <v>5927.9999999999991</v>
      </c>
      <c r="N157" s="70">
        <f t="shared" si="39"/>
        <v>7332</v>
      </c>
      <c r="O157" s="481">
        <f t="shared" si="40"/>
        <v>4940</v>
      </c>
      <c r="P157" s="481">
        <f t="shared" si="41"/>
        <v>5460</v>
      </c>
      <c r="Q157" s="481">
        <f t="shared" si="42"/>
        <v>6760</v>
      </c>
      <c r="X157" s="126" t="s">
        <v>978</v>
      </c>
    </row>
    <row r="158" spans="1:24" ht="30">
      <c r="A158" s="646"/>
      <c r="B158" s="814"/>
      <c r="C158" s="670"/>
      <c r="D158" s="164" t="s">
        <v>1179</v>
      </c>
      <c r="E158" s="69">
        <f t="shared" si="44"/>
        <v>7020.0000000000009</v>
      </c>
      <c r="F158" s="70">
        <f t="shared" si="31"/>
        <v>5720.0000000000009</v>
      </c>
      <c r="G158" s="71">
        <v>5200</v>
      </c>
      <c r="H158" s="126">
        <f t="shared" si="33"/>
        <v>1</v>
      </c>
      <c r="I158" s="126">
        <f t="shared" si="34"/>
        <v>5200</v>
      </c>
      <c r="J158" s="126">
        <f t="shared" si="35"/>
        <v>5200</v>
      </c>
      <c r="K158">
        <f t="shared" si="36"/>
        <v>5200</v>
      </c>
      <c r="L158" s="70">
        <f t="shared" si="37"/>
        <v>5356</v>
      </c>
      <c r="M158" s="70">
        <f t="shared" si="38"/>
        <v>5927.9999999999991</v>
      </c>
      <c r="N158" s="70">
        <f t="shared" si="39"/>
        <v>7332</v>
      </c>
      <c r="O158" s="481">
        <f t="shared" si="40"/>
        <v>4940</v>
      </c>
      <c r="P158" s="481">
        <f t="shared" si="41"/>
        <v>5460</v>
      </c>
      <c r="Q158" s="481">
        <f t="shared" si="42"/>
        <v>6760</v>
      </c>
      <c r="X158" s="126" t="s">
        <v>978</v>
      </c>
    </row>
    <row r="159" spans="1:24" ht="30">
      <c r="A159" s="644" t="s">
        <v>3106</v>
      </c>
      <c r="B159" s="814"/>
      <c r="C159" s="670" t="s">
        <v>4179</v>
      </c>
      <c r="D159" s="135" t="s">
        <v>1178</v>
      </c>
      <c r="E159" s="69">
        <f t="shared" si="44"/>
        <v>0</v>
      </c>
      <c r="F159" s="70">
        <f>G159*1.1</f>
        <v>0</v>
      </c>
      <c r="G159" s="71">
        <v>0</v>
      </c>
      <c r="H159" s="126">
        <f t="shared" si="33"/>
        <v>0</v>
      </c>
      <c r="I159" s="126">
        <f t="shared" si="34"/>
        <v>0</v>
      </c>
      <c r="J159" s="126">
        <f t="shared" si="35"/>
        <v>0</v>
      </c>
      <c r="K159" t="str">
        <f t="shared" si="36"/>
        <v xml:space="preserve"> </v>
      </c>
      <c r="L159" s="70" t="str">
        <f t="shared" si="37"/>
        <v xml:space="preserve"> </v>
      </c>
      <c r="M159" s="70" t="str">
        <f t="shared" si="38"/>
        <v xml:space="preserve"> </v>
      </c>
      <c r="N159" s="70" t="str">
        <f t="shared" si="39"/>
        <v xml:space="preserve"> </v>
      </c>
      <c r="O159" s="481" t="str">
        <f t="shared" si="40"/>
        <v xml:space="preserve"> </v>
      </c>
      <c r="P159" s="481" t="str">
        <f t="shared" si="41"/>
        <v xml:space="preserve"> </v>
      </c>
      <c r="Q159" s="481" t="str">
        <f t="shared" si="42"/>
        <v xml:space="preserve"> </v>
      </c>
      <c r="X159" s="126" t="s">
        <v>978</v>
      </c>
    </row>
    <row r="160" spans="1:24" ht="30">
      <c r="A160" s="646"/>
      <c r="B160" s="814"/>
      <c r="C160" s="670"/>
      <c r="D160" s="164" t="s">
        <v>1179</v>
      </c>
      <c r="E160" s="69">
        <f t="shared" si="44"/>
        <v>0</v>
      </c>
      <c r="F160" s="70">
        <f>G160*1.1</f>
        <v>0</v>
      </c>
      <c r="G160" s="71">
        <v>0</v>
      </c>
      <c r="H160" s="126">
        <f t="shared" si="33"/>
        <v>0</v>
      </c>
      <c r="I160" s="126">
        <f t="shared" si="34"/>
        <v>0</v>
      </c>
      <c r="J160" s="126">
        <f t="shared" si="35"/>
        <v>0</v>
      </c>
      <c r="K160" t="str">
        <f t="shared" si="36"/>
        <v xml:space="preserve"> </v>
      </c>
      <c r="L160" s="70" t="str">
        <f t="shared" si="37"/>
        <v xml:space="preserve"> </v>
      </c>
      <c r="M160" s="70" t="str">
        <f t="shared" si="38"/>
        <v xml:space="preserve"> </v>
      </c>
      <c r="N160" s="70" t="str">
        <f t="shared" si="39"/>
        <v xml:space="preserve"> </v>
      </c>
      <c r="O160" s="481" t="str">
        <f t="shared" si="40"/>
        <v xml:space="preserve"> </v>
      </c>
      <c r="P160" s="481" t="str">
        <f t="shared" si="41"/>
        <v xml:space="preserve"> </v>
      </c>
      <c r="Q160" s="481" t="str">
        <f t="shared" si="42"/>
        <v xml:space="preserve"> </v>
      </c>
      <c r="X160" s="126" t="s">
        <v>978</v>
      </c>
    </row>
    <row r="161" spans="1:24" ht="29.25" customHeight="1">
      <c r="A161" s="912" t="s">
        <v>3026</v>
      </c>
      <c r="B161" s="913"/>
      <c r="C161" s="913"/>
      <c r="D161" s="913"/>
      <c r="E161" s="913"/>
      <c r="F161" s="913"/>
      <c r="G161" s="914"/>
      <c r="H161" s="126">
        <f t="shared" si="33"/>
        <v>0</v>
      </c>
      <c r="I161" s="126">
        <f t="shared" si="34"/>
        <v>0</v>
      </c>
      <c r="J161" s="126">
        <f t="shared" si="35"/>
        <v>0</v>
      </c>
      <c r="K161" t="str">
        <f t="shared" si="36"/>
        <v xml:space="preserve"> </v>
      </c>
      <c r="L161" s="70" t="str">
        <f t="shared" si="37"/>
        <v xml:space="preserve"> </v>
      </c>
      <c r="M161" s="70" t="str">
        <f t="shared" si="38"/>
        <v xml:space="preserve"> </v>
      </c>
      <c r="N161" s="70" t="str">
        <f t="shared" si="39"/>
        <v xml:space="preserve"> </v>
      </c>
      <c r="O161" s="481" t="str">
        <f t="shared" si="40"/>
        <v xml:space="preserve"> </v>
      </c>
      <c r="P161" s="481" t="str">
        <f t="shared" si="41"/>
        <v xml:space="preserve"> </v>
      </c>
      <c r="Q161" s="481" t="str">
        <f t="shared" si="42"/>
        <v xml:space="preserve"> </v>
      </c>
      <c r="X161" s="126"/>
    </row>
    <row r="162" spans="1:24" ht="29.25" customHeight="1">
      <c r="A162" s="64" t="s">
        <v>3</v>
      </c>
      <c r="B162" s="64" t="s">
        <v>43</v>
      </c>
      <c r="C162" s="64" t="s">
        <v>93</v>
      </c>
      <c r="D162" s="64" t="s">
        <v>4</v>
      </c>
      <c r="E162" s="64" t="s">
        <v>261</v>
      </c>
      <c r="F162" s="64" t="s">
        <v>3629</v>
      </c>
      <c r="G162" s="64" t="s">
        <v>263</v>
      </c>
      <c r="H162" s="126">
        <f t="shared" si="33"/>
        <v>1</v>
      </c>
      <c r="I162" s="126" t="str">
        <f t="shared" si="34"/>
        <v>ОПТ 2</v>
      </c>
      <c r="J162" s="126" t="str">
        <f t="shared" si="35"/>
        <v xml:space="preserve"> </v>
      </c>
      <c r="K162" t="str">
        <f t="shared" si="36"/>
        <v xml:space="preserve"> </v>
      </c>
      <c r="L162" s="70" t="str">
        <f t="shared" si="37"/>
        <v xml:space="preserve"> </v>
      </c>
      <c r="M162" s="70" t="str">
        <f t="shared" si="38"/>
        <v xml:space="preserve"> </v>
      </c>
      <c r="N162" s="70" t="str">
        <f t="shared" si="39"/>
        <v xml:space="preserve"> </v>
      </c>
      <c r="O162" s="481" t="str">
        <f t="shared" si="40"/>
        <v xml:space="preserve"> </v>
      </c>
      <c r="P162" s="481" t="str">
        <f t="shared" si="41"/>
        <v xml:space="preserve"> </v>
      </c>
      <c r="Q162" s="481" t="str">
        <f t="shared" si="42"/>
        <v xml:space="preserve"> </v>
      </c>
      <c r="X162" s="126"/>
    </row>
    <row r="163" spans="1:24" ht="38.25" customHeight="1">
      <c r="A163" s="644" t="s">
        <v>3107</v>
      </c>
      <c r="B163" s="814"/>
      <c r="C163" s="670" t="s">
        <v>4180</v>
      </c>
      <c r="D163" s="135" t="s">
        <v>1178</v>
      </c>
      <c r="E163" s="69">
        <f>G163*1.35</f>
        <v>3172.5</v>
      </c>
      <c r="F163" s="70">
        <f t="shared" ref="F163:F233" si="45">G163*1.1</f>
        <v>2585</v>
      </c>
      <c r="G163" s="71">
        <v>2350</v>
      </c>
      <c r="H163" s="126">
        <f t="shared" si="33"/>
        <v>1</v>
      </c>
      <c r="I163" s="126">
        <f t="shared" si="34"/>
        <v>2350</v>
      </c>
      <c r="J163" s="126">
        <f t="shared" si="35"/>
        <v>2350</v>
      </c>
      <c r="K163">
        <f t="shared" si="36"/>
        <v>2350</v>
      </c>
      <c r="L163" s="70">
        <f t="shared" si="37"/>
        <v>2420.5</v>
      </c>
      <c r="M163" s="70">
        <f t="shared" si="38"/>
        <v>2678.9999999999995</v>
      </c>
      <c r="N163" s="70">
        <f t="shared" si="39"/>
        <v>3313.5</v>
      </c>
      <c r="O163" s="481">
        <f t="shared" si="40"/>
        <v>2232.5</v>
      </c>
      <c r="P163" s="481">
        <f t="shared" si="41"/>
        <v>2467.5</v>
      </c>
      <c r="Q163" s="481">
        <f t="shared" si="42"/>
        <v>3055</v>
      </c>
      <c r="X163" s="126"/>
    </row>
    <row r="164" spans="1:24" ht="44.25" customHeight="1">
      <c r="A164" s="646"/>
      <c r="B164" s="814"/>
      <c r="C164" s="670"/>
      <c r="D164" s="164" t="s">
        <v>1179</v>
      </c>
      <c r="E164" s="69">
        <f>G164*1.35</f>
        <v>3172.5</v>
      </c>
      <c r="F164" s="70">
        <f t="shared" si="45"/>
        <v>2585</v>
      </c>
      <c r="G164" s="71">
        <v>2350</v>
      </c>
      <c r="H164" s="126">
        <f t="shared" si="33"/>
        <v>1</v>
      </c>
      <c r="I164" s="126">
        <f t="shared" si="34"/>
        <v>2350</v>
      </c>
      <c r="J164" s="126">
        <f t="shared" si="35"/>
        <v>2350</v>
      </c>
      <c r="K164">
        <f t="shared" si="36"/>
        <v>2350</v>
      </c>
      <c r="L164" s="70">
        <f t="shared" si="37"/>
        <v>2420.5</v>
      </c>
      <c r="M164" s="70">
        <f t="shared" si="38"/>
        <v>2678.9999999999995</v>
      </c>
      <c r="N164" s="70">
        <f t="shared" si="39"/>
        <v>3313.5</v>
      </c>
      <c r="O164" s="481">
        <f t="shared" si="40"/>
        <v>2232.5</v>
      </c>
      <c r="P164" s="481">
        <f t="shared" si="41"/>
        <v>2467.5</v>
      </c>
      <c r="Q164" s="481">
        <f t="shared" si="42"/>
        <v>3055</v>
      </c>
      <c r="X164" s="126" t="s">
        <v>978</v>
      </c>
    </row>
    <row r="165" spans="1:24" ht="44.25" customHeight="1">
      <c r="A165" s="644" t="s">
        <v>3108</v>
      </c>
      <c r="B165" s="814"/>
      <c r="C165" s="670" t="s">
        <v>4181</v>
      </c>
      <c r="D165" s="135" t="s">
        <v>1178</v>
      </c>
      <c r="E165" s="69">
        <f>G165*1.35</f>
        <v>9855</v>
      </c>
      <c r="F165" s="70">
        <f t="shared" si="45"/>
        <v>8030.0000000000009</v>
      </c>
      <c r="G165" s="71">
        <v>7300</v>
      </c>
      <c r="H165" s="126">
        <f t="shared" si="33"/>
        <v>1</v>
      </c>
      <c r="I165" s="126">
        <f t="shared" si="34"/>
        <v>7300</v>
      </c>
      <c r="J165" s="126">
        <f t="shared" si="35"/>
        <v>7300</v>
      </c>
      <c r="K165">
        <f t="shared" si="36"/>
        <v>7300</v>
      </c>
      <c r="L165" s="70">
        <f t="shared" si="37"/>
        <v>7519</v>
      </c>
      <c r="M165" s="70">
        <f t="shared" si="38"/>
        <v>8322</v>
      </c>
      <c r="N165" s="70">
        <f t="shared" si="39"/>
        <v>10293</v>
      </c>
      <c r="O165" s="481">
        <f t="shared" si="40"/>
        <v>6935</v>
      </c>
      <c r="P165" s="481">
        <f t="shared" si="41"/>
        <v>7665</v>
      </c>
      <c r="Q165" s="481">
        <f t="shared" si="42"/>
        <v>9490</v>
      </c>
      <c r="X165" s="126"/>
    </row>
    <row r="166" spans="1:24" ht="39" customHeight="1">
      <c r="A166" s="646"/>
      <c r="B166" s="814"/>
      <c r="C166" s="670"/>
      <c r="D166" s="164" t="s">
        <v>1179</v>
      </c>
      <c r="E166" s="69">
        <f>G166*1.35</f>
        <v>9855</v>
      </c>
      <c r="F166" s="70">
        <f t="shared" si="45"/>
        <v>8030.0000000000009</v>
      </c>
      <c r="G166" s="71">
        <v>7300</v>
      </c>
      <c r="H166" s="126">
        <f t="shared" si="33"/>
        <v>1</v>
      </c>
      <c r="I166" s="126">
        <f t="shared" si="34"/>
        <v>7300</v>
      </c>
      <c r="J166" s="126">
        <f t="shared" si="35"/>
        <v>7300</v>
      </c>
      <c r="K166">
        <f t="shared" si="36"/>
        <v>7300</v>
      </c>
      <c r="L166" s="70">
        <f t="shared" si="37"/>
        <v>7519</v>
      </c>
      <c r="M166" s="70">
        <f t="shared" si="38"/>
        <v>8322</v>
      </c>
      <c r="N166" s="70">
        <f t="shared" si="39"/>
        <v>10293</v>
      </c>
      <c r="O166" s="481">
        <f t="shared" si="40"/>
        <v>6935</v>
      </c>
      <c r="P166" s="481">
        <f t="shared" si="41"/>
        <v>7665</v>
      </c>
      <c r="Q166" s="481">
        <f t="shared" si="42"/>
        <v>9490</v>
      </c>
      <c r="X166" s="126" t="s">
        <v>978</v>
      </c>
    </row>
    <row r="167" spans="1:24" ht="28.5" customHeight="1">
      <c r="A167" s="912" t="s">
        <v>3027</v>
      </c>
      <c r="B167" s="913"/>
      <c r="C167" s="913"/>
      <c r="D167" s="913"/>
      <c r="E167" s="913"/>
      <c r="F167" s="913"/>
      <c r="G167" s="914"/>
      <c r="H167" s="126">
        <f t="shared" si="33"/>
        <v>0</v>
      </c>
      <c r="I167" s="126">
        <f t="shared" si="34"/>
        <v>0</v>
      </c>
      <c r="J167" s="126">
        <f t="shared" si="35"/>
        <v>0</v>
      </c>
      <c r="K167" t="str">
        <f t="shared" si="36"/>
        <v xml:space="preserve"> </v>
      </c>
      <c r="L167" s="70" t="str">
        <f t="shared" si="37"/>
        <v xml:space="preserve"> </v>
      </c>
      <c r="M167" s="70" t="str">
        <f t="shared" si="38"/>
        <v xml:space="preserve"> </v>
      </c>
      <c r="N167" s="70" t="str">
        <f t="shared" si="39"/>
        <v xml:space="preserve"> </v>
      </c>
      <c r="O167" s="481" t="str">
        <f t="shared" si="40"/>
        <v xml:space="preserve"> </v>
      </c>
      <c r="P167" s="481" t="str">
        <f t="shared" si="41"/>
        <v xml:space="preserve"> </v>
      </c>
      <c r="Q167" s="481" t="str">
        <f t="shared" si="42"/>
        <v xml:space="preserve"> </v>
      </c>
      <c r="X167" s="126"/>
    </row>
    <row r="168" spans="1:24" ht="29.25" customHeight="1">
      <c r="A168" s="64" t="s">
        <v>3</v>
      </c>
      <c r="B168" s="64" t="s">
        <v>43</v>
      </c>
      <c r="C168" s="64" t="s">
        <v>93</v>
      </c>
      <c r="D168" s="64" t="s">
        <v>4</v>
      </c>
      <c r="E168" s="64" t="s">
        <v>261</v>
      </c>
      <c r="F168" s="64" t="s">
        <v>3629</v>
      </c>
      <c r="G168" s="64" t="s">
        <v>263</v>
      </c>
      <c r="H168" s="126">
        <f t="shared" si="33"/>
        <v>1</v>
      </c>
      <c r="I168" s="126" t="str">
        <f t="shared" si="34"/>
        <v>ОПТ 2</v>
      </c>
      <c r="J168" s="126" t="str">
        <f t="shared" si="35"/>
        <v xml:space="preserve"> </v>
      </c>
      <c r="K168" t="str">
        <f t="shared" si="36"/>
        <v xml:space="preserve"> </v>
      </c>
      <c r="L168" s="70" t="str">
        <f t="shared" si="37"/>
        <v xml:space="preserve"> </v>
      </c>
      <c r="M168" s="70" t="str">
        <f t="shared" si="38"/>
        <v xml:space="preserve"> </v>
      </c>
      <c r="N168" s="70" t="str">
        <f t="shared" si="39"/>
        <v xml:space="preserve"> </v>
      </c>
      <c r="O168" s="481" t="str">
        <f t="shared" si="40"/>
        <v xml:space="preserve"> </v>
      </c>
      <c r="P168" s="481" t="str">
        <f t="shared" si="41"/>
        <v xml:space="preserve"> </v>
      </c>
      <c r="Q168" s="481" t="str">
        <f t="shared" si="42"/>
        <v xml:space="preserve"> </v>
      </c>
      <c r="X168" s="126"/>
    </row>
    <row r="169" spans="1:24" ht="30">
      <c r="A169" s="644" t="s">
        <v>3109</v>
      </c>
      <c r="B169" s="814"/>
      <c r="C169" s="670" t="s">
        <v>4182</v>
      </c>
      <c r="D169" s="135" t="s">
        <v>1178</v>
      </c>
      <c r="E169" s="69">
        <f t="shared" ref="E169:E174" si="46">G169*1.35</f>
        <v>0</v>
      </c>
      <c r="F169" s="70">
        <f t="shared" si="45"/>
        <v>0</v>
      </c>
      <c r="G169" s="71">
        <v>0</v>
      </c>
      <c r="H169" s="126">
        <f t="shared" si="33"/>
        <v>0</v>
      </c>
      <c r="I169" s="126">
        <f t="shared" si="34"/>
        <v>0</v>
      </c>
      <c r="J169" s="126">
        <f t="shared" si="35"/>
        <v>0</v>
      </c>
      <c r="K169" t="str">
        <f t="shared" si="36"/>
        <v xml:space="preserve"> </v>
      </c>
      <c r="L169" s="70" t="str">
        <f t="shared" si="37"/>
        <v xml:space="preserve"> </v>
      </c>
      <c r="M169" s="70" t="str">
        <f t="shared" si="38"/>
        <v xml:space="preserve"> </v>
      </c>
      <c r="N169" s="70" t="str">
        <f t="shared" si="39"/>
        <v xml:space="preserve"> </v>
      </c>
      <c r="O169" s="481" t="str">
        <f t="shared" si="40"/>
        <v xml:space="preserve"> </v>
      </c>
      <c r="P169" s="481" t="str">
        <f t="shared" si="41"/>
        <v xml:space="preserve"> </v>
      </c>
      <c r="Q169" s="481" t="str">
        <f t="shared" si="42"/>
        <v xml:space="preserve"> </v>
      </c>
      <c r="X169" s="126" t="s">
        <v>978</v>
      </c>
    </row>
    <row r="170" spans="1:24" ht="30">
      <c r="A170" s="646"/>
      <c r="B170" s="814"/>
      <c r="C170" s="670"/>
      <c r="D170" s="164" t="s">
        <v>1179</v>
      </c>
      <c r="E170" s="69">
        <f t="shared" si="46"/>
        <v>0</v>
      </c>
      <c r="F170" s="70">
        <f t="shared" si="45"/>
        <v>0</v>
      </c>
      <c r="G170" s="71">
        <v>0</v>
      </c>
      <c r="H170" s="126">
        <f t="shared" si="33"/>
        <v>0</v>
      </c>
      <c r="I170" s="126">
        <f t="shared" si="34"/>
        <v>0</v>
      </c>
      <c r="J170" s="126">
        <f t="shared" si="35"/>
        <v>0</v>
      </c>
      <c r="K170" t="str">
        <f t="shared" si="36"/>
        <v xml:space="preserve"> </v>
      </c>
      <c r="L170" s="70" t="str">
        <f t="shared" si="37"/>
        <v xml:space="preserve"> </v>
      </c>
      <c r="M170" s="70" t="str">
        <f t="shared" si="38"/>
        <v xml:space="preserve"> </v>
      </c>
      <c r="N170" s="70" t="str">
        <f t="shared" si="39"/>
        <v xml:space="preserve"> </v>
      </c>
      <c r="O170" s="481" t="str">
        <f t="shared" si="40"/>
        <v xml:space="preserve"> </v>
      </c>
      <c r="P170" s="481" t="str">
        <f t="shared" si="41"/>
        <v xml:space="preserve"> </v>
      </c>
      <c r="Q170" s="481" t="str">
        <f t="shared" si="42"/>
        <v xml:space="preserve"> </v>
      </c>
      <c r="X170" s="126" t="s">
        <v>978</v>
      </c>
    </row>
    <row r="171" spans="1:24" ht="30">
      <c r="A171" s="644" t="s">
        <v>3110</v>
      </c>
      <c r="B171" s="814"/>
      <c r="C171" s="670" t="s">
        <v>4183</v>
      </c>
      <c r="D171" s="135" t="s">
        <v>1178</v>
      </c>
      <c r="E171" s="69">
        <f t="shared" si="46"/>
        <v>0</v>
      </c>
      <c r="F171" s="70">
        <f t="shared" si="45"/>
        <v>0</v>
      </c>
      <c r="G171" s="71">
        <v>0</v>
      </c>
      <c r="H171" s="126">
        <f t="shared" si="33"/>
        <v>0</v>
      </c>
      <c r="I171" s="126">
        <f t="shared" si="34"/>
        <v>0</v>
      </c>
      <c r="J171" s="126">
        <f t="shared" si="35"/>
        <v>0</v>
      </c>
      <c r="K171" t="str">
        <f t="shared" si="36"/>
        <v xml:space="preserve"> </v>
      </c>
      <c r="L171" s="70" t="str">
        <f t="shared" si="37"/>
        <v xml:space="preserve"> </v>
      </c>
      <c r="M171" s="70" t="str">
        <f t="shared" si="38"/>
        <v xml:space="preserve"> </v>
      </c>
      <c r="N171" s="70" t="str">
        <f t="shared" si="39"/>
        <v xml:space="preserve"> </v>
      </c>
      <c r="O171" s="481" t="str">
        <f t="shared" si="40"/>
        <v xml:space="preserve"> </v>
      </c>
      <c r="P171" s="481" t="str">
        <f t="shared" si="41"/>
        <v xml:space="preserve"> </v>
      </c>
      <c r="Q171" s="481" t="str">
        <f t="shared" si="42"/>
        <v xml:space="preserve"> </v>
      </c>
      <c r="X171" s="126" t="s">
        <v>978</v>
      </c>
    </row>
    <row r="172" spans="1:24" ht="30">
      <c r="A172" s="646"/>
      <c r="B172" s="814"/>
      <c r="C172" s="670"/>
      <c r="D172" s="164" t="s">
        <v>1179</v>
      </c>
      <c r="E172" s="69">
        <f t="shared" si="46"/>
        <v>0</v>
      </c>
      <c r="F172" s="70">
        <f t="shared" si="45"/>
        <v>0</v>
      </c>
      <c r="G172" s="71">
        <v>0</v>
      </c>
      <c r="H172" s="126">
        <f t="shared" si="33"/>
        <v>0</v>
      </c>
      <c r="I172" s="126">
        <f t="shared" si="34"/>
        <v>0</v>
      </c>
      <c r="J172" s="126">
        <f t="shared" si="35"/>
        <v>0</v>
      </c>
      <c r="K172" t="str">
        <f t="shared" si="36"/>
        <v xml:space="preserve"> </v>
      </c>
      <c r="L172" s="70" t="str">
        <f t="shared" si="37"/>
        <v xml:space="preserve"> </v>
      </c>
      <c r="M172" s="70" t="str">
        <f t="shared" si="38"/>
        <v xml:space="preserve"> </v>
      </c>
      <c r="N172" s="70" t="str">
        <f t="shared" si="39"/>
        <v xml:space="preserve"> </v>
      </c>
      <c r="O172" s="481" t="str">
        <f t="shared" si="40"/>
        <v xml:space="preserve"> </v>
      </c>
      <c r="P172" s="481" t="str">
        <f t="shared" si="41"/>
        <v xml:space="preserve"> </v>
      </c>
      <c r="Q172" s="481" t="str">
        <f t="shared" si="42"/>
        <v xml:space="preserve"> </v>
      </c>
      <c r="X172" s="126" t="s">
        <v>978</v>
      </c>
    </row>
    <row r="173" spans="1:24" ht="30">
      <c r="A173" s="644" t="s">
        <v>3111</v>
      </c>
      <c r="B173" s="814"/>
      <c r="C173" s="670" t="s">
        <v>4184</v>
      </c>
      <c r="D173" s="135" t="s">
        <v>1178</v>
      </c>
      <c r="E173" s="69">
        <f t="shared" si="46"/>
        <v>0</v>
      </c>
      <c r="F173" s="70">
        <f t="shared" si="45"/>
        <v>0</v>
      </c>
      <c r="G173" s="71">
        <v>0</v>
      </c>
      <c r="H173" s="126">
        <f t="shared" si="33"/>
        <v>0</v>
      </c>
      <c r="I173" s="126">
        <f t="shared" si="34"/>
        <v>0</v>
      </c>
      <c r="J173" s="126">
        <f t="shared" si="35"/>
        <v>0</v>
      </c>
      <c r="K173" t="str">
        <f t="shared" si="36"/>
        <v xml:space="preserve"> </v>
      </c>
      <c r="L173" s="70" t="str">
        <f t="shared" si="37"/>
        <v xml:space="preserve"> </v>
      </c>
      <c r="M173" s="70" t="str">
        <f t="shared" si="38"/>
        <v xml:space="preserve"> </v>
      </c>
      <c r="N173" s="70" t="str">
        <f t="shared" si="39"/>
        <v xml:space="preserve"> </v>
      </c>
      <c r="O173" s="481" t="str">
        <f t="shared" si="40"/>
        <v xml:space="preserve"> </v>
      </c>
      <c r="P173" s="481" t="str">
        <f t="shared" si="41"/>
        <v xml:space="preserve"> </v>
      </c>
      <c r="Q173" s="481" t="str">
        <f t="shared" si="42"/>
        <v xml:space="preserve"> </v>
      </c>
      <c r="X173" s="126" t="s">
        <v>978</v>
      </c>
    </row>
    <row r="174" spans="1:24" ht="30">
      <c r="A174" s="646"/>
      <c r="B174" s="814"/>
      <c r="C174" s="670"/>
      <c r="D174" s="164" t="s">
        <v>1179</v>
      </c>
      <c r="E174" s="69">
        <f t="shared" si="46"/>
        <v>0</v>
      </c>
      <c r="F174" s="70">
        <f t="shared" si="45"/>
        <v>0</v>
      </c>
      <c r="G174" s="71">
        <v>0</v>
      </c>
      <c r="H174" s="126">
        <f t="shared" si="33"/>
        <v>0</v>
      </c>
      <c r="I174" s="126">
        <f t="shared" si="34"/>
        <v>0</v>
      </c>
      <c r="J174" s="126">
        <f t="shared" si="35"/>
        <v>0</v>
      </c>
      <c r="K174" t="str">
        <f t="shared" si="36"/>
        <v xml:space="preserve"> </v>
      </c>
      <c r="L174" s="70" t="str">
        <f t="shared" si="37"/>
        <v xml:space="preserve"> </v>
      </c>
      <c r="M174" s="70" t="str">
        <f t="shared" si="38"/>
        <v xml:space="preserve"> </v>
      </c>
      <c r="N174" s="70" t="str">
        <f t="shared" si="39"/>
        <v xml:space="preserve"> </v>
      </c>
      <c r="O174" s="481" t="str">
        <f t="shared" si="40"/>
        <v xml:space="preserve"> </v>
      </c>
      <c r="P174" s="481" t="str">
        <f t="shared" si="41"/>
        <v xml:space="preserve"> </v>
      </c>
      <c r="Q174" s="481" t="str">
        <f t="shared" si="42"/>
        <v xml:space="preserve"> </v>
      </c>
      <c r="X174" s="126" t="s">
        <v>978</v>
      </c>
    </row>
    <row r="175" spans="1:24" ht="30">
      <c r="A175" s="644" t="s">
        <v>3112</v>
      </c>
      <c r="B175" s="814"/>
      <c r="C175" s="670" t="s">
        <v>4185</v>
      </c>
      <c r="D175" s="135" t="s">
        <v>1178</v>
      </c>
      <c r="E175" s="69">
        <f t="shared" ref="E175:E182" si="47">G175*1.35</f>
        <v>0</v>
      </c>
      <c r="F175" s="70">
        <f t="shared" si="45"/>
        <v>0</v>
      </c>
      <c r="G175" s="71">
        <v>0</v>
      </c>
      <c r="H175" s="126">
        <f t="shared" si="33"/>
        <v>0</v>
      </c>
      <c r="I175" s="126">
        <f t="shared" si="34"/>
        <v>0</v>
      </c>
      <c r="J175" s="126">
        <f t="shared" si="35"/>
        <v>0</v>
      </c>
      <c r="K175" t="str">
        <f t="shared" si="36"/>
        <v xml:space="preserve"> </v>
      </c>
      <c r="L175" s="70" t="str">
        <f t="shared" si="37"/>
        <v xml:space="preserve"> </v>
      </c>
      <c r="M175" s="70" t="str">
        <f t="shared" si="38"/>
        <v xml:space="preserve"> </v>
      </c>
      <c r="N175" s="70" t="str">
        <f t="shared" si="39"/>
        <v xml:space="preserve"> </v>
      </c>
      <c r="O175" s="481" t="str">
        <f t="shared" si="40"/>
        <v xml:space="preserve"> </v>
      </c>
      <c r="P175" s="481" t="str">
        <f t="shared" si="41"/>
        <v xml:space="preserve"> </v>
      </c>
      <c r="Q175" s="481" t="str">
        <f t="shared" si="42"/>
        <v xml:space="preserve"> </v>
      </c>
      <c r="X175" s="126" t="s">
        <v>978</v>
      </c>
    </row>
    <row r="176" spans="1:24" ht="30">
      <c r="A176" s="646"/>
      <c r="B176" s="814"/>
      <c r="C176" s="670"/>
      <c r="D176" s="164" t="s">
        <v>1179</v>
      </c>
      <c r="E176" s="69">
        <f t="shared" si="47"/>
        <v>0</v>
      </c>
      <c r="F176" s="70">
        <f t="shared" si="45"/>
        <v>0</v>
      </c>
      <c r="G176" s="71">
        <v>0</v>
      </c>
      <c r="H176" s="126">
        <f t="shared" si="33"/>
        <v>0</v>
      </c>
      <c r="I176" s="126">
        <f t="shared" si="34"/>
        <v>0</v>
      </c>
      <c r="J176" s="126">
        <f t="shared" si="35"/>
        <v>0</v>
      </c>
      <c r="K176" t="str">
        <f t="shared" si="36"/>
        <v xml:space="preserve"> </v>
      </c>
      <c r="L176" s="70" t="str">
        <f t="shared" si="37"/>
        <v xml:space="preserve"> </v>
      </c>
      <c r="M176" s="70" t="str">
        <f t="shared" si="38"/>
        <v xml:space="preserve"> </v>
      </c>
      <c r="N176" s="70" t="str">
        <f t="shared" si="39"/>
        <v xml:space="preserve"> </v>
      </c>
      <c r="O176" s="481" t="str">
        <f t="shared" si="40"/>
        <v xml:space="preserve"> </v>
      </c>
      <c r="P176" s="481" t="str">
        <f t="shared" si="41"/>
        <v xml:space="preserve"> </v>
      </c>
      <c r="Q176" s="481" t="str">
        <f t="shared" si="42"/>
        <v xml:space="preserve"> </v>
      </c>
      <c r="X176" s="126" t="s">
        <v>978</v>
      </c>
    </row>
    <row r="177" spans="1:24" ht="30.75" customHeight="1">
      <c r="A177" s="644" t="s">
        <v>3113</v>
      </c>
      <c r="B177" s="814"/>
      <c r="C177" s="670" t="s">
        <v>4186</v>
      </c>
      <c r="D177" s="135" t="s">
        <v>1178</v>
      </c>
      <c r="E177" s="69">
        <f t="shared" si="47"/>
        <v>0</v>
      </c>
      <c r="F177" s="70">
        <f t="shared" si="45"/>
        <v>0</v>
      </c>
      <c r="G177" s="71">
        <v>0</v>
      </c>
      <c r="H177" s="126">
        <f t="shared" si="33"/>
        <v>0</v>
      </c>
      <c r="I177" s="126">
        <f t="shared" si="34"/>
        <v>0</v>
      </c>
      <c r="J177" s="126">
        <f t="shared" si="35"/>
        <v>0</v>
      </c>
      <c r="K177" t="str">
        <f t="shared" si="36"/>
        <v xml:space="preserve"> </v>
      </c>
      <c r="L177" s="70" t="str">
        <f t="shared" si="37"/>
        <v xml:space="preserve"> </v>
      </c>
      <c r="M177" s="70" t="str">
        <f t="shared" si="38"/>
        <v xml:space="preserve"> </v>
      </c>
      <c r="N177" s="70" t="str">
        <f t="shared" si="39"/>
        <v xml:space="preserve"> </v>
      </c>
      <c r="O177" s="481" t="str">
        <f t="shared" si="40"/>
        <v xml:space="preserve"> </v>
      </c>
      <c r="P177" s="481" t="str">
        <f t="shared" si="41"/>
        <v xml:space="preserve"> </v>
      </c>
      <c r="Q177" s="481" t="str">
        <f t="shared" si="42"/>
        <v xml:space="preserve"> </v>
      </c>
      <c r="X177" s="126" t="s">
        <v>978</v>
      </c>
    </row>
    <row r="178" spans="1:24" ht="34.5" customHeight="1">
      <c r="A178" s="646"/>
      <c r="B178" s="814"/>
      <c r="C178" s="670"/>
      <c r="D178" s="164" t="s">
        <v>1179</v>
      </c>
      <c r="E178" s="69">
        <f t="shared" si="47"/>
        <v>0</v>
      </c>
      <c r="F178" s="70">
        <f t="shared" si="45"/>
        <v>0</v>
      </c>
      <c r="G178" s="71">
        <v>0</v>
      </c>
      <c r="H178" s="126">
        <f t="shared" si="33"/>
        <v>0</v>
      </c>
      <c r="I178" s="126">
        <f t="shared" si="34"/>
        <v>0</v>
      </c>
      <c r="J178" s="126">
        <f t="shared" si="35"/>
        <v>0</v>
      </c>
      <c r="K178" t="str">
        <f t="shared" si="36"/>
        <v xml:space="preserve"> </v>
      </c>
      <c r="L178" s="70" t="str">
        <f t="shared" si="37"/>
        <v xml:space="preserve"> </v>
      </c>
      <c r="M178" s="70" t="str">
        <f t="shared" si="38"/>
        <v xml:space="preserve"> </v>
      </c>
      <c r="N178" s="70" t="str">
        <f t="shared" si="39"/>
        <v xml:space="preserve"> </v>
      </c>
      <c r="O178" s="481" t="str">
        <f t="shared" si="40"/>
        <v xml:space="preserve"> </v>
      </c>
      <c r="P178" s="481" t="str">
        <f t="shared" si="41"/>
        <v xml:space="preserve"> </v>
      </c>
      <c r="Q178" s="481" t="str">
        <f t="shared" si="42"/>
        <v xml:space="preserve"> </v>
      </c>
      <c r="X178" s="126" t="s">
        <v>978</v>
      </c>
    </row>
    <row r="179" spans="1:24" ht="30">
      <c r="A179" s="644" t="s">
        <v>3114</v>
      </c>
      <c r="B179" s="814"/>
      <c r="C179" s="670" t="s">
        <v>4187</v>
      </c>
      <c r="D179" s="135" t="s">
        <v>1178</v>
      </c>
      <c r="E179" s="69">
        <f t="shared" si="47"/>
        <v>0</v>
      </c>
      <c r="F179" s="70">
        <f t="shared" si="45"/>
        <v>0</v>
      </c>
      <c r="G179" s="71">
        <v>0</v>
      </c>
      <c r="H179" s="126">
        <f t="shared" si="33"/>
        <v>0</v>
      </c>
      <c r="I179" s="126">
        <f t="shared" si="34"/>
        <v>0</v>
      </c>
      <c r="J179" s="126">
        <f t="shared" si="35"/>
        <v>0</v>
      </c>
      <c r="K179" t="str">
        <f t="shared" si="36"/>
        <v xml:space="preserve"> </v>
      </c>
      <c r="L179" s="70" t="str">
        <f t="shared" si="37"/>
        <v xml:space="preserve"> </v>
      </c>
      <c r="M179" s="70" t="str">
        <f t="shared" si="38"/>
        <v xml:space="preserve"> </v>
      </c>
      <c r="N179" s="70" t="str">
        <f t="shared" si="39"/>
        <v xml:space="preserve"> </v>
      </c>
      <c r="O179" s="481" t="str">
        <f t="shared" si="40"/>
        <v xml:space="preserve"> </v>
      </c>
      <c r="P179" s="481" t="str">
        <f t="shared" si="41"/>
        <v xml:space="preserve"> </v>
      </c>
      <c r="Q179" s="481" t="str">
        <f t="shared" si="42"/>
        <v xml:space="preserve"> </v>
      </c>
      <c r="X179" s="126" t="s">
        <v>978</v>
      </c>
    </row>
    <row r="180" spans="1:24" ht="35.25" customHeight="1">
      <c r="A180" s="646"/>
      <c r="B180" s="814"/>
      <c r="C180" s="670"/>
      <c r="D180" s="164" t="s">
        <v>1179</v>
      </c>
      <c r="E180" s="69">
        <f t="shared" si="47"/>
        <v>0</v>
      </c>
      <c r="F180" s="70">
        <f t="shared" si="45"/>
        <v>0</v>
      </c>
      <c r="G180" s="71">
        <v>0</v>
      </c>
      <c r="H180" s="126">
        <f t="shared" si="33"/>
        <v>0</v>
      </c>
      <c r="I180" s="126">
        <f t="shared" si="34"/>
        <v>0</v>
      </c>
      <c r="J180" s="126">
        <f t="shared" si="35"/>
        <v>0</v>
      </c>
      <c r="K180" t="str">
        <f t="shared" si="36"/>
        <v xml:space="preserve"> </v>
      </c>
      <c r="L180" s="70" t="str">
        <f t="shared" si="37"/>
        <v xml:space="preserve"> </v>
      </c>
      <c r="M180" s="70" t="str">
        <f t="shared" si="38"/>
        <v xml:space="preserve"> </v>
      </c>
      <c r="N180" s="70" t="str">
        <f t="shared" si="39"/>
        <v xml:space="preserve"> </v>
      </c>
      <c r="O180" s="481" t="str">
        <f t="shared" si="40"/>
        <v xml:space="preserve"> </v>
      </c>
      <c r="P180" s="481" t="str">
        <f t="shared" si="41"/>
        <v xml:space="preserve"> </v>
      </c>
      <c r="Q180" s="481" t="str">
        <f t="shared" si="42"/>
        <v xml:space="preserve"> </v>
      </c>
      <c r="X180" s="126" t="s">
        <v>978</v>
      </c>
    </row>
    <row r="181" spans="1:24" ht="66" customHeight="1">
      <c r="A181" s="644" t="s">
        <v>3115</v>
      </c>
      <c r="B181" s="814"/>
      <c r="C181" s="670" t="s">
        <v>4188</v>
      </c>
      <c r="D181" s="135" t="s">
        <v>1178</v>
      </c>
      <c r="E181" s="69">
        <f t="shared" si="47"/>
        <v>0</v>
      </c>
      <c r="F181" s="70">
        <f t="shared" si="45"/>
        <v>0</v>
      </c>
      <c r="G181" s="71">
        <v>0</v>
      </c>
      <c r="H181" s="126">
        <f t="shared" si="33"/>
        <v>0</v>
      </c>
      <c r="I181" s="126">
        <f t="shared" si="34"/>
        <v>0</v>
      </c>
      <c r="J181" s="126">
        <f t="shared" si="35"/>
        <v>0</v>
      </c>
      <c r="K181" t="str">
        <f t="shared" si="36"/>
        <v xml:space="preserve"> </v>
      </c>
      <c r="L181" s="70" t="str">
        <f t="shared" si="37"/>
        <v xml:space="preserve"> </v>
      </c>
      <c r="M181" s="70" t="str">
        <f t="shared" si="38"/>
        <v xml:space="preserve"> </v>
      </c>
      <c r="N181" s="70" t="str">
        <f t="shared" si="39"/>
        <v xml:space="preserve"> </v>
      </c>
      <c r="O181" s="481" t="str">
        <f t="shared" si="40"/>
        <v xml:space="preserve"> </v>
      </c>
      <c r="P181" s="481" t="str">
        <f t="shared" si="41"/>
        <v xml:space="preserve"> </v>
      </c>
      <c r="Q181" s="481" t="str">
        <f t="shared" si="42"/>
        <v xml:space="preserve"> </v>
      </c>
      <c r="X181" s="126" t="s">
        <v>978</v>
      </c>
    </row>
    <row r="182" spans="1:24" ht="59.25" customHeight="1">
      <c r="A182" s="646"/>
      <c r="B182" s="814"/>
      <c r="C182" s="670"/>
      <c r="D182" s="164" t="s">
        <v>1179</v>
      </c>
      <c r="E182" s="69">
        <f t="shared" si="47"/>
        <v>0</v>
      </c>
      <c r="F182" s="70">
        <f t="shared" si="45"/>
        <v>0</v>
      </c>
      <c r="G182" s="71">
        <v>0</v>
      </c>
      <c r="H182" s="126">
        <f t="shared" si="33"/>
        <v>0</v>
      </c>
      <c r="I182" s="126">
        <f t="shared" si="34"/>
        <v>0</v>
      </c>
      <c r="J182" s="126">
        <f t="shared" si="35"/>
        <v>0</v>
      </c>
      <c r="K182" t="str">
        <f t="shared" si="36"/>
        <v xml:space="preserve"> </v>
      </c>
      <c r="L182" s="70" t="str">
        <f t="shared" si="37"/>
        <v xml:space="preserve"> </v>
      </c>
      <c r="M182" s="70" t="str">
        <f t="shared" si="38"/>
        <v xml:space="preserve"> </v>
      </c>
      <c r="N182" s="70" t="str">
        <f t="shared" si="39"/>
        <v xml:space="preserve"> </v>
      </c>
      <c r="O182" s="481" t="str">
        <f t="shared" si="40"/>
        <v xml:space="preserve"> </v>
      </c>
      <c r="P182" s="481" t="str">
        <f t="shared" si="41"/>
        <v xml:space="preserve"> </v>
      </c>
      <c r="Q182" s="481" t="str">
        <f t="shared" si="42"/>
        <v xml:space="preserve"> </v>
      </c>
      <c r="X182" s="126" t="s">
        <v>978</v>
      </c>
    </row>
    <row r="183" spans="1:24" ht="28.5" customHeight="1">
      <c r="A183" s="912" t="s">
        <v>3028</v>
      </c>
      <c r="B183" s="913"/>
      <c r="C183" s="913"/>
      <c r="D183" s="913"/>
      <c r="E183" s="913"/>
      <c r="F183" s="913"/>
      <c r="G183" s="914"/>
      <c r="H183" s="126">
        <f t="shared" si="33"/>
        <v>0</v>
      </c>
      <c r="I183" s="126">
        <f t="shared" si="34"/>
        <v>0</v>
      </c>
      <c r="J183" s="126">
        <f t="shared" si="35"/>
        <v>0</v>
      </c>
      <c r="K183" t="str">
        <f t="shared" si="36"/>
        <v xml:space="preserve"> </v>
      </c>
      <c r="L183" s="70" t="str">
        <f t="shared" si="37"/>
        <v xml:space="preserve"> </v>
      </c>
      <c r="M183" s="70" t="str">
        <f t="shared" si="38"/>
        <v xml:space="preserve"> </v>
      </c>
      <c r="N183" s="70" t="str">
        <f t="shared" si="39"/>
        <v xml:space="preserve"> </v>
      </c>
      <c r="O183" s="481" t="str">
        <f t="shared" si="40"/>
        <v xml:space="preserve"> </v>
      </c>
      <c r="P183" s="481" t="str">
        <f t="shared" si="41"/>
        <v xml:space="preserve"> </v>
      </c>
      <c r="Q183" s="481" t="str">
        <f t="shared" si="42"/>
        <v xml:space="preserve"> </v>
      </c>
      <c r="X183" s="126"/>
    </row>
    <row r="184" spans="1:24" ht="28.5" customHeight="1">
      <c r="A184" s="64" t="s">
        <v>3</v>
      </c>
      <c r="B184" s="64" t="s">
        <v>43</v>
      </c>
      <c r="C184" s="64" t="s">
        <v>93</v>
      </c>
      <c r="D184" s="64" t="s">
        <v>4</v>
      </c>
      <c r="E184" s="64" t="s">
        <v>261</v>
      </c>
      <c r="F184" s="64" t="s">
        <v>3629</v>
      </c>
      <c r="G184" s="64" t="s">
        <v>263</v>
      </c>
      <c r="H184" s="126">
        <f t="shared" si="33"/>
        <v>1</v>
      </c>
      <c r="I184" s="126" t="str">
        <f t="shared" si="34"/>
        <v>ОПТ 2</v>
      </c>
      <c r="J184" s="126" t="str">
        <f t="shared" si="35"/>
        <v xml:space="preserve"> </v>
      </c>
      <c r="K184" t="str">
        <f t="shared" si="36"/>
        <v xml:space="preserve"> </v>
      </c>
      <c r="L184" s="70" t="str">
        <f t="shared" si="37"/>
        <v xml:space="preserve"> </v>
      </c>
      <c r="M184" s="70" t="str">
        <f t="shared" si="38"/>
        <v xml:space="preserve"> </v>
      </c>
      <c r="N184" s="70" t="str">
        <f t="shared" si="39"/>
        <v xml:space="preserve"> </v>
      </c>
      <c r="O184" s="481" t="str">
        <f t="shared" si="40"/>
        <v xml:space="preserve"> </v>
      </c>
      <c r="P184" s="481" t="str">
        <f t="shared" si="41"/>
        <v xml:space="preserve"> </v>
      </c>
      <c r="Q184" s="481" t="str">
        <f t="shared" si="42"/>
        <v xml:space="preserve"> </v>
      </c>
      <c r="X184" s="126"/>
    </row>
    <row r="185" spans="1:24" ht="42.75" customHeight="1">
      <c r="A185" s="644" t="s">
        <v>3116</v>
      </c>
      <c r="B185" s="814"/>
      <c r="C185" s="670" t="s">
        <v>4189</v>
      </c>
      <c r="D185" s="135" t="s">
        <v>1178</v>
      </c>
      <c r="E185" s="69">
        <f>G185*1.35</f>
        <v>23206.5</v>
      </c>
      <c r="F185" s="70">
        <f t="shared" si="45"/>
        <v>18909</v>
      </c>
      <c r="G185" s="71">
        <v>17190</v>
      </c>
      <c r="H185" s="126">
        <f t="shared" si="33"/>
        <v>1</v>
      </c>
      <c r="I185" s="126">
        <f t="shared" si="34"/>
        <v>17190</v>
      </c>
      <c r="J185" s="126">
        <f t="shared" si="35"/>
        <v>17190</v>
      </c>
      <c r="K185">
        <f t="shared" si="36"/>
        <v>17190</v>
      </c>
      <c r="L185" s="70">
        <f t="shared" si="37"/>
        <v>17705.7</v>
      </c>
      <c r="M185" s="70">
        <f t="shared" si="38"/>
        <v>19596.599999999999</v>
      </c>
      <c r="N185" s="70">
        <f t="shared" si="39"/>
        <v>24237.899999999998</v>
      </c>
      <c r="O185" s="481">
        <f t="shared" si="40"/>
        <v>16330.5</v>
      </c>
      <c r="P185" s="481">
        <f t="shared" si="41"/>
        <v>18049.5</v>
      </c>
      <c r="Q185" s="481">
        <f t="shared" si="42"/>
        <v>22347</v>
      </c>
      <c r="X185" s="126"/>
    </row>
    <row r="186" spans="1:24" ht="45.75" customHeight="1">
      <c r="A186" s="646"/>
      <c r="B186" s="814"/>
      <c r="C186" s="670"/>
      <c r="D186" s="164" t="s">
        <v>1179</v>
      </c>
      <c r="E186" s="69">
        <f>G186*1.35</f>
        <v>23206.5</v>
      </c>
      <c r="F186" s="70">
        <f t="shared" si="45"/>
        <v>18909</v>
      </c>
      <c r="G186" s="71">
        <v>17190</v>
      </c>
      <c r="H186" s="126">
        <f t="shared" si="33"/>
        <v>1</v>
      </c>
      <c r="I186" s="126">
        <f t="shared" si="34"/>
        <v>17190</v>
      </c>
      <c r="J186" s="126">
        <f t="shared" si="35"/>
        <v>17190</v>
      </c>
      <c r="K186">
        <f t="shared" si="36"/>
        <v>17190</v>
      </c>
      <c r="L186" s="70">
        <f t="shared" si="37"/>
        <v>17705.7</v>
      </c>
      <c r="M186" s="70">
        <f t="shared" si="38"/>
        <v>19596.599999999999</v>
      </c>
      <c r="N186" s="70">
        <f t="shared" si="39"/>
        <v>24237.899999999998</v>
      </c>
      <c r="O186" s="481">
        <f t="shared" si="40"/>
        <v>16330.5</v>
      </c>
      <c r="P186" s="481">
        <f t="shared" si="41"/>
        <v>18049.5</v>
      </c>
      <c r="Q186" s="481">
        <f t="shared" si="42"/>
        <v>22347</v>
      </c>
      <c r="X186" s="126" t="s">
        <v>978</v>
      </c>
    </row>
    <row r="187" spans="1:24" ht="28.5" customHeight="1">
      <c r="A187" s="912" t="s">
        <v>3029</v>
      </c>
      <c r="B187" s="913"/>
      <c r="C187" s="913"/>
      <c r="D187" s="913"/>
      <c r="E187" s="913"/>
      <c r="F187" s="913"/>
      <c r="G187" s="914"/>
      <c r="H187" s="126">
        <f t="shared" si="33"/>
        <v>0</v>
      </c>
      <c r="I187" s="126">
        <f t="shared" si="34"/>
        <v>0</v>
      </c>
      <c r="J187" s="126">
        <f t="shared" si="35"/>
        <v>0</v>
      </c>
      <c r="K187" t="str">
        <f t="shared" si="36"/>
        <v xml:space="preserve"> </v>
      </c>
      <c r="L187" s="70" t="str">
        <f t="shared" si="37"/>
        <v xml:space="preserve"> </v>
      </c>
      <c r="M187" s="70" t="str">
        <f t="shared" si="38"/>
        <v xml:space="preserve"> </v>
      </c>
      <c r="N187" s="70" t="str">
        <f t="shared" si="39"/>
        <v xml:space="preserve"> </v>
      </c>
      <c r="O187" s="481" t="str">
        <f t="shared" si="40"/>
        <v xml:space="preserve"> </v>
      </c>
      <c r="P187" s="481" t="str">
        <f t="shared" si="41"/>
        <v xml:space="preserve"> </v>
      </c>
      <c r="Q187" s="481" t="str">
        <f t="shared" si="42"/>
        <v xml:space="preserve"> </v>
      </c>
      <c r="X187" s="126"/>
    </row>
    <row r="188" spans="1:24" ht="28.5" customHeight="1">
      <c r="A188" s="64" t="s">
        <v>3</v>
      </c>
      <c r="B188" s="64" t="s">
        <v>43</v>
      </c>
      <c r="C188" s="64" t="s">
        <v>93</v>
      </c>
      <c r="D188" s="64" t="s">
        <v>4</v>
      </c>
      <c r="E188" s="64" t="s">
        <v>261</v>
      </c>
      <c r="F188" s="64" t="s">
        <v>3629</v>
      </c>
      <c r="G188" s="64" t="s">
        <v>263</v>
      </c>
      <c r="H188" s="126">
        <f t="shared" si="33"/>
        <v>1</v>
      </c>
      <c r="I188" s="126" t="str">
        <f t="shared" si="34"/>
        <v>ОПТ 2</v>
      </c>
      <c r="J188" s="126" t="str">
        <f t="shared" si="35"/>
        <v xml:space="preserve"> </v>
      </c>
      <c r="K188" t="str">
        <f t="shared" si="36"/>
        <v xml:space="preserve"> </v>
      </c>
      <c r="L188" s="70" t="str">
        <f t="shared" si="37"/>
        <v xml:space="preserve"> </v>
      </c>
      <c r="M188" s="70" t="str">
        <f t="shared" si="38"/>
        <v xml:space="preserve"> </v>
      </c>
      <c r="N188" s="70" t="str">
        <f t="shared" si="39"/>
        <v xml:space="preserve"> </v>
      </c>
      <c r="O188" s="481" t="str">
        <f t="shared" si="40"/>
        <v xml:space="preserve"> </v>
      </c>
      <c r="P188" s="481" t="str">
        <f t="shared" si="41"/>
        <v xml:space="preserve"> </v>
      </c>
      <c r="Q188" s="481" t="str">
        <f t="shared" si="42"/>
        <v xml:space="preserve"> </v>
      </c>
      <c r="X188" s="126"/>
    </row>
    <row r="189" spans="1:24" ht="30">
      <c r="A189" s="644" t="s">
        <v>3117</v>
      </c>
      <c r="B189" s="814"/>
      <c r="C189" s="670" t="s">
        <v>4190</v>
      </c>
      <c r="D189" s="135" t="s">
        <v>1178</v>
      </c>
      <c r="E189" s="69">
        <f t="shared" ref="E189:E200" si="48">G189*1.35</f>
        <v>0</v>
      </c>
      <c r="F189" s="70">
        <f t="shared" si="45"/>
        <v>0</v>
      </c>
      <c r="G189" s="71">
        <v>0</v>
      </c>
      <c r="H189" s="126">
        <f t="shared" si="33"/>
        <v>0</v>
      </c>
      <c r="I189" s="126">
        <f t="shared" si="34"/>
        <v>0</v>
      </c>
      <c r="J189" s="126">
        <f t="shared" si="35"/>
        <v>0</v>
      </c>
      <c r="K189" t="str">
        <f t="shared" si="36"/>
        <v xml:space="preserve"> </v>
      </c>
      <c r="L189" s="70" t="str">
        <f t="shared" si="37"/>
        <v xml:space="preserve"> </v>
      </c>
      <c r="M189" s="70" t="str">
        <f t="shared" si="38"/>
        <v xml:space="preserve"> </v>
      </c>
      <c r="N189" s="70" t="str">
        <f t="shared" si="39"/>
        <v xml:space="preserve"> </v>
      </c>
      <c r="O189" s="481" t="str">
        <f t="shared" si="40"/>
        <v xml:space="preserve"> </v>
      </c>
      <c r="P189" s="481" t="str">
        <f t="shared" si="41"/>
        <v xml:space="preserve"> </v>
      </c>
      <c r="Q189" s="481" t="str">
        <f t="shared" si="42"/>
        <v xml:space="preserve"> </v>
      </c>
      <c r="X189" s="126" t="s">
        <v>978</v>
      </c>
    </row>
    <row r="190" spans="1:24" ht="30">
      <c r="A190" s="646"/>
      <c r="B190" s="814"/>
      <c r="C190" s="670"/>
      <c r="D190" s="164" t="s">
        <v>1179</v>
      </c>
      <c r="E190" s="69">
        <f t="shared" si="48"/>
        <v>0</v>
      </c>
      <c r="F190" s="70">
        <f t="shared" si="45"/>
        <v>0</v>
      </c>
      <c r="G190" s="71">
        <v>0</v>
      </c>
      <c r="H190" s="126">
        <f t="shared" si="33"/>
        <v>0</v>
      </c>
      <c r="I190" s="126">
        <f t="shared" si="34"/>
        <v>0</v>
      </c>
      <c r="J190" s="126">
        <f t="shared" si="35"/>
        <v>0</v>
      </c>
      <c r="K190" t="str">
        <f t="shared" si="36"/>
        <v xml:space="preserve"> </v>
      </c>
      <c r="L190" s="70" t="str">
        <f t="shared" si="37"/>
        <v xml:space="preserve"> </v>
      </c>
      <c r="M190" s="70" t="str">
        <f t="shared" si="38"/>
        <v xml:space="preserve"> </v>
      </c>
      <c r="N190" s="70" t="str">
        <f t="shared" si="39"/>
        <v xml:space="preserve"> </v>
      </c>
      <c r="O190" s="481" t="str">
        <f t="shared" si="40"/>
        <v xml:space="preserve"> </v>
      </c>
      <c r="P190" s="481" t="str">
        <f t="shared" si="41"/>
        <v xml:space="preserve"> </v>
      </c>
      <c r="Q190" s="481" t="str">
        <f t="shared" si="42"/>
        <v xml:space="preserve"> </v>
      </c>
      <c r="X190" s="126" t="s">
        <v>978</v>
      </c>
    </row>
    <row r="191" spans="1:24" ht="30" customHeight="1">
      <c r="A191" s="644" t="s">
        <v>3118</v>
      </c>
      <c r="B191" s="814"/>
      <c r="C191" s="670" t="s">
        <v>4191</v>
      </c>
      <c r="D191" s="135" t="s">
        <v>1178</v>
      </c>
      <c r="E191" s="69">
        <f t="shared" si="48"/>
        <v>0</v>
      </c>
      <c r="F191" s="70">
        <f t="shared" si="45"/>
        <v>0</v>
      </c>
      <c r="G191" s="71">
        <v>0</v>
      </c>
      <c r="H191" s="126">
        <f t="shared" si="33"/>
        <v>0</v>
      </c>
      <c r="I191" s="126">
        <f t="shared" si="34"/>
        <v>0</v>
      </c>
      <c r="J191" s="126">
        <f t="shared" si="35"/>
        <v>0</v>
      </c>
      <c r="K191" t="str">
        <f t="shared" si="36"/>
        <v xml:space="preserve"> </v>
      </c>
      <c r="L191" s="70" t="str">
        <f t="shared" si="37"/>
        <v xml:space="preserve"> </v>
      </c>
      <c r="M191" s="70" t="str">
        <f t="shared" si="38"/>
        <v xml:space="preserve"> </v>
      </c>
      <c r="N191" s="70" t="str">
        <f t="shared" si="39"/>
        <v xml:space="preserve"> </v>
      </c>
      <c r="O191" s="481" t="str">
        <f t="shared" si="40"/>
        <v xml:space="preserve"> </v>
      </c>
      <c r="P191" s="481" t="str">
        <f t="shared" si="41"/>
        <v xml:space="preserve"> </v>
      </c>
      <c r="Q191" s="481" t="str">
        <f t="shared" si="42"/>
        <v xml:space="preserve"> </v>
      </c>
      <c r="X191" s="126" t="s">
        <v>978</v>
      </c>
    </row>
    <row r="192" spans="1:24" ht="25.5" customHeight="1">
      <c r="A192" s="646"/>
      <c r="B192" s="814"/>
      <c r="C192" s="670"/>
      <c r="D192" s="164" t="s">
        <v>1179</v>
      </c>
      <c r="E192" s="69">
        <f t="shared" si="48"/>
        <v>0</v>
      </c>
      <c r="F192" s="70">
        <f t="shared" si="45"/>
        <v>0</v>
      </c>
      <c r="G192" s="71">
        <v>0</v>
      </c>
      <c r="H192" s="126">
        <f t="shared" si="33"/>
        <v>0</v>
      </c>
      <c r="I192" s="126">
        <f t="shared" si="34"/>
        <v>0</v>
      </c>
      <c r="J192" s="126">
        <f t="shared" si="35"/>
        <v>0</v>
      </c>
      <c r="K192" t="str">
        <f t="shared" si="36"/>
        <v xml:space="preserve"> </v>
      </c>
      <c r="L192" s="70" t="str">
        <f t="shared" si="37"/>
        <v xml:space="preserve"> </v>
      </c>
      <c r="M192" s="70" t="str">
        <f t="shared" si="38"/>
        <v xml:space="preserve"> </v>
      </c>
      <c r="N192" s="70" t="str">
        <f t="shared" si="39"/>
        <v xml:space="preserve"> </v>
      </c>
      <c r="O192" s="481" t="str">
        <f t="shared" si="40"/>
        <v xml:space="preserve"> </v>
      </c>
      <c r="P192" s="481" t="str">
        <f t="shared" si="41"/>
        <v xml:space="preserve"> </v>
      </c>
      <c r="Q192" s="481" t="str">
        <f t="shared" si="42"/>
        <v xml:space="preserve"> </v>
      </c>
      <c r="X192" s="126" t="s">
        <v>978</v>
      </c>
    </row>
    <row r="193" spans="1:24" ht="30">
      <c r="A193" s="644" t="s">
        <v>3119</v>
      </c>
      <c r="B193" s="814"/>
      <c r="C193" s="670" t="s">
        <v>4192</v>
      </c>
      <c r="D193" s="135" t="s">
        <v>1178</v>
      </c>
      <c r="E193" s="69">
        <f t="shared" si="48"/>
        <v>0</v>
      </c>
      <c r="F193" s="70">
        <f t="shared" si="45"/>
        <v>0</v>
      </c>
      <c r="G193" s="71">
        <v>0</v>
      </c>
      <c r="H193" s="126">
        <f t="shared" si="33"/>
        <v>0</v>
      </c>
      <c r="I193" s="126">
        <f t="shared" si="34"/>
        <v>0</v>
      </c>
      <c r="J193" s="126">
        <f t="shared" si="35"/>
        <v>0</v>
      </c>
      <c r="K193" t="str">
        <f t="shared" si="36"/>
        <v xml:space="preserve"> </v>
      </c>
      <c r="L193" s="70" t="str">
        <f t="shared" si="37"/>
        <v xml:space="preserve"> </v>
      </c>
      <c r="M193" s="70" t="str">
        <f t="shared" si="38"/>
        <v xml:space="preserve"> </v>
      </c>
      <c r="N193" s="70" t="str">
        <f t="shared" si="39"/>
        <v xml:space="preserve"> </v>
      </c>
      <c r="O193" s="481" t="str">
        <f t="shared" si="40"/>
        <v xml:space="preserve"> </v>
      </c>
      <c r="P193" s="481" t="str">
        <f t="shared" si="41"/>
        <v xml:space="preserve"> </v>
      </c>
      <c r="Q193" s="481" t="str">
        <f t="shared" si="42"/>
        <v xml:space="preserve"> </v>
      </c>
      <c r="X193" s="126" t="s">
        <v>978</v>
      </c>
    </row>
    <row r="194" spans="1:24" ht="30">
      <c r="A194" s="646"/>
      <c r="B194" s="814"/>
      <c r="C194" s="670"/>
      <c r="D194" s="164" t="s">
        <v>1179</v>
      </c>
      <c r="E194" s="69">
        <f t="shared" si="48"/>
        <v>0</v>
      </c>
      <c r="F194" s="70">
        <f t="shared" si="45"/>
        <v>0</v>
      </c>
      <c r="G194" s="71">
        <v>0</v>
      </c>
      <c r="H194" s="126">
        <f t="shared" si="33"/>
        <v>0</v>
      </c>
      <c r="I194" s="126">
        <f t="shared" si="34"/>
        <v>0</v>
      </c>
      <c r="J194" s="126">
        <f t="shared" si="35"/>
        <v>0</v>
      </c>
      <c r="K194" t="str">
        <f t="shared" si="36"/>
        <v xml:space="preserve"> </v>
      </c>
      <c r="L194" s="70" t="str">
        <f t="shared" si="37"/>
        <v xml:space="preserve"> </v>
      </c>
      <c r="M194" s="70" t="str">
        <f t="shared" si="38"/>
        <v xml:space="preserve"> </v>
      </c>
      <c r="N194" s="70" t="str">
        <f t="shared" si="39"/>
        <v xml:space="preserve"> </v>
      </c>
      <c r="O194" s="481" t="str">
        <f t="shared" si="40"/>
        <v xml:space="preserve"> </v>
      </c>
      <c r="P194" s="481" t="str">
        <f t="shared" si="41"/>
        <v xml:space="preserve"> </v>
      </c>
      <c r="Q194" s="481" t="str">
        <f t="shared" si="42"/>
        <v xml:space="preserve"> </v>
      </c>
      <c r="X194" s="126" t="s">
        <v>978</v>
      </c>
    </row>
    <row r="195" spans="1:24" ht="30">
      <c r="A195" s="644" t="s">
        <v>3120</v>
      </c>
      <c r="B195" s="814"/>
      <c r="C195" s="670" t="s">
        <v>4193</v>
      </c>
      <c r="D195" s="135" t="s">
        <v>1178</v>
      </c>
      <c r="E195" s="69">
        <f t="shared" si="48"/>
        <v>0</v>
      </c>
      <c r="F195" s="70">
        <f t="shared" si="45"/>
        <v>0</v>
      </c>
      <c r="G195" s="71">
        <v>0</v>
      </c>
      <c r="H195" s="126">
        <f t="shared" si="33"/>
        <v>0</v>
      </c>
      <c r="I195" s="126">
        <f t="shared" si="34"/>
        <v>0</v>
      </c>
      <c r="J195" s="126">
        <f t="shared" si="35"/>
        <v>0</v>
      </c>
      <c r="K195" t="str">
        <f t="shared" si="36"/>
        <v xml:space="preserve"> </v>
      </c>
      <c r="L195" s="70" t="str">
        <f t="shared" si="37"/>
        <v xml:space="preserve"> </v>
      </c>
      <c r="M195" s="70" t="str">
        <f t="shared" si="38"/>
        <v xml:space="preserve"> </v>
      </c>
      <c r="N195" s="70" t="str">
        <f t="shared" si="39"/>
        <v xml:space="preserve"> </v>
      </c>
      <c r="O195" s="481" t="str">
        <f t="shared" si="40"/>
        <v xml:space="preserve"> </v>
      </c>
      <c r="P195" s="481" t="str">
        <f t="shared" si="41"/>
        <v xml:space="preserve"> </v>
      </c>
      <c r="Q195" s="481" t="str">
        <f t="shared" si="42"/>
        <v xml:space="preserve"> </v>
      </c>
      <c r="X195" s="126" t="s">
        <v>978</v>
      </c>
    </row>
    <row r="196" spans="1:24" ht="30">
      <c r="A196" s="646"/>
      <c r="B196" s="814"/>
      <c r="C196" s="670"/>
      <c r="D196" s="164" t="s">
        <v>1179</v>
      </c>
      <c r="E196" s="69">
        <f t="shared" si="48"/>
        <v>0</v>
      </c>
      <c r="F196" s="70">
        <f t="shared" si="45"/>
        <v>0</v>
      </c>
      <c r="G196" s="71">
        <v>0</v>
      </c>
      <c r="H196" s="126">
        <f t="shared" si="33"/>
        <v>0</v>
      </c>
      <c r="I196" s="126">
        <f t="shared" si="34"/>
        <v>0</v>
      </c>
      <c r="J196" s="126">
        <f t="shared" si="35"/>
        <v>0</v>
      </c>
      <c r="K196" t="str">
        <f t="shared" si="36"/>
        <v xml:space="preserve"> </v>
      </c>
      <c r="L196" s="70" t="str">
        <f t="shared" si="37"/>
        <v xml:space="preserve"> </v>
      </c>
      <c r="M196" s="70" t="str">
        <f t="shared" si="38"/>
        <v xml:space="preserve"> </v>
      </c>
      <c r="N196" s="70" t="str">
        <f t="shared" si="39"/>
        <v xml:space="preserve"> </v>
      </c>
      <c r="O196" s="481" t="str">
        <f t="shared" si="40"/>
        <v xml:space="preserve"> </v>
      </c>
      <c r="P196" s="481" t="str">
        <f t="shared" si="41"/>
        <v xml:space="preserve"> </v>
      </c>
      <c r="Q196" s="481" t="str">
        <f t="shared" si="42"/>
        <v xml:space="preserve"> </v>
      </c>
      <c r="X196" s="126" t="s">
        <v>978</v>
      </c>
    </row>
    <row r="197" spans="1:24" ht="30">
      <c r="A197" s="644" t="s">
        <v>3121</v>
      </c>
      <c r="B197" s="814"/>
      <c r="C197" s="670" t="s">
        <v>4194</v>
      </c>
      <c r="D197" s="135" t="s">
        <v>1178</v>
      </c>
      <c r="E197" s="69">
        <f t="shared" si="48"/>
        <v>0</v>
      </c>
      <c r="F197" s="70">
        <f t="shared" si="45"/>
        <v>0</v>
      </c>
      <c r="G197" s="71">
        <v>0</v>
      </c>
      <c r="H197" s="126">
        <f t="shared" ref="H197:H260" si="49">IF(G197&gt;1,1,0)</f>
        <v>0</v>
      </c>
      <c r="I197" s="126">
        <f t="shared" ref="I197:I260" si="50">IF(H197=1,G197,0)</f>
        <v>0</v>
      </c>
      <c r="J197" s="126">
        <f t="shared" ref="J197:J260" si="51">IFERROR(SUM(I197*1)," ")</f>
        <v>0</v>
      </c>
      <c r="K197" t="str">
        <f t="shared" ref="K197:K260" si="52">IF(J197=0," ",J197)</f>
        <v xml:space="preserve"> </v>
      </c>
      <c r="L197" s="70" t="str">
        <f t="shared" si="37"/>
        <v xml:space="preserve"> </v>
      </c>
      <c r="M197" s="70" t="str">
        <f t="shared" si="38"/>
        <v xml:space="preserve"> </v>
      </c>
      <c r="N197" s="70" t="str">
        <f t="shared" si="39"/>
        <v xml:space="preserve"> </v>
      </c>
      <c r="O197" s="481" t="str">
        <f t="shared" si="40"/>
        <v xml:space="preserve"> </v>
      </c>
      <c r="P197" s="481" t="str">
        <f t="shared" si="41"/>
        <v xml:space="preserve"> </v>
      </c>
      <c r="Q197" s="481" t="str">
        <f t="shared" si="42"/>
        <v xml:space="preserve"> </v>
      </c>
      <c r="X197" s="126" t="s">
        <v>978</v>
      </c>
    </row>
    <row r="198" spans="1:24" ht="30">
      <c r="A198" s="646"/>
      <c r="B198" s="814"/>
      <c r="C198" s="670"/>
      <c r="D198" s="164" t="s">
        <v>1179</v>
      </c>
      <c r="E198" s="69">
        <f t="shared" si="48"/>
        <v>0</v>
      </c>
      <c r="F198" s="70">
        <f t="shared" si="45"/>
        <v>0</v>
      </c>
      <c r="G198" s="71">
        <v>0</v>
      </c>
      <c r="H198" s="126">
        <f t="shared" si="49"/>
        <v>0</v>
      </c>
      <c r="I198" s="126">
        <f t="shared" si="50"/>
        <v>0</v>
      </c>
      <c r="J198" s="126">
        <f t="shared" si="51"/>
        <v>0</v>
      </c>
      <c r="K198" t="str">
        <f t="shared" si="52"/>
        <v xml:space="preserve"> </v>
      </c>
      <c r="L198" s="70" t="str">
        <f t="shared" ref="L198:L261" si="53">IFERROR(SUM($K198*$R$2)," ")</f>
        <v xml:space="preserve"> </v>
      </c>
      <c r="M198" s="70" t="str">
        <f t="shared" ref="M198:M261" si="54">IFERROR(SUM($K198*$S$2)," ")</f>
        <v xml:space="preserve"> </v>
      </c>
      <c r="N198" s="70" t="str">
        <f t="shared" ref="N198:N261" si="55">IFERROR(SUM($K198*$T$2)," ")</f>
        <v xml:space="preserve"> </v>
      </c>
      <c r="O198" s="481" t="str">
        <f t="shared" ref="O198:O261" si="56">IFERROR(SUM($K198-$K198/100*$U$2)," ")</f>
        <v xml:space="preserve"> </v>
      </c>
      <c r="P198" s="481" t="str">
        <f t="shared" ref="P198:P261" si="57">IFERROR(SUM($K198*$V$2)," ")</f>
        <v xml:space="preserve"> </v>
      </c>
      <c r="Q198" s="481" t="str">
        <f t="shared" ref="Q198:Q261" si="58">IFERROR(SUM($K198*$W$2)," ")</f>
        <v xml:space="preserve"> </v>
      </c>
      <c r="X198" s="126" t="s">
        <v>978</v>
      </c>
    </row>
    <row r="199" spans="1:24" ht="30">
      <c r="A199" s="644" t="s">
        <v>3122</v>
      </c>
      <c r="B199" s="814"/>
      <c r="C199" s="670" t="s">
        <v>4195</v>
      </c>
      <c r="D199" s="135" t="s">
        <v>1178</v>
      </c>
      <c r="E199" s="69">
        <f t="shared" si="48"/>
        <v>0</v>
      </c>
      <c r="F199" s="70">
        <f t="shared" si="45"/>
        <v>0</v>
      </c>
      <c r="G199" s="71">
        <v>0</v>
      </c>
      <c r="H199" s="126">
        <f t="shared" si="49"/>
        <v>0</v>
      </c>
      <c r="I199" s="126">
        <f t="shared" si="50"/>
        <v>0</v>
      </c>
      <c r="J199" s="126">
        <f t="shared" si="51"/>
        <v>0</v>
      </c>
      <c r="K199" t="str">
        <f t="shared" si="52"/>
        <v xml:space="preserve"> </v>
      </c>
      <c r="L199" s="70" t="str">
        <f t="shared" si="53"/>
        <v xml:space="preserve"> </v>
      </c>
      <c r="M199" s="70" t="str">
        <f t="shared" si="54"/>
        <v xml:space="preserve"> </v>
      </c>
      <c r="N199" s="70" t="str">
        <f t="shared" si="55"/>
        <v xml:space="preserve"> </v>
      </c>
      <c r="O199" s="481" t="str">
        <f t="shared" si="56"/>
        <v xml:space="preserve"> </v>
      </c>
      <c r="P199" s="481" t="str">
        <f t="shared" si="57"/>
        <v xml:space="preserve"> </v>
      </c>
      <c r="Q199" s="481" t="str">
        <f t="shared" si="58"/>
        <v xml:space="preserve"> </v>
      </c>
      <c r="X199" s="126" t="s">
        <v>978</v>
      </c>
    </row>
    <row r="200" spans="1:24" ht="30">
      <c r="A200" s="646"/>
      <c r="B200" s="814"/>
      <c r="C200" s="670"/>
      <c r="D200" s="164" t="s">
        <v>1179</v>
      </c>
      <c r="E200" s="69">
        <f t="shared" si="48"/>
        <v>0</v>
      </c>
      <c r="F200" s="70">
        <f t="shared" si="45"/>
        <v>0</v>
      </c>
      <c r="G200" s="71">
        <v>0</v>
      </c>
      <c r="H200" s="126">
        <f t="shared" si="49"/>
        <v>0</v>
      </c>
      <c r="I200" s="126">
        <f t="shared" si="50"/>
        <v>0</v>
      </c>
      <c r="J200" s="126">
        <f t="shared" si="51"/>
        <v>0</v>
      </c>
      <c r="K200" t="str">
        <f t="shared" si="52"/>
        <v xml:space="preserve"> </v>
      </c>
      <c r="L200" s="70" t="str">
        <f t="shared" si="53"/>
        <v xml:space="preserve"> </v>
      </c>
      <c r="M200" s="70" t="str">
        <f t="shared" si="54"/>
        <v xml:space="preserve"> </v>
      </c>
      <c r="N200" s="70" t="str">
        <f t="shared" si="55"/>
        <v xml:space="preserve"> </v>
      </c>
      <c r="O200" s="481" t="str">
        <f t="shared" si="56"/>
        <v xml:space="preserve"> </v>
      </c>
      <c r="P200" s="481" t="str">
        <f t="shared" si="57"/>
        <v xml:space="preserve"> </v>
      </c>
      <c r="Q200" s="481" t="str">
        <f t="shared" si="58"/>
        <v xml:space="preserve"> </v>
      </c>
      <c r="X200" s="126" t="s">
        <v>978</v>
      </c>
    </row>
    <row r="201" spans="1:24" ht="28.5" customHeight="1">
      <c r="A201" s="912" t="s">
        <v>3030</v>
      </c>
      <c r="B201" s="913"/>
      <c r="C201" s="913"/>
      <c r="D201" s="913"/>
      <c r="E201" s="913"/>
      <c r="F201" s="913"/>
      <c r="G201" s="914"/>
      <c r="H201" s="126">
        <f t="shared" si="49"/>
        <v>0</v>
      </c>
      <c r="I201" s="126">
        <f t="shared" si="50"/>
        <v>0</v>
      </c>
      <c r="J201" s="126">
        <f t="shared" si="51"/>
        <v>0</v>
      </c>
      <c r="K201" t="str">
        <f t="shared" si="52"/>
        <v xml:space="preserve"> </v>
      </c>
      <c r="L201" s="70" t="str">
        <f t="shared" si="53"/>
        <v xml:space="preserve"> </v>
      </c>
      <c r="M201" s="70" t="str">
        <f t="shared" si="54"/>
        <v xml:space="preserve"> </v>
      </c>
      <c r="N201" s="70" t="str">
        <f t="shared" si="55"/>
        <v xml:space="preserve"> </v>
      </c>
      <c r="O201" s="481" t="str">
        <f t="shared" si="56"/>
        <v xml:space="preserve"> </v>
      </c>
      <c r="P201" s="481" t="str">
        <f t="shared" si="57"/>
        <v xml:space="preserve"> </v>
      </c>
      <c r="Q201" s="481" t="str">
        <f t="shared" si="58"/>
        <v xml:space="preserve"> </v>
      </c>
      <c r="X201" s="126"/>
    </row>
    <row r="202" spans="1:24" ht="28.5" customHeight="1">
      <c r="A202" s="64" t="s">
        <v>3</v>
      </c>
      <c r="B202" s="64" t="s">
        <v>43</v>
      </c>
      <c r="C202" s="64" t="s">
        <v>93</v>
      </c>
      <c r="D202" s="64" t="s">
        <v>4</v>
      </c>
      <c r="E202" s="64" t="s">
        <v>261</v>
      </c>
      <c r="F202" s="64" t="s">
        <v>3629</v>
      </c>
      <c r="G202" s="64" t="s">
        <v>263</v>
      </c>
      <c r="H202" s="126">
        <f t="shared" si="49"/>
        <v>1</v>
      </c>
      <c r="I202" s="126" t="str">
        <f t="shared" si="50"/>
        <v>ОПТ 2</v>
      </c>
      <c r="J202" s="126" t="str">
        <f t="shared" si="51"/>
        <v xml:space="preserve"> </v>
      </c>
      <c r="K202" t="str">
        <f t="shared" si="52"/>
        <v xml:space="preserve"> </v>
      </c>
      <c r="L202" s="70" t="str">
        <f t="shared" si="53"/>
        <v xml:space="preserve"> </v>
      </c>
      <c r="M202" s="70" t="str">
        <f t="shared" si="54"/>
        <v xml:space="preserve"> </v>
      </c>
      <c r="N202" s="70" t="str">
        <f t="shared" si="55"/>
        <v xml:space="preserve"> </v>
      </c>
      <c r="O202" s="481" t="str">
        <f t="shared" si="56"/>
        <v xml:space="preserve"> </v>
      </c>
      <c r="P202" s="481" t="str">
        <f t="shared" si="57"/>
        <v xml:space="preserve"> </v>
      </c>
      <c r="Q202" s="481" t="str">
        <f t="shared" si="58"/>
        <v xml:space="preserve"> </v>
      </c>
      <c r="X202" s="126"/>
    </row>
    <row r="203" spans="1:24" ht="30">
      <c r="A203" s="644" t="s">
        <v>3123</v>
      </c>
      <c r="B203" s="814"/>
      <c r="C203" s="670" t="s">
        <v>4196</v>
      </c>
      <c r="D203" s="135" t="s">
        <v>1178</v>
      </c>
      <c r="E203" s="69">
        <f t="shared" ref="E203:E212" si="59">G203*1.35</f>
        <v>0</v>
      </c>
      <c r="F203" s="70">
        <f t="shared" si="45"/>
        <v>0</v>
      </c>
      <c r="G203" s="71">
        <v>0</v>
      </c>
      <c r="H203" s="126">
        <f t="shared" si="49"/>
        <v>0</v>
      </c>
      <c r="I203" s="126">
        <f t="shared" si="50"/>
        <v>0</v>
      </c>
      <c r="J203" s="126">
        <f t="shared" si="51"/>
        <v>0</v>
      </c>
      <c r="K203" t="str">
        <f t="shared" si="52"/>
        <v xml:space="preserve"> </v>
      </c>
      <c r="L203" s="70" t="str">
        <f t="shared" si="53"/>
        <v xml:space="preserve"> </v>
      </c>
      <c r="M203" s="70" t="str">
        <f t="shared" si="54"/>
        <v xml:space="preserve"> </v>
      </c>
      <c r="N203" s="70" t="str">
        <f t="shared" si="55"/>
        <v xml:space="preserve"> </v>
      </c>
      <c r="O203" s="481" t="str">
        <f t="shared" si="56"/>
        <v xml:space="preserve"> </v>
      </c>
      <c r="P203" s="481" t="str">
        <f t="shared" si="57"/>
        <v xml:space="preserve"> </v>
      </c>
      <c r="Q203" s="481" t="str">
        <f t="shared" si="58"/>
        <v xml:space="preserve"> </v>
      </c>
      <c r="X203" s="126" t="s">
        <v>978</v>
      </c>
    </row>
    <row r="204" spans="1:24" ht="30">
      <c r="A204" s="646"/>
      <c r="B204" s="814"/>
      <c r="C204" s="670"/>
      <c r="D204" s="164" t="s">
        <v>1179</v>
      </c>
      <c r="E204" s="69">
        <f t="shared" si="59"/>
        <v>0</v>
      </c>
      <c r="F204" s="70">
        <f t="shared" si="45"/>
        <v>0</v>
      </c>
      <c r="G204" s="71">
        <v>0</v>
      </c>
      <c r="H204" s="126">
        <f t="shared" si="49"/>
        <v>0</v>
      </c>
      <c r="I204" s="126">
        <f t="shared" si="50"/>
        <v>0</v>
      </c>
      <c r="J204" s="126">
        <f t="shared" si="51"/>
        <v>0</v>
      </c>
      <c r="K204" t="str">
        <f t="shared" si="52"/>
        <v xml:space="preserve"> </v>
      </c>
      <c r="L204" s="70" t="str">
        <f t="shared" si="53"/>
        <v xml:space="preserve"> </v>
      </c>
      <c r="M204" s="70" t="str">
        <f t="shared" si="54"/>
        <v xml:space="preserve"> </v>
      </c>
      <c r="N204" s="70" t="str">
        <f t="shared" si="55"/>
        <v xml:space="preserve"> </v>
      </c>
      <c r="O204" s="481" t="str">
        <f t="shared" si="56"/>
        <v xml:space="preserve"> </v>
      </c>
      <c r="P204" s="481" t="str">
        <f t="shared" si="57"/>
        <v xml:space="preserve"> </v>
      </c>
      <c r="Q204" s="481" t="str">
        <f t="shared" si="58"/>
        <v xml:space="preserve"> </v>
      </c>
      <c r="X204" s="126" t="s">
        <v>978</v>
      </c>
    </row>
    <row r="205" spans="1:24" ht="30">
      <c r="A205" s="644" t="s">
        <v>3124</v>
      </c>
      <c r="B205" s="814"/>
      <c r="C205" s="670" t="s">
        <v>4197</v>
      </c>
      <c r="D205" s="135" t="s">
        <v>1178</v>
      </c>
      <c r="E205" s="69">
        <f t="shared" si="59"/>
        <v>0</v>
      </c>
      <c r="F205" s="70">
        <f t="shared" si="45"/>
        <v>0</v>
      </c>
      <c r="G205" s="71">
        <v>0</v>
      </c>
      <c r="H205" s="126">
        <f t="shared" si="49"/>
        <v>0</v>
      </c>
      <c r="I205" s="126">
        <f t="shared" si="50"/>
        <v>0</v>
      </c>
      <c r="J205" s="126">
        <f t="shared" si="51"/>
        <v>0</v>
      </c>
      <c r="K205" t="str">
        <f t="shared" si="52"/>
        <v xml:space="preserve"> </v>
      </c>
      <c r="L205" s="70" t="str">
        <f t="shared" si="53"/>
        <v xml:space="preserve"> </v>
      </c>
      <c r="M205" s="70" t="str">
        <f t="shared" si="54"/>
        <v xml:space="preserve"> </v>
      </c>
      <c r="N205" s="70" t="str">
        <f t="shared" si="55"/>
        <v xml:space="preserve"> </v>
      </c>
      <c r="O205" s="481" t="str">
        <f t="shared" si="56"/>
        <v xml:space="preserve"> </v>
      </c>
      <c r="P205" s="481" t="str">
        <f t="shared" si="57"/>
        <v xml:space="preserve"> </v>
      </c>
      <c r="Q205" s="481" t="str">
        <f t="shared" si="58"/>
        <v xml:space="preserve"> </v>
      </c>
      <c r="X205" s="126" t="s">
        <v>978</v>
      </c>
    </row>
    <row r="206" spans="1:24" ht="30">
      <c r="A206" s="646"/>
      <c r="B206" s="814"/>
      <c r="C206" s="670"/>
      <c r="D206" s="164" t="s">
        <v>1179</v>
      </c>
      <c r="E206" s="69">
        <f t="shared" si="59"/>
        <v>0</v>
      </c>
      <c r="F206" s="70">
        <f t="shared" si="45"/>
        <v>0</v>
      </c>
      <c r="G206" s="71">
        <v>0</v>
      </c>
      <c r="H206" s="126">
        <f t="shared" si="49"/>
        <v>0</v>
      </c>
      <c r="I206" s="126">
        <f t="shared" si="50"/>
        <v>0</v>
      </c>
      <c r="J206" s="126">
        <f t="shared" si="51"/>
        <v>0</v>
      </c>
      <c r="K206" t="str">
        <f t="shared" si="52"/>
        <v xml:space="preserve"> </v>
      </c>
      <c r="L206" s="70" t="str">
        <f t="shared" si="53"/>
        <v xml:space="preserve"> </v>
      </c>
      <c r="M206" s="70" t="str">
        <f t="shared" si="54"/>
        <v xml:space="preserve"> </v>
      </c>
      <c r="N206" s="70" t="str">
        <f t="shared" si="55"/>
        <v xml:space="preserve"> </v>
      </c>
      <c r="O206" s="481" t="str">
        <f t="shared" si="56"/>
        <v xml:space="preserve"> </v>
      </c>
      <c r="P206" s="481" t="str">
        <f t="shared" si="57"/>
        <v xml:space="preserve"> </v>
      </c>
      <c r="Q206" s="481" t="str">
        <f t="shared" si="58"/>
        <v xml:space="preserve"> </v>
      </c>
      <c r="X206" s="126" t="s">
        <v>978</v>
      </c>
    </row>
    <row r="207" spans="1:24" ht="30">
      <c r="A207" s="644" t="s">
        <v>3125</v>
      </c>
      <c r="B207" s="814"/>
      <c r="C207" s="670" t="s">
        <v>4198</v>
      </c>
      <c r="D207" s="135" t="s">
        <v>1178</v>
      </c>
      <c r="E207" s="69">
        <f t="shared" si="59"/>
        <v>0</v>
      </c>
      <c r="F207" s="70">
        <f t="shared" si="45"/>
        <v>0</v>
      </c>
      <c r="G207" s="71">
        <v>0</v>
      </c>
      <c r="H207" s="126">
        <f t="shared" si="49"/>
        <v>0</v>
      </c>
      <c r="I207" s="126">
        <f t="shared" si="50"/>
        <v>0</v>
      </c>
      <c r="J207" s="126">
        <f t="shared" si="51"/>
        <v>0</v>
      </c>
      <c r="K207" t="str">
        <f t="shared" si="52"/>
        <v xml:space="preserve"> </v>
      </c>
      <c r="L207" s="70" t="str">
        <f t="shared" si="53"/>
        <v xml:space="preserve"> </v>
      </c>
      <c r="M207" s="70" t="str">
        <f t="shared" si="54"/>
        <v xml:space="preserve"> </v>
      </c>
      <c r="N207" s="70" t="str">
        <f t="shared" si="55"/>
        <v xml:space="preserve"> </v>
      </c>
      <c r="O207" s="481" t="str">
        <f t="shared" si="56"/>
        <v xml:space="preserve"> </v>
      </c>
      <c r="P207" s="481" t="str">
        <f t="shared" si="57"/>
        <v xml:space="preserve"> </v>
      </c>
      <c r="Q207" s="481" t="str">
        <f t="shared" si="58"/>
        <v xml:space="preserve"> </v>
      </c>
      <c r="X207" s="126" t="s">
        <v>978</v>
      </c>
    </row>
    <row r="208" spans="1:24" ht="30">
      <c r="A208" s="646"/>
      <c r="B208" s="814"/>
      <c r="C208" s="670"/>
      <c r="D208" s="164" t="s">
        <v>1179</v>
      </c>
      <c r="E208" s="69">
        <f t="shared" si="59"/>
        <v>0</v>
      </c>
      <c r="F208" s="70">
        <f t="shared" si="45"/>
        <v>0</v>
      </c>
      <c r="G208" s="71">
        <v>0</v>
      </c>
      <c r="H208" s="126">
        <f t="shared" si="49"/>
        <v>0</v>
      </c>
      <c r="I208" s="126">
        <f t="shared" si="50"/>
        <v>0</v>
      </c>
      <c r="J208" s="126">
        <f t="shared" si="51"/>
        <v>0</v>
      </c>
      <c r="K208" t="str">
        <f t="shared" si="52"/>
        <v xml:space="preserve"> </v>
      </c>
      <c r="L208" s="70" t="str">
        <f t="shared" si="53"/>
        <v xml:space="preserve"> </v>
      </c>
      <c r="M208" s="70" t="str">
        <f t="shared" si="54"/>
        <v xml:space="preserve"> </v>
      </c>
      <c r="N208" s="70" t="str">
        <f t="shared" si="55"/>
        <v xml:space="preserve"> </v>
      </c>
      <c r="O208" s="481" t="str">
        <f t="shared" si="56"/>
        <v xml:space="preserve"> </v>
      </c>
      <c r="P208" s="481" t="str">
        <f t="shared" si="57"/>
        <v xml:space="preserve"> </v>
      </c>
      <c r="Q208" s="481" t="str">
        <f t="shared" si="58"/>
        <v xml:space="preserve"> </v>
      </c>
      <c r="X208" s="126" t="s">
        <v>978</v>
      </c>
    </row>
    <row r="209" spans="1:24" ht="30">
      <c r="A209" s="644" t="s">
        <v>3126</v>
      </c>
      <c r="B209" s="814"/>
      <c r="C209" s="670" t="s">
        <v>4199</v>
      </c>
      <c r="D209" s="135" t="s">
        <v>1178</v>
      </c>
      <c r="E209" s="69">
        <f t="shared" si="59"/>
        <v>0</v>
      </c>
      <c r="F209" s="70">
        <f t="shared" si="45"/>
        <v>0</v>
      </c>
      <c r="G209" s="71">
        <v>0</v>
      </c>
      <c r="H209" s="126">
        <f t="shared" si="49"/>
        <v>0</v>
      </c>
      <c r="I209" s="126">
        <f t="shared" si="50"/>
        <v>0</v>
      </c>
      <c r="J209" s="126">
        <f t="shared" si="51"/>
        <v>0</v>
      </c>
      <c r="K209" t="str">
        <f t="shared" si="52"/>
        <v xml:space="preserve"> </v>
      </c>
      <c r="L209" s="70" t="str">
        <f t="shared" si="53"/>
        <v xml:space="preserve"> </v>
      </c>
      <c r="M209" s="70" t="str">
        <f t="shared" si="54"/>
        <v xml:space="preserve"> </v>
      </c>
      <c r="N209" s="70" t="str">
        <f t="shared" si="55"/>
        <v xml:space="preserve"> </v>
      </c>
      <c r="O209" s="481" t="str">
        <f t="shared" si="56"/>
        <v xml:space="preserve"> </v>
      </c>
      <c r="P209" s="481" t="str">
        <f t="shared" si="57"/>
        <v xml:space="preserve"> </v>
      </c>
      <c r="Q209" s="481" t="str">
        <f t="shared" si="58"/>
        <v xml:space="preserve"> </v>
      </c>
      <c r="X209" s="126" t="s">
        <v>978</v>
      </c>
    </row>
    <row r="210" spans="1:24" ht="30">
      <c r="A210" s="646"/>
      <c r="B210" s="814"/>
      <c r="C210" s="670"/>
      <c r="D210" s="164" t="s">
        <v>1179</v>
      </c>
      <c r="E210" s="69">
        <f t="shared" si="59"/>
        <v>0</v>
      </c>
      <c r="F210" s="70">
        <f t="shared" si="45"/>
        <v>0</v>
      </c>
      <c r="G210" s="71">
        <v>0</v>
      </c>
      <c r="H210" s="126">
        <f t="shared" si="49"/>
        <v>0</v>
      </c>
      <c r="I210" s="126">
        <f t="shared" si="50"/>
        <v>0</v>
      </c>
      <c r="J210" s="126">
        <f t="shared" si="51"/>
        <v>0</v>
      </c>
      <c r="K210" t="str">
        <f t="shared" si="52"/>
        <v xml:space="preserve"> </v>
      </c>
      <c r="L210" s="70" t="str">
        <f t="shared" si="53"/>
        <v xml:space="preserve"> </v>
      </c>
      <c r="M210" s="70" t="str">
        <f t="shared" si="54"/>
        <v xml:space="preserve"> </v>
      </c>
      <c r="N210" s="70" t="str">
        <f t="shared" si="55"/>
        <v xml:space="preserve"> </v>
      </c>
      <c r="O210" s="481" t="str">
        <f t="shared" si="56"/>
        <v xml:space="preserve"> </v>
      </c>
      <c r="P210" s="481" t="str">
        <f t="shared" si="57"/>
        <v xml:space="preserve"> </v>
      </c>
      <c r="Q210" s="481" t="str">
        <f t="shared" si="58"/>
        <v xml:space="preserve"> </v>
      </c>
      <c r="X210" s="126" t="s">
        <v>978</v>
      </c>
    </row>
    <row r="211" spans="1:24" ht="30">
      <c r="A211" s="644" t="s">
        <v>3127</v>
      </c>
      <c r="B211" s="814"/>
      <c r="C211" s="670" t="s">
        <v>4200</v>
      </c>
      <c r="D211" s="135" t="s">
        <v>1178</v>
      </c>
      <c r="E211" s="69">
        <f t="shared" si="59"/>
        <v>0</v>
      </c>
      <c r="F211" s="70">
        <f t="shared" si="45"/>
        <v>0</v>
      </c>
      <c r="G211" s="71">
        <v>0</v>
      </c>
      <c r="H211" s="126">
        <f t="shared" si="49"/>
        <v>0</v>
      </c>
      <c r="I211" s="126">
        <f t="shared" si="50"/>
        <v>0</v>
      </c>
      <c r="J211" s="126">
        <f t="shared" si="51"/>
        <v>0</v>
      </c>
      <c r="K211" t="str">
        <f t="shared" si="52"/>
        <v xml:space="preserve"> </v>
      </c>
      <c r="L211" s="70" t="str">
        <f t="shared" si="53"/>
        <v xml:space="preserve"> </v>
      </c>
      <c r="M211" s="70" t="str">
        <f t="shared" si="54"/>
        <v xml:space="preserve"> </v>
      </c>
      <c r="N211" s="70" t="str">
        <f t="shared" si="55"/>
        <v xml:space="preserve"> </v>
      </c>
      <c r="O211" s="481" t="str">
        <f t="shared" si="56"/>
        <v xml:space="preserve"> </v>
      </c>
      <c r="P211" s="481" t="str">
        <f t="shared" si="57"/>
        <v xml:space="preserve"> </v>
      </c>
      <c r="Q211" s="481" t="str">
        <f t="shared" si="58"/>
        <v xml:space="preserve"> </v>
      </c>
      <c r="X211" s="126" t="s">
        <v>978</v>
      </c>
    </row>
    <row r="212" spans="1:24" ht="30">
      <c r="A212" s="646"/>
      <c r="B212" s="814"/>
      <c r="C212" s="670"/>
      <c r="D212" s="164" t="s">
        <v>1179</v>
      </c>
      <c r="E212" s="69">
        <f t="shared" si="59"/>
        <v>0</v>
      </c>
      <c r="F212" s="70">
        <f t="shared" si="45"/>
        <v>0</v>
      </c>
      <c r="G212" s="71">
        <v>0</v>
      </c>
      <c r="H212" s="126">
        <f t="shared" si="49"/>
        <v>0</v>
      </c>
      <c r="I212" s="126">
        <f t="shared" si="50"/>
        <v>0</v>
      </c>
      <c r="J212" s="126">
        <f t="shared" si="51"/>
        <v>0</v>
      </c>
      <c r="K212" t="str">
        <f t="shared" si="52"/>
        <v xml:space="preserve"> </v>
      </c>
      <c r="L212" s="70" t="str">
        <f t="shared" si="53"/>
        <v xml:space="preserve"> </v>
      </c>
      <c r="M212" s="70" t="str">
        <f t="shared" si="54"/>
        <v xml:space="preserve"> </v>
      </c>
      <c r="N212" s="70" t="str">
        <f t="shared" si="55"/>
        <v xml:space="preserve"> </v>
      </c>
      <c r="O212" s="481" t="str">
        <f t="shared" si="56"/>
        <v xml:space="preserve"> </v>
      </c>
      <c r="P212" s="481" t="str">
        <f t="shared" si="57"/>
        <v xml:space="preserve"> </v>
      </c>
      <c r="Q212" s="481" t="str">
        <f t="shared" si="58"/>
        <v xml:space="preserve"> </v>
      </c>
      <c r="X212" s="126" t="s">
        <v>978</v>
      </c>
    </row>
    <row r="213" spans="1:24" ht="30">
      <c r="A213" s="644" t="s">
        <v>3128</v>
      </c>
      <c r="B213" s="814"/>
      <c r="C213" s="670" t="s">
        <v>4201</v>
      </c>
      <c r="D213" s="135" t="s">
        <v>1178</v>
      </c>
      <c r="E213" s="69">
        <f t="shared" ref="E213:E220" si="60">G213*1.35</f>
        <v>0</v>
      </c>
      <c r="F213" s="70">
        <f t="shared" si="45"/>
        <v>0</v>
      </c>
      <c r="G213" s="71">
        <v>0</v>
      </c>
      <c r="H213" s="126">
        <f t="shared" si="49"/>
        <v>0</v>
      </c>
      <c r="I213" s="126">
        <f t="shared" si="50"/>
        <v>0</v>
      </c>
      <c r="J213" s="126">
        <f t="shared" si="51"/>
        <v>0</v>
      </c>
      <c r="K213" t="str">
        <f t="shared" si="52"/>
        <v xml:space="preserve"> </v>
      </c>
      <c r="L213" s="70" t="str">
        <f t="shared" si="53"/>
        <v xml:space="preserve"> </v>
      </c>
      <c r="M213" s="70" t="str">
        <f t="shared" si="54"/>
        <v xml:space="preserve"> </v>
      </c>
      <c r="N213" s="70" t="str">
        <f t="shared" si="55"/>
        <v xml:space="preserve"> </v>
      </c>
      <c r="O213" s="481" t="str">
        <f t="shared" si="56"/>
        <v xml:space="preserve"> </v>
      </c>
      <c r="P213" s="481" t="str">
        <f t="shared" si="57"/>
        <v xml:space="preserve"> </v>
      </c>
      <c r="Q213" s="481" t="str">
        <f t="shared" si="58"/>
        <v xml:space="preserve"> </v>
      </c>
      <c r="X213" s="126" t="s">
        <v>978</v>
      </c>
    </row>
    <row r="214" spans="1:24" ht="30">
      <c r="A214" s="646"/>
      <c r="B214" s="814"/>
      <c r="C214" s="670"/>
      <c r="D214" s="164" t="s">
        <v>1179</v>
      </c>
      <c r="E214" s="69">
        <f t="shared" si="60"/>
        <v>0</v>
      </c>
      <c r="F214" s="70">
        <f t="shared" si="45"/>
        <v>0</v>
      </c>
      <c r="G214" s="71">
        <v>0</v>
      </c>
      <c r="H214" s="126">
        <f t="shared" si="49"/>
        <v>0</v>
      </c>
      <c r="I214" s="126">
        <f t="shared" si="50"/>
        <v>0</v>
      </c>
      <c r="J214" s="126">
        <f t="shared" si="51"/>
        <v>0</v>
      </c>
      <c r="K214" t="str">
        <f t="shared" si="52"/>
        <v xml:space="preserve"> </v>
      </c>
      <c r="L214" s="70" t="str">
        <f t="shared" si="53"/>
        <v xml:space="preserve"> </v>
      </c>
      <c r="M214" s="70" t="str">
        <f t="shared" si="54"/>
        <v xml:space="preserve"> </v>
      </c>
      <c r="N214" s="70" t="str">
        <f t="shared" si="55"/>
        <v xml:space="preserve"> </v>
      </c>
      <c r="O214" s="481" t="str">
        <f t="shared" si="56"/>
        <v xml:space="preserve"> </v>
      </c>
      <c r="P214" s="481" t="str">
        <f t="shared" si="57"/>
        <v xml:space="preserve"> </v>
      </c>
      <c r="Q214" s="481" t="str">
        <f t="shared" si="58"/>
        <v xml:space="preserve"> </v>
      </c>
      <c r="X214" s="126" t="s">
        <v>978</v>
      </c>
    </row>
    <row r="215" spans="1:24" ht="30">
      <c r="A215" s="644" t="s">
        <v>3130</v>
      </c>
      <c r="B215" s="814"/>
      <c r="C215" s="670" t="s">
        <v>4202</v>
      </c>
      <c r="D215" s="135" t="s">
        <v>1178</v>
      </c>
      <c r="E215" s="69">
        <f t="shared" si="60"/>
        <v>0</v>
      </c>
      <c r="F215" s="70">
        <f t="shared" si="45"/>
        <v>0</v>
      </c>
      <c r="G215" s="71">
        <v>0</v>
      </c>
      <c r="H215" s="126">
        <f t="shared" si="49"/>
        <v>0</v>
      </c>
      <c r="I215" s="126">
        <f t="shared" si="50"/>
        <v>0</v>
      </c>
      <c r="J215" s="126">
        <f t="shared" si="51"/>
        <v>0</v>
      </c>
      <c r="K215" t="str">
        <f t="shared" si="52"/>
        <v xml:space="preserve"> </v>
      </c>
      <c r="L215" s="70" t="str">
        <f t="shared" si="53"/>
        <v xml:space="preserve"> </v>
      </c>
      <c r="M215" s="70" t="str">
        <f t="shared" si="54"/>
        <v xml:space="preserve"> </v>
      </c>
      <c r="N215" s="70" t="str">
        <f t="shared" si="55"/>
        <v xml:space="preserve"> </v>
      </c>
      <c r="O215" s="481" t="str">
        <f t="shared" si="56"/>
        <v xml:space="preserve"> </v>
      </c>
      <c r="P215" s="481" t="str">
        <f t="shared" si="57"/>
        <v xml:space="preserve"> </v>
      </c>
      <c r="Q215" s="481" t="str">
        <f t="shared" si="58"/>
        <v xml:space="preserve"> </v>
      </c>
      <c r="X215" s="126" t="s">
        <v>978</v>
      </c>
    </row>
    <row r="216" spans="1:24" ht="30">
      <c r="A216" s="646"/>
      <c r="B216" s="814"/>
      <c r="C216" s="670"/>
      <c r="D216" s="164" t="s">
        <v>1179</v>
      </c>
      <c r="E216" s="69">
        <f t="shared" si="60"/>
        <v>0</v>
      </c>
      <c r="F216" s="70">
        <f t="shared" si="45"/>
        <v>0</v>
      </c>
      <c r="G216" s="71">
        <v>0</v>
      </c>
      <c r="H216" s="126">
        <f t="shared" si="49"/>
        <v>0</v>
      </c>
      <c r="I216" s="126">
        <f t="shared" si="50"/>
        <v>0</v>
      </c>
      <c r="J216" s="126">
        <f t="shared" si="51"/>
        <v>0</v>
      </c>
      <c r="K216" t="str">
        <f t="shared" si="52"/>
        <v xml:space="preserve"> </v>
      </c>
      <c r="L216" s="70" t="str">
        <f t="shared" si="53"/>
        <v xml:space="preserve"> </v>
      </c>
      <c r="M216" s="70" t="str">
        <f t="shared" si="54"/>
        <v xml:space="preserve"> </v>
      </c>
      <c r="N216" s="70" t="str">
        <f t="shared" si="55"/>
        <v xml:space="preserve"> </v>
      </c>
      <c r="O216" s="481" t="str">
        <f t="shared" si="56"/>
        <v xml:space="preserve"> </v>
      </c>
      <c r="P216" s="481" t="str">
        <f t="shared" si="57"/>
        <v xml:space="preserve"> </v>
      </c>
      <c r="Q216" s="481" t="str">
        <f t="shared" si="58"/>
        <v xml:space="preserve"> </v>
      </c>
      <c r="X216" s="126" t="s">
        <v>978</v>
      </c>
    </row>
    <row r="217" spans="1:24" ht="30">
      <c r="A217" s="644" t="s">
        <v>3129</v>
      </c>
      <c r="B217" s="814"/>
      <c r="C217" s="670" t="s">
        <v>4203</v>
      </c>
      <c r="D217" s="135" t="s">
        <v>1178</v>
      </c>
      <c r="E217" s="69">
        <f t="shared" si="60"/>
        <v>0</v>
      </c>
      <c r="F217" s="70">
        <f t="shared" si="45"/>
        <v>0</v>
      </c>
      <c r="G217" s="71">
        <v>0</v>
      </c>
      <c r="H217" s="126">
        <f t="shared" si="49"/>
        <v>0</v>
      </c>
      <c r="I217" s="126">
        <f t="shared" si="50"/>
        <v>0</v>
      </c>
      <c r="J217" s="126">
        <f t="shared" si="51"/>
        <v>0</v>
      </c>
      <c r="K217" t="str">
        <f t="shared" si="52"/>
        <v xml:space="preserve"> </v>
      </c>
      <c r="L217" s="70" t="str">
        <f t="shared" si="53"/>
        <v xml:space="preserve"> </v>
      </c>
      <c r="M217" s="70" t="str">
        <f t="shared" si="54"/>
        <v xml:space="preserve"> </v>
      </c>
      <c r="N217" s="70" t="str">
        <f t="shared" si="55"/>
        <v xml:space="preserve"> </v>
      </c>
      <c r="O217" s="481" t="str">
        <f t="shared" si="56"/>
        <v xml:space="preserve"> </v>
      </c>
      <c r="P217" s="481" t="str">
        <f t="shared" si="57"/>
        <v xml:space="preserve"> </v>
      </c>
      <c r="Q217" s="481" t="str">
        <f t="shared" si="58"/>
        <v xml:space="preserve"> </v>
      </c>
      <c r="X217" s="126" t="s">
        <v>978</v>
      </c>
    </row>
    <row r="218" spans="1:24" ht="30">
      <c r="A218" s="646"/>
      <c r="B218" s="814"/>
      <c r="C218" s="670"/>
      <c r="D218" s="164" t="s">
        <v>1179</v>
      </c>
      <c r="E218" s="69">
        <f t="shared" si="60"/>
        <v>0</v>
      </c>
      <c r="F218" s="70">
        <f t="shared" si="45"/>
        <v>0</v>
      </c>
      <c r="G218" s="71">
        <v>0</v>
      </c>
      <c r="H218" s="126">
        <f t="shared" si="49"/>
        <v>0</v>
      </c>
      <c r="I218" s="126">
        <f t="shared" si="50"/>
        <v>0</v>
      </c>
      <c r="J218" s="126">
        <f t="shared" si="51"/>
        <v>0</v>
      </c>
      <c r="K218" t="str">
        <f t="shared" si="52"/>
        <v xml:space="preserve"> </v>
      </c>
      <c r="L218" s="70" t="str">
        <f t="shared" si="53"/>
        <v xml:space="preserve"> </v>
      </c>
      <c r="M218" s="70" t="str">
        <f t="shared" si="54"/>
        <v xml:space="preserve"> </v>
      </c>
      <c r="N218" s="70" t="str">
        <f t="shared" si="55"/>
        <v xml:space="preserve"> </v>
      </c>
      <c r="O218" s="481" t="str">
        <f t="shared" si="56"/>
        <v xml:space="preserve"> </v>
      </c>
      <c r="P218" s="481" t="str">
        <f t="shared" si="57"/>
        <v xml:space="preserve"> </v>
      </c>
      <c r="Q218" s="481" t="str">
        <f t="shared" si="58"/>
        <v xml:space="preserve"> </v>
      </c>
      <c r="X218" s="126" t="s">
        <v>978</v>
      </c>
    </row>
    <row r="219" spans="1:24" ht="30">
      <c r="A219" s="644" t="s">
        <v>3131</v>
      </c>
      <c r="B219" s="814"/>
      <c r="C219" s="670" t="s">
        <v>4204</v>
      </c>
      <c r="D219" s="135" t="s">
        <v>1178</v>
      </c>
      <c r="E219" s="69">
        <f t="shared" si="60"/>
        <v>0</v>
      </c>
      <c r="F219" s="70">
        <f t="shared" si="45"/>
        <v>0</v>
      </c>
      <c r="G219" s="71">
        <v>0</v>
      </c>
      <c r="H219" s="126">
        <f t="shared" si="49"/>
        <v>0</v>
      </c>
      <c r="I219" s="126">
        <f t="shared" si="50"/>
        <v>0</v>
      </c>
      <c r="J219" s="126">
        <f t="shared" si="51"/>
        <v>0</v>
      </c>
      <c r="K219" t="str">
        <f t="shared" si="52"/>
        <v xml:space="preserve"> </v>
      </c>
      <c r="L219" s="70" t="str">
        <f t="shared" si="53"/>
        <v xml:space="preserve"> </v>
      </c>
      <c r="M219" s="70" t="str">
        <f t="shared" si="54"/>
        <v xml:space="preserve"> </v>
      </c>
      <c r="N219" s="70" t="str">
        <f t="shared" si="55"/>
        <v xml:space="preserve"> </v>
      </c>
      <c r="O219" s="481" t="str">
        <f t="shared" si="56"/>
        <v xml:space="preserve"> </v>
      </c>
      <c r="P219" s="481" t="str">
        <f t="shared" si="57"/>
        <v xml:space="preserve"> </v>
      </c>
      <c r="Q219" s="481" t="str">
        <f t="shared" si="58"/>
        <v xml:space="preserve"> </v>
      </c>
      <c r="X219" s="126" t="s">
        <v>978</v>
      </c>
    </row>
    <row r="220" spans="1:24" ht="30">
      <c r="A220" s="646"/>
      <c r="B220" s="814"/>
      <c r="C220" s="670"/>
      <c r="D220" s="164" t="s">
        <v>1179</v>
      </c>
      <c r="E220" s="69">
        <f t="shared" si="60"/>
        <v>0</v>
      </c>
      <c r="F220" s="70">
        <f t="shared" si="45"/>
        <v>0</v>
      </c>
      <c r="G220" s="71">
        <v>0</v>
      </c>
      <c r="H220" s="126">
        <f t="shared" si="49"/>
        <v>0</v>
      </c>
      <c r="I220" s="126">
        <f t="shared" si="50"/>
        <v>0</v>
      </c>
      <c r="J220" s="126">
        <f t="shared" si="51"/>
        <v>0</v>
      </c>
      <c r="K220" t="str">
        <f t="shared" si="52"/>
        <v xml:space="preserve"> </v>
      </c>
      <c r="L220" s="70" t="str">
        <f t="shared" si="53"/>
        <v xml:space="preserve"> </v>
      </c>
      <c r="M220" s="70" t="str">
        <f t="shared" si="54"/>
        <v xml:space="preserve"> </v>
      </c>
      <c r="N220" s="70" t="str">
        <f t="shared" si="55"/>
        <v xml:space="preserve"> </v>
      </c>
      <c r="O220" s="481" t="str">
        <f t="shared" si="56"/>
        <v xml:space="preserve"> </v>
      </c>
      <c r="P220" s="481" t="str">
        <f t="shared" si="57"/>
        <v xml:space="preserve"> </v>
      </c>
      <c r="Q220" s="481" t="str">
        <f t="shared" si="58"/>
        <v xml:space="preserve"> </v>
      </c>
      <c r="X220" s="126" t="s">
        <v>978</v>
      </c>
    </row>
    <row r="221" spans="1:24" ht="28.5" customHeight="1">
      <c r="A221" s="912" t="s">
        <v>3031</v>
      </c>
      <c r="B221" s="913"/>
      <c r="C221" s="913"/>
      <c r="D221" s="913"/>
      <c r="E221" s="913"/>
      <c r="F221" s="913"/>
      <c r="G221" s="914"/>
      <c r="H221" s="126">
        <f t="shared" si="49"/>
        <v>0</v>
      </c>
      <c r="I221" s="126">
        <f t="shared" si="50"/>
        <v>0</v>
      </c>
      <c r="J221" s="126">
        <f t="shared" si="51"/>
        <v>0</v>
      </c>
      <c r="K221" t="str">
        <f t="shared" si="52"/>
        <v xml:space="preserve"> </v>
      </c>
      <c r="L221" s="70" t="str">
        <f t="shared" si="53"/>
        <v xml:space="preserve"> </v>
      </c>
      <c r="M221" s="70" t="str">
        <f t="shared" si="54"/>
        <v xml:space="preserve"> </v>
      </c>
      <c r="N221" s="70" t="str">
        <f t="shared" si="55"/>
        <v xml:space="preserve"> </v>
      </c>
      <c r="O221" s="481" t="str">
        <f t="shared" si="56"/>
        <v xml:space="preserve"> </v>
      </c>
      <c r="P221" s="481" t="str">
        <f t="shared" si="57"/>
        <v xml:space="preserve"> </v>
      </c>
      <c r="Q221" s="481" t="str">
        <f t="shared" si="58"/>
        <v xml:space="preserve"> </v>
      </c>
      <c r="X221" s="126"/>
    </row>
    <row r="222" spans="1:24" ht="29.25" customHeight="1">
      <c r="A222" s="64" t="s">
        <v>3</v>
      </c>
      <c r="B222" s="64" t="s">
        <v>43</v>
      </c>
      <c r="C222" s="64" t="s">
        <v>93</v>
      </c>
      <c r="D222" s="64" t="s">
        <v>4</v>
      </c>
      <c r="E222" s="64" t="s">
        <v>261</v>
      </c>
      <c r="F222" s="64" t="s">
        <v>3629</v>
      </c>
      <c r="G222" s="64" t="s">
        <v>263</v>
      </c>
      <c r="H222" s="126">
        <f t="shared" si="49"/>
        <v>1</v>
      </c>
      <c r="I222" s="126" t="str">
        <f t="shared" si="50"/>
        <v>ОПТ 2</v>
      </c>
      <c r="J222" s="126" t="str">
        <f t="shared" si="51"/>
        <v xml:space="preserve"> </v>
      </c>
      <c r="K222" t="str">
        <f t="shared" si="52"/>
        <v xml:space="preserve"> </v>
      </c>
      <c r="L222" s="70" t="str">
        <f t="shared" si="53"/>
        <v xml:space="preserve"> </v>
      </c>
      <c r="M222" s="70" t="str">
        <f t="shared" si="54"/>
        <v xml:space="preserve"> </v>
      </c>
      <c r="N222" s="70" t="str">
        <f t="shared" si="55"/>
        <v xml:space="preserve"> </v>
      </c>
      <c r="O222" s="481" t="str">
        <f t="shared" si="56"/>
        <v xml:space="preserve"> </v>
      </c>
      <c r="P222" s="481" t="str">
        <f t="shared" si="57"/>
        <v xml:space="preserve"> </v>
      </c>
      <c r="Q222" s="481" t="str">
        <f t="shared" si="58"/>
        <v xml:space="preserve"> </v>
      </c>
      <c r="X222" s="126"/>
    </row>
    <row r="223" spans="1:24" ht="30">
      <c r="A223" s="644" t="s">
        <v>3132</v>
      </c>
      <c r="B223" s="665"/>
      <c r="C223" s="670" t="s">
        <v>4205</v>
      </c>
      <c r="D223" s="135" t="s">
        <v>1178</v>
      </c>
      <c r="E223" s="69">
        <f t="shared" ref="E223:E232" si="61">G223*1.35</f>
        <v>0</v>
      </c>
      <c r="F223" s="70">
        <f t="shared" si="45"/>
        <v>0</v>
      </c>
      <c r="G223" s="71">
        <v>0</v>
      </c>
      <c r="H223" s="126">
        <f t="shared" si="49"/>
        <v>0</v>
      </c>
      <c r="I223" s="126">
        <f t="shared" si="50"/>
        <v>0</v>
      </c>
      <c r="J223" s="126">
        <f t="shared" si="51"/>
        <v>0</v>
      </c>
      <c r="K223" t="str">
        <f t="shared" si="52"/>
        <v xml:space="preserve"> </v>
      </c>
      <c r="L223" s="70" t="str">
        <f t="shared" si="53"/>
        <v xml:space="preserve"> </v>
      </c>
      <c r="M223" s="70" t="str">
        <f t="shared" si="54"/>
        <v xml:space="preserve"> </v>
      </c>
      <c r="N223" s="70" t="str">
        <f t="shared" si="55"/>
        <v xml:space="preserve"> </v>
      </c>
      <c r="O223" s="481" t="str">
        <f t="shared" si="56"/>
        <v xml:space="preserve"> </v>
      </c>
      <c r="P223" s="481" t="str">
        <f t="shared" si="57"/>
        <v xml:space="preserve"> </v>
      </c>
      <c r="Q223" s="481" t="str">
        <f t="shared" si="58"/>
        <v xml:space="preserve"> </v>
      </c>
      <c r="X223" s="126" t="s">
        <v>978</v>
      </c>
    </row>
    <row r="224" spans="1:24" ht="30">
      <c r="A224" s="646"/>
      <c r="B224" s="665"/>
      <c r="C224" s="670"/>
      <c r="D224" s="164" t="s">
        <v>1179</v>
      </c>
      <c r="E224" s="69">
        <f t="shared" si="61"/>
        <v>0</v>
      </c>
      <c r="F224" s="70">
        <f t="shared" si="45"/>
        <v>0</v>
      </c>
      <c r="G224" s="71">
        <v>0</v>
      </c>
      <c r="H224" s="126">
        <f t="shared" si="49"/>
        <v>0</v>
      </c>
      <c r="I224" s="126">
        <f t="shared" si="50"/>
        <v>0</v>
      </c>
      <c r="J224" s="126">
        <f t="shared" si="51"/>
        <v>0</v>
      </c>
      <c r="K224" t="str">
        <f t="shared" si="52"/>
        <v xml:space="preserve"> </v>
      </c>
      <c r="L224" s="70" t="str">
        <f t="shared" si="53"/>
        <v xml:space="preserve"> </v>
      </c>
      <c r="M224" s="70" t="str">
        <f t="shared" si="54"/>
        <v xml:space="preserve"> </v>
      </c>
      <c r="N224" s="70" t="str">
        <f t="shared" si="55"/>
        <v xml:space="preserve"> </v>
      </c>
      <c r="O224" s="481" t="str">
        <f t="shared" si="56"/>
        <v xml:space="preserve"> </v>
      </c>
      <c r="P224" s="481" t="str">
        <f t="shared" si="57"/>
        <v xml:space="preserve"> </v>
      </c>
      <c r="Q224" s="481" t="str">
        <f t="shared" si="58"/>
        <v xml:space="preserve"> </v>
      </c>
      <c r="X224" s="126" t="s">
        <v>978</v>
      </c>
    </row>
    <row r="225" spans="1:24" ht="30">
      <c r="A225" s="644" t="s">
        <v>3133</v>
      </c>
      <c r="B225" s="665"/>
      <c r="C225" s="670" t="s">
        <v>4206</v>
      </c>
      <c r="D225" s="135" t="s">
        <v>1178</v>
      </c>
      <c r="E225" s="69">
        <f t="shared" si="61"/>
        <v>0</v>
      </c>
      <c r="F225" s="70">
        <f t="shared" si="45"/>
        <v>0</v>
      </c>
      <c r="G225" s="71">
        <v>0</v>
      </c>
      <c r="H225" s="126">
        <f t="shared" si="49"/>
        <v>0</v>
      </c>
      <c r="I225" s="126">
        <f t="shared" si="50"/>
        <v>0</v>
      </c>
      <c r="J225" s="126">
        <f t="shared" si="51"/>
        <v>0</v>
      </c>
      <c r="K225" t="str">
        <f t="shared" si="52"/>
        <v xml:space="preserve"> </v>
      </c>
      <c r="L225" s="70" t="str">
        <f t="shared" si="53"/>
        <v xml:space="preserve"> </v>
      </c>
      <c r="M225" s="70" t="str">
        <f t="shared" si="54"/>
        <v xml:space="preserve"> </v>
      </c>
      <c r="N225" s="70" t="str">
        <f t="shared" si="55"/>
        <v xml:space="preserve"> </v>
      </c>
      <c r="O225" s="481" t="str">
        <f t="shared" si="56"/>
        <v xml:space="preserve"> </v>
      </c>
      <c r="P225" s="481" t="str">
        <f t="shared" si="57"/>
        <v xml:space="preserve"> </v>
      </c>
      <c r="Q225" s="481" t="str">
        <f t="shared" si="58"/>
        <v xml:space="preserve"> </v>
      </c>
      <c r="X225" s="126" t="s">
        <v>978</v>
      </c>
    </row>
    <row r="226" spans="1:24" ht="30">
      <c r="A226" s="646"/>
      <c r="B226" s="665"/>
      <c r="C226" s="670"/>
      <c r="D226" s="164" t="s">
        <v>1179</v>
      </c>
      <c r="E226" s="69">
        <f t="shared" si="61"/>
        <v>0</v>
      </c>
      <c r="F226" s="70">
        <f t="shared" si="45"/>
        <v>0</v>
      </c>
      <c r="G226" s="71">
        <v>0</v>
      </c>
      <c r="H226" s="126">
        <f t="shared" si="49"/>
        <v>0</v>
      </c>
      <c r="I226" s="126">
        <f t="shared" si="50"/>
        <v>0</v>
      </c>
      <c r="J226" s="126">
        <f t="shared" si="51"/>
        <v>0</v>
      </c>
      <c r="K226" t="str">
        <f t="shared" si="52"/>
        <v xml:space="preserve"> </v>
      </c>
      <c r="L226" s="70" t="str">
        <f t="shared" si="53"/>
        <v xml:space="preserve"> </v>
      </c>
      <c r="M226" s="70" t="str">
        <f t="shared" si="54"/>
        <v xml:space="preserve"> </v>
      </c>
      <c r="N226" s="70" t="str">
        <f t="shared" si="55"/>
        <v xml:space="preserve"> </v>
      </c>
      <c r="O226" s="481" t="str">
        <f t="shared" si="56"/>
        <v xml:space="preserve"> </v>
      </c>
      <c r="P226" s="481" t="str">
        <f t="shared" si="57"/>
        <v xml:space="preserve"> </v>
      </c>
      <c r="Q226" s="481" t="str">
        <f t="shared" si="58"/>
        <v xml:space="preserve"> </v>
      </c>
      <c r="X226" s="126" t="s">
        <v>978</v>
      </c>
    </row>
    <row r="227" spans="1:24" ht="28.5" customHeight="1">
      <c r="A227" s="912" t="s">
        <v>3032</v>
      </c>
      <c r="B227" s="913"/>
      <c r="C227" s="913"/>
      <c r="D227" s="913"/>
      <c r="E227" s="913"/>
      <c r="F227" s="913"/>
      <c r="G227" s="914"/>
      <c r="H227" s="126">
        <f t="shared" si="49"/>
        <v>0</v>
      </c>
      <c r="I227" s="126">
        <f t="shared" si="50"/>
        <v>0</v>
      </c>
      <c r="J227" s="126">
        <f t="shared" si="51"/>
        <v>0</v>
      </c>
      <c r="K227" t="str">
        <f t="shared" si="52"/>
        <v xml:space="preserve"> </v>
      </c>
      <c r="L227" s="70" t="str">
        <f t="shared" si="53"/>
        <v xml:space="preserve"> </v>
      </c>
      <c r="M227" s="70" t="str">
        <f t="shared" si="54"/>
        <v xml:space="preserve"> </v>
      </c>
      <c r="N227" s="70" t="str">
        <f t="shared" si="55"/>
        <v xml:space="preserve"> </v>
      </c>
      <c r="O227" s="481" t="str">
        <f t="shared" si="56"/>
        <v xml:space="preserve"> </v>
      </c>
      <c r="P227" s="481" t="str">
        <f t="shared" si="57"/>
        <v xml:space="preserve"> </v>
      </c>
      <c r="Q227" s="481" t="str">
        <f t="shared" si="58"/>
        <v xml:space="preserve"> </v>
      </c>
      <c r="X227" s="126"/>
    </row>
    <row r="228" spans="1:24" ht="28.5" customHeight="1">
      <c r="A228" s="64" t="s">
        <v>3</v>
      </c>
      <c r="B228" s="64" t="s">
        <v>43</v>
      </c>
      <c r="C228" s="64" t="s">
        <v>93</v>
      </c>
      <c r="D228" s="64" t="s">
        <v>4</v>
      </c>
      <c r="E228" s="64" t="s">
        <v>261</v>
      </c>
      <c r="F228" s="64" t="s">
        <v>3629</v>
      </c>
      <c r="G228" s="64" t="s">
        <v>263</v>
      </c>
      <c r="H228" s="126">
        <f t="shared" si="49"/>
        <v>1</v>
      </c>
      <c r="I228" s="126" t="str">
        <f t="shared" si="50"/>
        <v>ОПТ 2</v>
      </c>
      <c r="J228" s="126" t="str">
        <f t="shared" si="51"/>
        <v xml:space="preserve"> </v>
      </c>
      <c r="K228" t="str">
        <f t="shared" si="52"/>
        <v xml:space="preserve"> </v>
      </c>
      <c r="L228" s="70" t="str">
        <f t="shared" si="53"/>
        <v xml:space="preserve"> </v>
      </c>
      <c r="M228" s="70" t="str">
        <f t="shared" si="54"/>
        <v xml:space="preserve"> </v>
      </c>
      <c r="N228" s="70" t="str">
        <f t="shared" si="55"/>
        <v xml:space="preserve"> </v>
      </c>
      <c r="O228" s="481" t="str">
        <f t="shared" si="56"/>
        <v xml:space="preserve"> </v>
      </c>
      <c r="P228" s="481" t="str">
        <f t="shared" si="57"/>
        <v xml:space="preserve"> </v>
      </c>
      <c r="Q228" s="481" t="str">
        <f t="shared" si="58"/>
        <v xml:space="preserve"> </v>
      </c>
      <c r="X228" s="126"/>
    </row>
    <row r="229" spans="1:24" ht="30">
      <c r="A229" s="644" t="s">
        <v>3134</v>
      </c>
      <c r="B229" s="665"/>
      <c r="C229" s="670" t="s">
        <v>4207</v>
      </c>
      <c r="D229" s="135" t="s">
        <v>1178</v>
      </c>
      <c r="E229" s="69">
        <f t="shared" si="61"/>
        <v>0</v>
      </c>
      <c r="F229" s="70">
        <f t="shared" si="45"/>
        <v>0</v>
      </c>
      <c r="G229" s="71">
        <v>0</v>
      </c>
      <c r="H229" s="126">
        <f t="shared" si="49"/>
        <v>0</v>
      </c>
      <c r="I229" s="126">
        <f t="shared" si="50"/>
        <v>0</v>
      </c>
      <c r="J229" s="126">
        <f t="shared" si="51"/>
        <v>0</v>
      </c>
      <c r="K229" t="str">
        <f t="shared" si="52"/>
        <v xml:space="preserve"> </v>
      </c>
      <c r="L229" s="70" t="str">
        <f t="shared" si="53"/>
        <v xml:space="preserve"> </v>
      </c>
      <c r="M229" s="70" t="str">
        <f t="shared" si="54"/>
        <v xml:space="preserve"> </v>
      </c>
      <c r="N229" s="70" t="str">
        <f t="shared" si="55"/>
        <v xml:space="preserve"> </v>
      </c>
      <c r="O229" s="481" t="str">
        <f t="shared" si="56"/>
        <v xml:space="preserve"> </v>
      </c>
      <c r="P229" s="481" t="str">
        <f t="shared" si="57"/>
        <v xml:space="preserve"> </v>
      </c>
      <c r="Q229" s="481" t="str">
        <f t="shared" si="58"/>
        <v xml:space="preserve"> </v>
      </c>
      <c r="X229" s="126" t="s">
        <v>978</v>
      </c>
    </row>
    <row r="230" spans="1:24" ht="30">
      <c r="A230" s="646"/>
      <c r="B230" s="665"/>
      <c r="C230" s="670"/>
      <c r="D230" s="164" t="s">
        <v>1179</v>
      </c>
      <c r="E230" s="69">
        <f t="shared" si="61"/>
        <v>0</v>
      </c>
      <c r="F230" s="70">
        <f t="shared" si="45"/>
        <v>0</v>
      </c>
      <c r="G230" s="71">
        <v>0</v>
      </c>
      <c r="H230" s="126">
        <f t="shared" si="49"/>
        <v>0</v>
      </c>
      <c r="I230" s="126">
        <f t="shared" si="50"/>
        <v>0</v>
      </c>
      <c r="J230" s="126">
        <f t="shared" si="51"/>
        <v>0</v>
      </c>
      <c r="K230" t="str">
        <f t="shared" si="52"/>
        <v xml:space="preserve"> </v>
      </c>
      <c r="L230" s="70" t="str">
        <f t="shared" si="53"/>
        <v xml:space="preserve"> </v>
      </c>
      <c r="M230" s="70" t="str">
        <f t="shared" si="54"/>
        <v xml:space="preserve"> </v>
      </c>
      <c r="N230" s="70" t="str">
        <f t="shared" si="55"/>
        <v xml:space="preserve"> </v>
      </c>
      <c r="O230" s="481" t="str">
        <f t="shared" si="56"/>
        <v xml:space="preserve"> </v>
      </c>
      <c r="P230" s="481" t="str">
        <f t="shared" si="57"/>
        <v xml:space="preserve"> </v>
      </c>
      <c r="Q230" s="481" t="str">
        <f t="shared" si="58"/>
        <v xml:space="preserve"> </v>
      </c>
      <c r="X230" s="126" t="s">
        <v>978</v>
      </c>
    </row>
    <row r="231" spans="1:24" ht="30">
      <c r="A231" s="644" t="s">
        <v>3135</v>
      </c>
      <c r="B231" s="665"/>
      <c r="C231" s="670" t="s">
        <v>4208</v>
      </c>
      <c r="D231" s="135" t="s">
        <v>1178</v>
      </c>
      <c r="E231" s="69">
        <f t="shared" si="61"/>
        <v>0</v>
      </c>
      <c r="F231" s="70">
        <f t="shared" si="45"/>
        <v>0</v>
      </c>
      <c r="G231" s="71">
        <v>0</v>
      </c>
      <c r="H231" s="126">
        <f t="shared" si="49"/>
        <v>0</v>
      </c>
      <c r="I231" s="126">
        <f t="shared" si="50"/>
        <v>0</v>
      </c>
      <c r="J231" s="126">
        <f t="shared" si="51"/>
        <v>0</v>
      </c>
      <c r="K231" t="str">
        <f t="shared" si="52"/>
        <v xml:space="preserve"> </v>
      </c>
      <c r="L231" s="70" t="str">
        <f t="shared" si="53"/>
        <v xml:space="preserve"> </v>
      </c>
      <c r="M231" s="70" t="str">
        <f t="shared" si="54"/>
        <v xml:space="preserve"> </v>
      </c>
      <c r="N231" s="70" t="str">
        <f t="shared" si="55"/>
        <v xml:space="preserve"> </v>
      </c>
      <c r="O231" s="481" t="str">
        <f t="shared" si="56"/>
        <v xml:space="preserve"> </v>
      </c>
      <c r="P231" s="481" t="str">
        <f t="shared" si="57"/>
        <v xml:space="preserve"> </v>
      </c>
      <c r="Q231" s="481" t="str">
        <f t="shared" si="58"/>
        <v xml:space="preserve"> </v>
      </c>
      <c r="X231" s="126" t="s">
        <v>978</v>
      </c>
    </row>
    <row r="232" spans="1:24" ht="30">
      <c r="A232" s="646"/>
      <c r="B232" s="665"/>
      <c r="C232" s="670"/>
      <c r="D232" s="164" t="s">
        <v>1179</v>
      </c>
      <c r="E232" s="69">
        <f t="shared" si="61"/>
        <v>0</v>
      </c>
      <c r="F232" s="70">
        <f t="shared" si="45"/>
        <v>0</v>
      </c>
      <c r="G232" s="71">
        <v>0</v>
      </c>
      <c r="H232" s="126">
        <f t="shared" si="49"/>
        <v>0</v>
      </c>
      <c r="I232" s="126">
        <f t="shared" si="50"/>
        <v>0</v>
      </c>
      <c r="J232" s="126">
        <f t="shared" si="51"/>
        <v>0</v>
      </c>
      <c r="K232" t="str">
        <f t="shared" si="52"/>
        <v xml:space="preserve"> </v>
      </c>
      <c r="L232" s="70" t="str">
        <f t="shared" si="53"/>
        <v xml:space="preserve"> </v>
      </c>
      <c r="M232" s="70" t="str">
        <f t="shared" si="54"/>
        <v xml:space="preserve"> </v>
      </c>
      <c r="N232" s="70" t="str">
        <f t="shared" si="55"/>
        <v xml:space="preserve"> </v>
      </c>
      <c r="O232" s="481" t="str">
        <f t="shared" si="56"/>
        <v xml:space="preserve"> </v>
      </c>
      <c r="P232" s="481" t="str">
        <f t="shared" si="57"/>
        <v xml:space="preserve"> </v>
      </c>
      <c r="Q232" s="481" t="str">
        <f t="shared" si="58"/>
        <v xml:space="preserve"> </v>
      </c>
      <c r="X232" s="126" t="s">
        <v>978</v>
      </c>
    </row>
    <row r="233" spans="1:24" ht="30">
      <c r="A233" s="644" t="s">
        <v>3136</v>
      </c>
      <c r="B233" s="665"/>
      <c r="C233" s="670" t="s">
        <v>4209</v>
      </c>
      <c r="D233" s="135" t="s">
        <v>1178</v>
      </c>
      <c r="E233" s="69">
        <f>G233*1.35</f>
        <v>0</v>
      </c>
      <c r="F233" s="70">
        <f t="shared" si="45"/>
        <v>0</v>
      </c>
      <c r="G233" s="71">
        <v>0</v>
      </c>
      <c r="H233" s="126">
        <f t="shared" si="49"/>
        <v>0</v>
      </c>
      <c r="I233" s="126">
        <f t="shared" si="50"/>
        <v>0</v>
      </c>
      <c r="J233" s="126">
        <f t="shared" si="51"/>
        <v>0</v>
      </c>
      <c r="K233" t="str">
        <f t="shared" si="52"/>
        <v xml:space="preserve"> </v>
      </c>
      <c r="L233" s="70" t="str">
        <f t="shared" si="53"/>
        <v xml:space="preserve"> </v>
      </c>
      <c r="M233" s="70" t="str">
        <f t="shared" si="54"/>
        <v xml:space="preserve"> </v>
      </c>
      <c r="N233" s="70" t="str">
        <f t="shared" si="55"/>
        <v xml:space="preserve"> </v>
      </c>
      <c r="O233" s="481" t="str">
        <f t="shared" si="56"/>
        <v xml:space="preserve"> </v>
      </c>
      <c r="P233" s="481" t="str">
        <f t="shared" si="57"/>
        <v xml:space="preserve"> </v>
      </c>
      <c r="Q233" s="481" t="str">
        <f t="shared" si="58"/>
        <v xml:space="preserve"> </v>
      </c>
      <c r="X233" s="126" t="s">
        <v>978</v>
      </c>
    </row>
    <row r="234" spans="1:24" ht="30">
      <c r="A234" s="646"/>
      <c r="B234" s="665"/>
      <c r="C234" s="670"/>
      <c r="D234" s="164" t="s">
        <v>1179</v>
      </c>
      <c r="E234" s="69">
        <f>G234*1.35</f>
        <v>0</v>
      </c>
      <c r="F234" s="70">
        <f>G234*1.1</f>
        <v>0</v>
      </c>
      <c r="G234" s="71">
        <v>0</v>
      </c>
      <c r="H234" s="126">
        <f t="shared" si="49"/>
        <v>0</v>
      </c>
      <c r="I234" s="126">
        <f t="shared" si="50"/>
        <v>0</v>
      </c>
      <c r="J234" s="126">
        <f t="shared" si="51"/>
        <v>0</v>
      </c>
      <c r="K234" t="str">
        <f t="shared" si="52"/>
        <v xml:space="preserve"> </v>
      </c>
      <c r="L234" s="70" t="str">
        <f t="shared" si="53"/>
        <v xml:space="preserve"> </v>
      </c>
      <c r="M234" s="70" t="str">
        <f t="shared" si="54"/>
        <v xml:space="preserve"> </v>
      </c>
      <c r="N234" s="70" t="str">
        <f t="shared" si="55"/>
        <v xml:space="preserve"> </v>
      </c>
      <c r="O234" s="481" t="str">
        <f t="shared" si="56"/>
        <v xml:space="preserve"> </v>
      </c>
      <c r="P234" s="481" t="str">
        <f t="shared" si="57"/>
        <v xml:space="preserve"> </v>
      </c>
      <c r="Q234" s="481" t="str">
        <f t="shared" si="58"/>
        <v xml:space="preserve"> </v>
      </c>
      <c r="X234" s="126" t="s">
        <v>978</v>
      </c>
    </row>
    <row r="235" spans="1:24" ht="28.5" customHeight="1">
      <c r="A235" s="912" t="s">
        <v>3033</v>
      </c>
      <c r="B235" s="913"/>
      <c r="C235" s="913"/>
      <c r="D235" s="913"/>
      <c r="E235" s="913"/>
      <c r="F235" s="913"/>
      <c r="G235" s="914"/>
      <c r="H235" s="126">
        <f t="shared" si="49"/>
        <v>0</v>
      </c>
      <c r="I235" s="126">
        <f t="shared" si="50"/>
        <v>0</v>
      </c>
      <c r="J235" s="126">
        <f t="shared" si="51"/>
        <v>0</v>
      </c>
      <c r="K235" t="str">
        <f t="shared" si="52"/>
        <v xml:space="preserve"> </v>
      </c>
      <c r="L235" s="70" t="str">
        <f t="shared" si="53"/>
        <v xml:space="preserve"> </v>
      </c>
      <c r="M235" s="70" t="str">
        <f t="shared" si="54"/>
        <v xml:space="preserve"> </v>
      </c>
      <c r="N235" s="70" t="str">
        <f t="shared" si="55"/>
        <v xml:space="preserve"> </v>
      </c>
      <c r="O235" s="481" t="str">
        <f t="shared" si="56"/>
        <v xml:space="preserve"> </v>
      </c>
      <c r="P235" s="481" t="str">
        <f t="shared" si="57"/>
        <v xml:space="preserve"> </v>
      </c>
      <c r="Q235" s="481" t="str">
        <f t="shared" si="58"/>
        <v xml:space="preserve"> </v>
      </c>
      <c r="X235" s="126"/>
    </row>
    <row r="236" spans="1:24" ht="29.25" customHeight="1">
      <c r="A236" s="64" t="s">
        <v>3</v>
      </c>
      <c r="B236" s="64" t="s">
        <v>43</v>
      </c>
      <c r="C236" s="64" t="s">
        <v>93</v>
      </c>
      <c r="D236" s="64" t="s">
        <v>4</v>
      </c>
      <c r="E236" s="64" t="s">
        <v>261</v>
      </c>
      <c r="F236" s="64" t="s">
        <v>3629</v>
      </c>
      <c r="G236" s="64" t="s">
        <v>263</v>
      </c>
      <c r="H236" s="126">
        <f t="shared" si="49"/>
        <v>1</v>
      </c>
      <c r="I236" s="126" t="str">
        <f t="shared" si="50"/>
        <v>ОПТ 2</v>
      </c>
      <c r="J236" s="126" t="str">
        <f t="shared" si="51"/>
        <v xml:space="preserve"> </v>
      </c>
      <c r="K236" t="str">
        <f t="shared" si="52"/>
        <v xml:space="preserve"> </v>
      </c>
      <c r="L236" s="70" t="str">
        <f t="shared" si="53"/>
        <v xml:space="preserve"> </v>
      </c>
      <c r="M236" s="70" t="str">
        <f t="shared" si="54"/>
        <v xml:space="preserve"> </v>
      </c>
      <c r="N236" s="70" t="str">
        <f t="shared" si="55"/>
        <v xml:space="preserve"> </v>
      </c>
      <c r="O236" s="481" t="str">
        <f t="shared" si="56"/>
        <v xml:space="preserve"> </v>
      </c>
      <c r="P236" s="481" t="str">
        <f t="shared" si="57"/>
        <v xml:space="preserve"> </v>
      </c>
      <c r="Q236" s="481" t="str">
        <f t="shared" si="58"/>
        <v xml:space="preserve"> </v>
      </c>
      <c r="X236" s="126"/>
    </row>
    <row r="237" spans="1:24" ht="30">
      <c r="A237" s="644" t="s">
        <v>3137</v>
      </c>
      <c r="B237" s="665"/>
      <c r="C237" s="670" t="s">
        <v>4210</v>
      </c>
      <c r="D237" s="135" t="s">
        <v>1178</v>
      </c>
      <c r="E237" s="69">
        <f t="shared" ref="E237:E242" si="62">G237*1.35</f>
        <v>0</v>
      </c>
      <c r="F237" s="70">
        <f t="shared" ref="F237:F266" si="63">G237*1.1</f>
        <v>0</v>
      </c>
      <c r="G237" s="71">
        <v>0</v>
      </c>
      <c r="H237" s="126">
        <f t="shared" si="49"/>
        <v>0</v>
      </c>
      <c r="I237" s="126">
        <f t="shared" si="50"/>
        <v>0</v>
      </c>
      <c r="J237" s="126">
        <f t="shared" si="51"/>
        <v>0</v>
      </c>
      <c r="K237" t="str">
        <f t="shared" si="52"/>
        <v xml:space="preserve"> </v>
      </c>
      <c r="L237" s="70" t="str">
        <f t="shared" si="53"/>
        <v xml:space="preserve"> </v>
      </c>
      <c r="M237" s="70" t="str">
        <f t="shared" si="54"/>
        <v xml:space="preserve"> </v>
      </c>
      <c r="N237" s="70" t="str">
        <f t="shared" si="55"/>
        <v xml:space="preserve"> </v>
      </c>
      <c r="O237" s="481" t="str">
        <f t="shared" si="56"/>
        <v xml:space="preserve"> </v>
      </c>
      <c r="P237" s="481" t="str">
        <f t="shared" si="57"/>
        <v xml:space="preserve"> </v>
      </c>
      <c r="Q237" s="481" t="str">
        <f t="shared" si="58"/>
        <v xml:space="preserve"> </v>
      </c>
      <c r="X237" s="126" t="s">
        <v>978</v>
      </c>
    </row>
    <row r="238" spans="1:24" ht="30">
      <c r="A238" s="646"/>
      <c r="B238" s="665"/>
      <c r="C238" s="670"/>
      <c r="D238" s="164" t="s">
        <v>1179</v>
      </c>
      <c r="E238" s="69">
        <f t="shared" si="62"/>
        <v>0</v>
      </c>
      <c r="F238" s="70">
        <f t="shared" si="63"/>
        <v>0</v>
      </c>
      <c r="G238" s="71">
        <v>0</v>
      </c>
      <c r="H238" s="126">
        <f t="shared" si="49"/>
        <v>0</v>
      </c>
      <c r="I238" s="126">
        <f t="shared" si="50"/>
        <v>0</v>
      </c>
      <c r="J238" s="126">
        <f t="shared" si="51"/>
        <v>0</v>
      </c>
      <c r="K238" t="str">
        <f t="shared" si="52"/>
        <v xml:space="preserve"> </v>
      </c>
      <c r="L238" s="70" t="str">
        <f t="shared" si="53"/>
        <v xml:space="preserve"> </v>
      </c>
      <c r="M238" s="70" t="str">
        <f t="shared" si="54"/>
        <v xml:space="preserve"> </v>
      </c>
      <c r="N238" s="70" t="str">
        <f t="shared" si="55"/>
        <v xml:space="preserve"> </v>
      </c>
      <c r="O238" s="481" t="str">
        <f t="shared" si="56"/>
        <v xml:space="preserve"> </v>
      </c>
      <c r="P238" s="481" t="str">
        <f t="shared" si="57"/>
        <v xml:space="preserve"> </v>
      </c>
      <c r="Q238" s="481" t="str">
        <f t="shared" si="58"/>
        <v xml:space="preserve"> </v>
      </c>
      <c r="X238" s="126" t="s">
        <v>978</v>
      </c>
    </row>
    <row r="239" spans="1:24" ht="30">
      <c r="A239" s="644" t="s">
        <v>3140</v>
      </c>
      <c r="B239" s="665"/>
      <c r="C239" s="670" t="s">
        <v>4211</v>
      </c>
      <c r="D239" s="135" t="s">
        <v>1178</v>
      </c>
      <c r="E239" s="69">
        <f t="shared" si="62"/>
        <v>0</v>
      </c>
      <c r="F239" s="70">
        <f t="shared" si="63"/>
        <v>0</v>
      </c>
      <c r="G239" s="71">
        <v>0</v>
      </c>
      <c r="H239" s="126">
        <f t="shared" si="49"/>
        <v>0</v>
      </c>
      <c r="I239" s="126">
        <f t="shared" si="50"/>
        <v>0</v>
      </c>
      <c r="J239" s="126">
        <f t="shared" si="51"/>
        <v>0</v>
      </c>
      <c r="K239" t="str">
        <f t="shared" si="52"/>
        <v xml:space="preserve"> </v>
      </c>
      <c r="L239" s="70" t="str">
        <f t="shared" si="53"/>
        <v xml:space="preserve"> </v>
      </c>
      <c r="M239" s="70" t="str">
        <f t="shared" si="54"/>
        <v xml:space="preserve"> </v>
      </c>
      <c r="N239" s="70" t="str">
        <f t="shared" si="55"/>
        <v xml:space="preserve"> </v>
      </c>
      <c r="O239" s="481" t="str">
        <f t="shared" si="56"/>
        <v xml:space="preserve"> </v>
      </c>
      <c r="P239" s="481" t="str">
        <f t="shared" si="57"/>
        <v xml:space="preserve"> </v>
      </c>
      <c r="Q239" s="481" t="str">
        <f t="shared" si="58"/>
        <v xml:space="preserve"> </v>
      </c>
      <c r="X239" s="126" t="s">
        <v>978</v>
      </c>
    </row>
    <row r="240" spans="1:24" ht="30">
      <c r="A240" s="646"/>
      <c r="B240" s="665"/>
      <c r="C240" s="670"/>
      <c r="D240" s="164" t="s">
        <v>1179</v>
      </c>
      <c r="E240" s="69">
        <f t="shared" si="62"/>
        <v>0</v>
      </c>
      <c r="F240" s="70">
        <f t="shared" si="63"/>
        <v>0</v>
      </c>
      <c r="G240" s="71">
        <v>0</v>
      </c>
      <c r="H240" s="126">
        <f t="shared" si="49"/>
        <v>0</v>
      </c>
      <c r="I240" s="126">
        <f t="shared" si="50"/>
        <v>0</v>
      </c>
      <c r="J240" s="126">
        <f t="shared" si="51"/>
        <v>0</v>
      </c>
      <c r="K240" t="str">
        <f t="shared" si="52"/>
        <v xml:space="preserve"> </v>
      </c>
      <c r="L240" s="70" t="str">
        <f t="shared" si="53"/>
        <v xml:space="preserve"> </v>
      </c>
      <c r="M240" s="70" t="str">
        <f t="shared" si="54"/>
        <v xml:space="preserve"> </v>
      </c>
      <c r="N240" s="70" t="str">
        <f t="shared" si="55"/>
        <v xml:space="preserve"> </v>
      </c>
      <c r="O240" s="481" t="str">
        <f t="shared" si="56"/>
        <v xml:space="preserve"> </v>
      </c>
      <c r="P240" s="481" t="str">
        <f t="shared" si="57"/>
        <v xml:space="preserve"> </v>
      </c>
      <c r="Q240" s="481" t="str">
        <f t="shared" si="58"/>
        <v xml:space="preserve"> </v>
      </c>
      <c r="X240" s="126" t="s">
        <v>978</v>
      </c>
    </row>
    <row r="241" spans="1:24" ht="30">
      <c r="A241" s="644" t="s">
        <v>3141</v>
      </c>
      <c r="B241" s="665"/>
      <c r="C241" s="670" t="s">
        <v>4212</v>
      </c>
      <c r="D241" s="135" t="s">
        <v>1178</v>
      </c>
      <c r="E241" s="69">
        <f t="shared" si="62"/>
        <v>0</v>
      </c>
      <c r="F241" s="70">
        <f t="shared" si="63"/>
        <v>0</v>
      </c>
      <c r="G241" s="71">
        <v>0</v>
      </c>
      <c r="H241" s="126">
        <f t="shared" si="49"/>
        <v>0</v>
      </c>
      <c r="I241" s="126">
        <f t="shared" si="50"/>
        <v>0</v>
      </c>
      <c r="J241" s="126">
        <f t="shared" si="51"/>
        <v>0</v>
      </c>
      <c r="K241" t="str">
        <f t="shared" si="52"/>
        <v xml:space="preserve"> </v>
      </c>
      <c r="L241" s="70" t="str">
        <f t="shared" si="53"/>
        <v xml:space="preserve"> </v>
      </c>
      <c r="M241" s="70" t="str">
        <f t="shared" si="54"/>
        <v xml:space="preserve"> </v>
      </c>
      <c r="N241" s="70" t="str">
        <f t="shared" si="55"/>
        <v xml:space="preserve"> </v>
      </c>
      <c r="O241" s="481" t="str">
        <f t="shared" si="56"/>
        <v xml:space="preserve"> </v>
      </c>
      <c r="P241" s="481" t="str">
        <f t="shared" si="57"/>
        <v xml:space="preserve"> </v>
      </c>
      <c r="Q241" s="481" t="str">
        <f t="shared" si="58"/>
        <v xml:space="preserve"> </v>
      </c>
      <c r="X241" s="126" t="s">
        <v>978</v>
      </c>
    </row>
    <row r="242" spans="1:24" ht="32.25" customHeight="1">
      <c r="A242" s="646"/>
      <c r="B242" s="665"/>
      <c r="C242" s="670"/>
      <c r="D242" s="164" t="s">
        <v>1179</v>
      </c>
      <c r="E242" s="69">
        <f t="shared" si="62"/>
        <v>0</v>
      </c>
      <c r="F242" s="70">
        <f t="shared" si="63"/>
        <v>0</v>
      </c>
      <c r="G242" s="71">
        <v>0</v>
      </c>
      <c r="H242" s="126">
        <f t="shared" si="49"/>
        <v>0</v>
      </c>
      <c r="I242" s="126">
        <f t="shared" si="50"/>
        <v>0</v>
      </c>
      <c r="J242" s="126">
        <f t="shared" si="51"/>
        <v>0</v>
      </c>
      <c r="K242" t="str">
        <f t="shared" si="52"/>
        <v xml:space="preserve"> </v>
      </c>
      <c r="L242" s="70" t="str">
        <f t="shared" si="53"/>
        <v xml:space="preserve"> </v>
      </c>
      <c r="M242" s="70" t="str">
        <f t="shared" si="54"/>
        <v xml:space="preserve"> </v>
      </c>
      <c r="N242" s="70" t="str">
        <f t="shared" si="55"/>
        <v xml:space="preserve"> </v>
      </c>
      <c r="O242" s="481" t="str">
        <f t="shared" si="56"/>
        <v xml:space="preserve"> </v>
      </c>
      <c r="P242" s="481" t="str">
        <f t="shared" si="57"/>
        <v xml:space="preserve"> </v>
      </c>
      <c r="Q242" s="481" t="str">
        <f t="shared" si="58"/>
        <v xml:space="preserve"> </v>
      </c>
      <c r="X242" s="126" t="s">
        <v>978</v>
      </c>
    </row>
    <row r="243" spans="1:24" ht="28.5" customHeight="1">
      <c r="A243" s="912" t="s">
        <v>3034</v>
      </c>
      <c r="B243" s="913"/>
      <c r="C243" s="913"/>
      <c r="D243" s="913"/>
      <c r="E243" s="913"/>
      <c r="F243" s="913"/>
      <c r="G243" s="914"/>
      <c r="H243" s="126">
        <f t="shared" si="49"/>
        <v>0</v>
      </c>
      <c r="I243" s="126">
        <f t="shared" si="50"/>
        <v>0</v>
      </c>
      <c r="J243" s="126">
        <f t="shared" si="51"/>
        <v>0</v>
      </c>
      <c r="K243" t="str">
        <f t="shared" si="52"/>
        <v xml:space="preserve"> </v>
      </c>
      <c r="L243" s="70" t="str">
        <f t="shared" si="53"/>
        <v xml:space="preserve"> </v>
      </c>
      <c r="M243" s="70" t="str">
        <f t="shared" si="54"/>
        <v xml:space="preserve"> </v>
      </c>
      <c r="N243" s="70" t="str">
        <f t="shared" si="55"/>
        <v xml:space="preserve"> </v>
      </c>
      <c r="O243" s="481" t="str">
        <f t="shared" si="56"/>
        <v xml:space="preserve"> </v>
      </c>
      <c r="P243" s="481" t="str">
        <f t="shared" si="57"/>
        <v xml:space="preserve"> </v>
      </c>
      <c r="Q243" s="481" t="str">
        <f t="shared" si="58"/>
        <v xml:space="preserve"> </v>
      </c>
      <c r="X243" s="126"/>
    </row>
    <row r="244" spans="1:24" ht="28.5" customHeight="1">
      <c r="A244" s="64" t="s">
        <v>3</v>
      </c>
      <c r="B244" s="64" t="s">
        <v>43</v>
      </c>
      <c r="C244" s="64" t="s">
        <v>93</v>
      </c>
      <c r="D244" s="64" t="s">
        <v>4</v>
      </c>
      <c r="E244" s="64" t="s">
        <v>261</v>
      </c>
      <c r="F244" s="64" t="s">
        <v>3629</v>
      </c>
      <c r="G244" s="64" t="s">
        <v>263</v>
      </c>
      <c r="H244" s="126">
        <f t="shared" si="49"/>
        <v>1</v>
      </c>
      <c r="I244" s="126" t="str">
        <f t="shared" si="50"/>
        <v>ОПТ 2</v>
      </c>
      <c r="J244" s="126" t="str">
        <f t="shared" si="51"/>
        <v xml:space="preserve"> </v>
      </c>
      <c r="K244" t="str">
        <f t="shared" si="52"/>
        <v xml:space="preserve"> </v>
      </c>
      <c r="L244" s="70" t="str">
        <f t="shared" si="53"/>
        <v xml:space="preserve"> </v>
      </c>
      <c r="M244" s="70" t="str">
        <f t="shared" si="54"/>
        <v xml:space="preserve"> </v>
      </c>
      <c r="N244" s="70" t="str">
        <f t="shared" si="55"/>
        <v xml:space="preserve"> </v>
      </c>
      <c r="O244" s="481" t="str">
        <f t="shared" si="56"/>
        <v xml:space="preserve"> </v>
      </c>
      <c r="P244" s="481" t="str">
        <f t="shared" si="57"/>
        <v xml:space="preserve"> </v>
      </c>
      <c r="Q244" s="481" t="str">
        <f t="shared" si="58"/>
        <v xml:space="preserve"> </v>
      </c>
      <c r="X244" s="126"/>
    </row>
    <row r="245" spans="1:24" ht="35.25" customHeight="1">
      <c r="A245" s="644" t="s">
        <v>3138</v>
      </c>
      <c r="B245" s="665"/>
      <c r="C245" s="670" t="s">
        <v>4213</v>
      </c>
      <c r="D245" s="135" t="s">
        <v>1178</v>
      </c>
      <c r="E245" s="69">
        <f t="shared" ref="E245:E254" si="64">G245*1.35</f>
        <v>0</v>
      </c>
      <c r="F245" s="70">
        <f t="shared" si="63"/>
        <v>0</v>
      </c>
      <c r="G245" s="71">
        <v>0</v>
      </c>
      <c r="H245" s="126">
        <f t="shared" si="49"/>
        <v>0</v>
      </c>
      <c r="I245" s="126">
        <f t="shared" si="50"/>
        <v>0</v>
      </c>
      <c r="J245" s="126">
        <f t="shared" si="51"/>
        <v>0</v>
      </c>
      <c r="K245" t="str">
        <f t="shared" si="52"/>
        <v xml:space="preserve"> </v>
      </c>
      <c r="L245" s="70" t="str">
        <f t="shared" si="53"/>
        <v xml:space="preserve"> </v>
      </c>
      <c r="M245" s="70" t="str">
        <f t="shared" si="54"/>
        <v xml:space="preserve"> </v>
      </c>
      <c r="N245" s="70" t="str">
        <f t="shared" si="55"/>
        <v xml:space="preserve"> </v>
      </c>
      <c r="O245" s="481" t="str">
        <f t="shared" si="56"/>
        <v xml:space="preserve"> </v>
      </c>
      <c r="P245" s="481" t="str">
        <f t="shared" si="57"/>
        <v xml:space="preserve"> </v>
      </c>
      <c r="Q245" s="481" t="str">
        <f t="shared" si="58"/>
        <v xml:space="preserve"> </v>
      </c>
      <c r="X245" s="126" t="s">
        <v>978</v>
      </c>
    </row>
    <row r="246" spans="1:24" ht="30">
      <c r="A246" s="646"/>
      <c r="B246" s="665"/>
      <c r="C246" s="670"/>
      <c r="D246" s="164" t="s">
        <v>1179</v>
      </c>
      <c r="E246" s="69">
        <f t="shared" si="64"/>
        <v>0</v>
      </c>
      <c r="F246" s="70">
        <f t="shared" si="63"/>
        <v>0</v>
      </c>
      <c r="G246" s="71">
        <v>0</v>
      </c>
      <c r="H246" s="126">
        <f t="shared" si="49"/>
        <v>0</v>
      </c>
      <c r="I246" s="126">
        <f t="shared" si="50"/>
        <v>0</v>
      </c>
      <c r="J246" s="126">
        <f t="shared" si="51"/>
        <v>0</v>
      </c>
      <c r="K246" t="str">
        <f t="shared" si="52"/>
        <v xml:space="preserve"> </v>
      </c>
      <c r="L246" s="70" t="str">
        <f t="shared" si="53"/>
        <v xml:space="preserve"> </v>
      </c>
      <c r="M246" s="70" t="str">
        <f t="shared" si="54"/>
        <v xml:space="preserve"> </v>
      </c>
      <c r="N246" s="70" t="str">
        <f t="shared" si="55"/>
        <v xml:space="preserve"> </v>
      </c>
      <c r="O246" s="481" t="str">
        <f t="shared" si="56"/>
        <v xml:space="preserve"> </v>
      </c>
      <c r="P246" s="481" t="str">
        <f t="shared" si="57"/>
        <v xml:space="preserve"> </v>
      </c>
      <c r="Q246" s="481" t="str">
        <f t="shared" si="58"/>
        <v xml:space="preserve"> </v>
      </c>
      <c r="X246" s="126" t="s">
        <v>978</v>
      </c>
    </row>
    <row r="247" spans="1:24" ht="29.25" customHeight="1">
      <c r="A247" s="912" t="s">
        <v>3035</v>
      </c>
      <c r="B247" s="913"/>
      <c r="C247" s="913"/>
      <c r="D247" s="913"/>
      <c r="E247" s="913"/>
      <c r="F247" s="913"/>
      <c r="G247" s="914"/>
      <c r="H247" s="126">
        <f t="shared" si="49"/>
        <v>0</v>
      </c>
      <c r="I247" s="126">
        <f t="shared" si="50"/>
        <v>0</v>
      </c>
      <c r="J247" s="126">
        <f t="shared" si="51"/>
        <v>0</v>
      </c>
      <c r="K247" t="str">
        <f t="shared" si="52"/>
        <v xml:space="preserve"> </v>
      </c>
      <c r="L247" s="70" t="str">
        <f t="shared" si="53"/>
        <v xml:space="preserve"> </v>
      </c>
      <c r="M247" s="70" t="str">
        <f t="shared" si="54"/>
        <v xml:space="preserve"> </v>
      </c>
      <c r="N247" s="70" t="str">
        <f t="shared" si="55"/>
        <v xml:space="preserve"> </v>
      </c>
      <c r="O247" s="481" t="str">
        <f t="shared" si="56"/>
        <v xml:space="preserve"> </v>
      </c>
      <c r="P247" s="481" t="str">
        <f t="shared" si="57"/>
        <v xml:space="preserve"> </v>
      </c>
      <c r="Q247" s="481" t="str">
        <f t="shared" si="58"/>
        <v xml:space="preserve"> </v>
      </c>
      <c r="X247" s="126"/>
    </row>
    <row r="248" spans="1:24" ht="29.25" customHeight="1">
      <c r="A248" s="64" t="s">
        <v>3</v>
      </c>
      <c r="B248" s="64" t="s">
        <v>43</v>
      </c>
      <c r="C248" s="64" t="s">
        <v>93</v>
      </c>
      <c r="D248" s="64" t="s">
        <v>4</v>
      </c>
      <c r="E248" s="64" t="s">
        <v>261</v>
      </c>
      <c r="F248" s="64" t="s">
        <v>3629</v>
      </c>
      <c r="G248" s="64" t="s">
        <v>263</v>
      </c>
      <c r="H248" s="126">
        <f t="shared" si="49"/>
        <v>1</v>
      </c>
      <c r="I248" s="126" t="str">
        <f t="shared" si="50"/>
        <v>ОПТ 2</v>
      </c>
      <c r="J248" s="126" t="str">
        <f t="shared" si="51"/>
        <v xml:space="preserve"> </v>
      </c>
      <c r="K248" t="str">
        <f t="shared" si="52"/>
        <v xml:space="preserve"> </v>
      </c>
      <c r="L248" s="70" t="str">
        <f t="shared" si="53"/>
        <v xml:space="preserve"> </v>
      </c>
      <c r="M248" s="70" t="str">
        <f t="shared" si="54"/>
        <v xml:space="preserve"> </v>
      </c>
      <c r="N248" s="70" t="str">
        <f t="shared" si="55"/>
        <v xml:space="preserve"> </v>
      </c>
      <c r="O248" s="481" t="str">
        <f t="shared" si="56"/>
        <v xml:space="preserve"> </v>
      </c>
      <c r="P248" s="481" t="str">
        <f t="shared" si="57"/>
        <v xml:space="preserve"> </v>
      </c>
      <c r="Q248" s="481" t="str">
        <f t="shared" si="58"/>
        <v xml:space="preserve"> </v>
      </c>
      <c r="X248" s="126"/>
    </row>
    <row r="249" spans="1:24" ht="30">
      <c r="A249" s="644" t="s">
        <v>3139</v>
      </c>
      <c r="B249" s="665"/>
      <c r="C249" s="859" t="s">
        <v>4214</v>
      </c>
      <c r="D249" s="135" t="s">
        <v>1178</v>
      </c>
      <c r="E249" s="69">
        <f t="shared" si="64"/>
        <v>0</v>
      </c>
      <c r="F249" s="70">
        <f t="shared" si="63"/>
        <v>0</v>
      </c>
      <c r="G249" s="71">
        <v>0</v>
      </c>
      <c r="H249" s="126">
        <f t="shared" si="49"/>
        <v>0</v>
      </c>
      <c r="I249" s="126">
        <f t="shared" si="50"/>
        <v>0</v>
      </c>
      <c r="J249" s="126">
        <f t="shared" si="51"/>
        <v>0</v>
      </c>
      <c r="K249" t="str">
        <f t="shared" si="52"/>
        <v xml:space="preserve"> </v>
      </c>
      <c r="L249" s="70" t="str">
        <f t="shared" si="53"/>
        <v xml:space="preserve"> </v>
      </c>
      <c r="M249" s="70" t="str">
        <f t="shared" si="54"/>
        <v xml:space="preserve"> </v>
      </c>
      <c r="N249" s="70" t="str">
        <f t="shared" si="55"/>
        <v xml:space="preserve"> </v>
      </c>
      <c r="O249" s="481" t="str">
        <f t="shared" si="56"/>
        <v xml:space="preserve"> </v>
      </c>
      <c r="P249" s="481" t="str">
        <f t="shared" si="57"/>
        <v xml:space="preserve"> </v>
      </c>
      <c r="Q249" s="481" t="str">
        <f t="shared" si="58"/>
        <v xml:space="preserve"> </v>
      </c>
      <c r="X249" s="126" t="s">
        <v>978</v>
      </c>
    </row>
    <row r="250" spans="1:24" ht="30">
      <c r="A250" s="646"/>
      <c r="B250" s="665"/>
      <c r="C250" s="860"/>
      <c r="D250" s="164" t="s">
        <v>1179</v>
      </c>
      <c r="E250" s="69">
        <f t="shared" si="64"/>
        <v>0</v>
      </c>
      <c r="F250" s="70">
        <f t="shared" si="63"/>
        <v>0</v>
      </c>
      <c r="G250" s="71">
        <v>0</v>
      </c>
      <c r="H250" s="126">
        <f t="shared" si="49"/>
        <v>0</v>
      </c>
      <c r="I250" s="126">
        <f t="shared" si="50"/>
        <v>0</v>
      </c>
      <c r="J250" s="126">
        <f t="shared" si="51"/>
        <v>0</v>
      </c>
      <c r="K250" t="str">
        <f t="shared" si="52"/>
        <v xml:space="preserve"> </v>
      </c>
      <c r="L250" s="70" t="str">
        <f t="shared" si="53"/>
        <v xml:space="preserve"> </v>
      </c>
      <c r="M250" s="70" t="str">
        <f t="shared" si="54"/>
        <v xml:space="preserve"> </v>
      </c>
      <c r="N250" s="70" t="str">
        <f t="shared" si="55"/>
        <v xml:space="preserve"> </v>
      </c>
      <c r="O250" s="481" t="str">
        <f t="shared" si="56"/>
        <v xml:space="preserve"> </v>
      </c>
      <c r="P250" s="481" t="str">
        <f t="shared" si="57"/>
        <v xml:space="preserve"> </v>
      </c>
      <c r="Q250" s="481" t="str">
        <f t="shared" si="58"/>
        <v xml:space="preserve"> </v>
      </c>
      <c r="X250" s="126" t="s">
        <v>978</v>
      </c>
    </row>
    <row r="251" spans="1:24" ht="27.75" customHeight="1">
      <c r="A251" s="912" t="s">
        <v>3036</v>
      </c>
      <c r="B251" s="913"/>
      <c r="C251" s="913"/>
      <c r="D251" s="913"/>
      <c r="E251" s="913"/>
      <c r="F251" s="913"/>
      <c r="G251" s="914"/>
      <c r="H251" s="126">
        <f t="shared" si="49"/>
        <v>0</v>
      </c>
      <c r="I251" s="126">
        <f t="shared" si="50"/>
        <v>0</v>
      </c>
      <c r="J251" s="126">
        <f t="shared" si="51"/>
        <v>0</v>
      </c>
      <c r="K251" t="str">
        <f t="shared" si="52"/>
        <v xml:space="preserve"> </v>
      </c>
      <c r="L251" s="70" t="str">
        <f t="shared" si="53"/>
        <v xml:space="preserve"> </v>
      </c>
      <c r="M251" s="70" t="str">
        <f t="shared" si="54"/>
        <v xml:space="preserve"> </v>
      </c>
      <c r="N251" s="70" t="str">
        <f t="shared" si="55"/>
        <v xml:space="preserve"> </v>
      </c>
      <c r="O251" s="481" t="str">
        <f t="shared" si="56"/>
        <v xml:space="preserve"> </v>
      </c>
      <c r="P251" s="481" t="str">
        <f t="shared" si="57"/>
        <v xml:space="preserve"> </v>
      </c>
      <c r="Q251" s="481" t="str">
        <f t="shared" si="58"/>
        <v xml:space="preserve"> </v>
      </c>
      <c r="X251" s="126"/>
    </row>
    <row r="252" spans="1:24" ht="27.75" customHeight="1">
      <c r="A252" s="64" t="s">
        <v>3</v>
      </c>
      <c r="B252" s="64" t="s">
        <v>43</v>
      </c>
      <c r="C252" s="64" t="s">
        <v>93</v>
      </c>
      <c r="D252" s="64" t="s">
        <v>4</v>
      </c>
      <c r="E252" s="64" t="s">
        <v>261</v>
      </c>
      <c r="F252" s="64" t="s">
        <v>3629</v>
      </c>
      <c r="G252" s="64" t="s">
        <v>263</v>
      </c>
      <c r="H252" s="126">
        <f t="shared" si="49"/>
        <v>1</v>
      </c>
      <c r="I252" s="126" t="str">
        <f t="shared" si="50"/>
        <v>ОПТ 2</v>
      </c>
      <c r="J252" s="126" t="str">
        <f t="shared" si="51"/>
        <v xml:space="preserve"> </v>
      </c>
      <c r="K252" t="str">
        <f t="shared" si="52"/>
        <v xml:space="preserve"> </v>
      </c>
      <c r="L252" s="70" t="str">
        <f t="shared" si="53"/>
        <v xml:space="preserve"> </v>
      </c>
      <c r="M252" s="70" t="str">
        <f t="shared" si="54"/>
        <v xml:space="preserve"> </v>
      </c>
      <c r="N252" s="70" t="str">
        <f t="shared" si="55"/>
        <v xml:space="preserve"> </v>
      </c>
      <c r="O252" s="481" t="str">
        <f t="shared" si="56"/>
        <v xml:space="preserve"> </v>
      </c>
      <c r="P252" s="481" t="str">
        <f t="shared" si="57"/>
        <v xml:space="preserve"> </v>
      </c>
      <c r="Q252" s="481" t="str">
        <f t="shared" si="58"/>
        <v xml:space="preserve"> </v>
      </c>
      <c r="X252" s="126"/>
    </row>
    <row r="253" spans="1:24" ht="30.75" customHeight="1">
      <c r="A253" s="644" t="s">
        <v>3142</v>
      </c>
      <c r="B253" s="665"/>
      <c r="C253" s="859" t="s">
        <v>4215</v>
      </c>
      <c r="D253" s="135" t="s">
        <v>1178</v>
      </c>
      <c r="E253" s="69">
        <f t="shared" si="64"/>
        <v>0</v>
      </c>
      <c r="F253" s="70">
        <f t="shared" si="63"/>
        <v>0</v>
      </c>
      <c r="G253" s="71">
        <v>0</v>
      </c>
      <c r="H253" s="126">
        <f t="shared" si="49"/>
        <v>0</v>
      </c>
      <c r="I253" s="126">
        <f t="shared" si="50"/>
        <v>0</v>
      </c>
      <c r="J253" s="126">
        <f t="shared" si="51"/>
        <v>0</v>
      </c>
      <c r="K253" t="str">
        <f t="shared" si="52"/>
        <v xml:space="preserve"> </v>
      </c>
      <c r="L253" s="70" t="str">
        <f t="shared" si="53"/>
        <v xml:space="preserve"> </v>
      </c>
      <c r="M253" s="70" t="str">
        <f t="shared" si="54"/>
        <v xml:space="preserve"> </v>
      </c>
      <c r="N253" s="70" t="str">
        <f t="shared" si="55"/>
        <v xml:space="preserve"> </v>
      </c>
      <c r="O253" s="481" t="str">
        <f t="shared" si="56"/>
        <v xml:space="preserve"> </v>
      </c>
      <c r="P253" s="481" t="str">
        <f t="shared" si="57"/>
        <v xml:space="preserve"> </v>
      </c>
      <c r="Q253" s="481" t="str">
        <f t="shared" si="58"/>
        <v xml:space="preserve"> </v>
      </c>
      <c r="X253" s="126" t="s">
        <v>978</v>
      </c>
    </row>
    <row r="254" spans="1:24" ht="30">
      <c r="A254" s="646"/>
      <c r="B254" s="665"/>
      <c r="C254" s="860"/>
      <c r="D254" s="164" t="s">
        <v>1179</v>
      </c>
      <c r="E254" s="69">
        <f t="shared" si="64"/>
        <v>0</v>
      </c>
      <c r="F254" s="70">
        <f t="shared" si="63"/>
        <v>0</v>
      </c>
      <c r="G254" s="71">
        <v>0</v>
      </c>
      <c r="H254" s="126">
        <f t="shared" si="49"/>
        <v>0</v>
      </c>
      <c r="I254" s="126">
        <f t="shared" si="50"/>
        <v>0</v>
      </c>
      <c r="J254" s="126">
        <f t="shared" si="51"/>
        <v>0</v>
      </c>
      <c r="K254" t="str">
        <f t="shared" si="52"/>
        <v xml:space="preserve"> </v>
      </c>
      <c r="L254" s="70" t="str">
        <f t="shared" si="53"/>
        <v xml:space="preserve"> </v>
      </c>
      <c r="M254" s="70" t="str">
        <f t="shared" si="54"/>
        <v xml:space="preserve"> </v>
      </c>
      <c r="N254" s="70" t="str">
        <f t="shared" si="55"/>
        <v xml:space="preserve"> </v>
      </c>
      <c r="O254" s="481" t="str">
        <f t="shared" si="56"/>
        <v xml:space="preserve"> </v>
      </c>
      <c r="P254" s="481" t="str">
        <f t="shared" si="57"/>
        <v xml:space="preserve"> </v>
      </c>
      <c r="Q254" s="481" t="str">
        <f t="shared" si="58"/>
        <v xml:space="preserve"> </v>
      </c>
      <c r="X254" s="126" t="s">
        <v>978</v>
      </c>
    </row>
    <row r="255" spans="1:24" ht="28.5" customHeight="1">
      <c r="A255" s="912" t="s">
        <v>3037</v>
      </c>
      <c r="B255" s="913"/>
      <c r="C255" s="913"/>
      <c r="D255" s="913"/>
      <c r="E255" s="913"/>
      <c r="F255" s="913"/>
      <c r="G255" s="914"/>
      <c r="H255" s="126">
        <f t="shared" si="49"/>
        <v>0</v>
      </c>
      <c r="I255" s="126">
        <f t="shared" si="50"/>
        <v>0</v>
      </c>
      <c r="J255" s="126">
        <f t="shared" si="51"/>
        <v>0</v>
      </c>
      <c r="K255" t="str">
        <f t="shared" si="52"/>
        <v xml:space="preserve"> </v>
      </c>
      <c r="L255" s="70" t="str">
        <f t="shared" si="53"/>
        <v xml:space="preserve"> </v>
      </c>
      <c r="M255" s="70" t="str">
        <f t="shared" si="54"/>
        <v xml:space="preserve"> </v>
      </c>
      <c r="N255" s="70" t="str">
        <f t="shared" si="55"/>
        <v xml:space="preserve"> </v>
      </c>
      <c r="O255" s="481" t="str">
        <f t="shared" si="56"/>
        <v xml:space="preserve"> </v>
      </c>
      <c r="P255" s="481" t="str">
        <f t="shared" si="57"/>
        <v xml:space="preserve"> </v>
      </c>
      <c r="Q255" s="481" t="str">
        <f t="shared" si="58"/>
        <v xml:space="preserve"> </v>
      </c>
      <c r="X255" s="126"/>
    </row>
    <row r="256" spans="1:24" ht="28.5" customHeight="1">
      <c r="A256" s="64" t="s">
        <v>3</v>
      </c>
      <c r="B256" s="64" t="s">
        <v>43</v>
      </c>
      <c r="C256" s="64" t="s">
        <v>93</v>
      </c>
      <c r="D256" s="64" t="s">
        <v>4</v>
      </c>
      <c r="E256" s="64" t="s">
        <v>261</v>
      </c>
      <c r="F256" s="64" t="s">
        <v>3629</v>
      </c>
      <c r="G256" s="64" t="s">
        <v>263</v>
      </c>
      <c r="H256" s="126">
        <f t="shared" si="49"/>
        <v>1</v>
      </c>
      <c r="I256" s="126" t="str">
        <f t="shared" si="50"/>
        <v>ОПТ 2</v>
      </c>
      <c r="J256" s="126" t="str">
        <f t="shared" si="51"/>
        <v xml:space="preserve"> </v>
      </c>
      <c r="K256" t="str">
        <f t="shared" si="52"/>
        <v xml:space="preserve"> </v>
      </c>
      <c r="L256" s="70" t="str">
        <f t="shared" si="53"/>
        <v xml:space="preserve"> </v>
      </c>
      <c r="M256" s="70" t="str">
        <f t="shared" si="54"/>
        <v xml:space="preserve"> </v>
      </c>
      <c r="N256" s="70" t="str">
        <f t="shared" si="55"/>
        <v xml:space="preserve"> </v>
      </c>
      <c r="O256" s="481" t="str">
        <f t="shared" si="56"/>
        <v xml:space="preserve"> </v>
      </c>
      <c r="P256" s="481" t="str">
        <f t="shared" si="57"/>
        <v xml:space="preserve"> </v>
      </c>
      <c r="Q256" s="481" t="str">
        <f t="shared" si="58"/>
        <v xml:space="preserve"> </v>
      </c>
      <c r="X256" s="126"/>
    </row>
    <row r="257" spans="1:24" ht="30">
      <c r="A257" s="644" t="s">
        <v>3143</v>
      </c>
      <c r="B257" s="665"/>
      <c r="C257" s="670" t="s">
        <v>4216</v>
      </c>
      <c r="D257" s="135" t="s">
        <v>1178</v>
      </c>
      <c r="E257" s="69">
        <f>G257*1.35</f>
        <v>0</v>
      </c>
      <c r="F257" s="70">
        <f t="shared" si="63"/>
        <v>0</v>
      </c>
      <c r="G257" s="71">
        <v>0</v>
      </c>
      <c r="H257" s="126">
        <f t="shared" si="49"/>
        <v>0</v>
      </c>
      <c r="I257" s="126">
        <f t="shared" si="50"/>
        <v>0</v>
      </c>
      <c r="J257" s="126">
        <f t="shared" si="51"/>
        <v>0</v>
      </c>
      <c r="K257" t="str">
        <f t="shared" si="52"/>
        <v xml:space="preserve"> </v>
      </c>
      <c r="L257" s="70" t="str">
        <f t="shared" si="53"/>
        <v xml:space="preserve"> </v>
      </c>
      <c r="M257" s="70" t="str">
        <f t="shared" si="54"/>
        <v xml:space="preserve"> </v>
      </c>
      <c r="N257" s="70" t="str">
        <f t="shared" si="55"/>
        <v xml:space="preserve"> </v>
      </c>
      <c r="O257" s="481" t="str">
        <f t="shared" si="56"/>
        <v xml:space="preserve"> </v>
      </c>
      <c r="P257" s="481" t="str">
        <f t="shared" si="57"/>
        <v xml:space="preserve"> </v>
      </c>
      <c r="Q257" s="481" t="str">
        <f t="shared" si="58"/>
        <v xml:space="preserve"> </v>
      </c>
      <c r="X257" s="126" t="s">
        <v>978</v>
      </c>
    </row>
    <row r="258" spans="1:24" ht="30">
      <c r="A258" s="646"/>
      <c r="B258" s="665"/>
      <c r="C258" s="670"/>
      <c r="D258" s="164" t="s">
        <v>1179</v>
      </c>
      <c r="E258" s="69">
        <f>G258*1.35</f>
        <v>0</v>
      </c>
      <c r="F258" s="70">
        <f t="shared" si="63"/>
        <v>0</v>
      </c>
      <c r="G258" s="71">
        <v>0</v>
      </c>
      <c r="H258" s="126">
        <f t="shared" si="49"/>
        <v>0</v>
      </c>
      <c r="I258" s="126">
        <f t="shared" si="50"/>
        <v>0</v>
      </c>
      <c r="J258" s="126">
        <f t="shared" si="51"/>
        <v>0</v>
      </c>
      <c r="K258" t="str">
        <f t="shared" si="52"/>
        <v xml:space="preserve"> </v>
      </c>
      <c r="L258" s="70" t="str">
        <f t="shared" si="53"/>
        <v xml:space="preserve"> </v>
      </c>
      <c r="M258" s="70" t="str">
        <f t="shared" si="54"/>
        <v xml:space="preserve"> </v>
      </c>
      <c r="N258" s="70" t="str">
        <f t="shared" si="55"/>
        <v xml:space="preserve"> </v>
      </c>
      <c r="O258" s="481" t="str">
        <f t="shared" si="56"/>
        <v xml:space="preserve"> </v>
      </c>
      <c r="P258" s="481" t="str">
        <f t="shared" si="57"/>
        <v xml:space="preserve"> </v>
      </c>
      <c r="Q258" s="481" t="str">
        <f t="shared" si="58"/>
        <v xml:space="preserve"> </v>
      </c>
      <c r="X258" s="126" t="s">
        <v>978</v>
      </c>
    </row>
    <row r="259" spans="1:24" ht="30">
      <c r="A259" s="644" t="s">
        <v>3144</v>
      </c>
      <c r="B259" s="665"/>
      <c r="C259" s="670" t="s">
        <v>4217</v>
      </c>
      <c r="D259" s="135" t="s">
        <v>1178</v>
      </c>
      <c r="E259" s="69">
        <f>G259*1.35</f>
        <v>0</v>
      </c>
      <c r="F259" s="70">
        <f t="shared" si="63"/>
        <v>0</v>
      </c>
      <c r="G259" s="71">
        <v>0</v>
      </c>
      <c r="H259" s="126">
        <f t="shared" si="49"/>
        <v>0</v>
      </c>
      <c r="I259" s="126">
        <f t="shared" si="50"/>
        <v>0</v>
      </c>
      <c r="J259" s="126">
        <f t="shared" si="51"/>
        <v>0</v>
      </c>
      <c r="K259" t="str">
        <f t="shared" si="52"/>
        <v xml:space="preserve"> </v>
      </c>
      <c r="L259" s="70" t="str">
        <f t="shared" si="53"/>
        <v xml:space="preserve"> </v>
      </c>
      <c r="M259" s="70" t="str">
        <f t="shared" si="54"/>
        <v xml:space="preserve"> </v>
      </c>
      <c r="N259" s="70" t="str">
        <f t="shared" si="55"/>
        <v xml:space="preserve"> </v>
      </c>
      <c r="O259" s="481" t="str">
        <f t="shared" si="56"/>
        <v xml:space="preserve"> </v>
      </c>
      <c r="P259" s="481" t="str">
        <f t="shared" si="57"/>
        <v xml:space="preserve"> </v>
      </c>
      <c r="Q259" s="481" t="str">
        <f t="shared" si="58"/>
        <v xml:space="preserve"> </v>
      </c>
      <c r="X259" s="126" t="s">
        <v>978</v>
      </c>
    </row>
    <row r="260" spans="1:24" ht="30">
      <c r="A260" s="646"/>
      <c r="B260" s="665"/>
      <c r="C260" s="670"/>
      <c r="D260" s="164" t="s">
        <v>1179</v>
      </c>
      <c r="E260" s="69">
        <f>G260*1.35</f>
        <v>0</v>
      </c>
      <c r="F260" s="70">
        <f t="shared" si="63"/>
        <v>0</v>
      </c>
      <c r="G260" s="71">
        <v>0</v>
      </c>
      <c r="H260" s="126">
        <f t="shared" si="49"/>
        <v>0</v>
      </c>
      <c r="I260" s="126">
        <f t="shared" si="50"/>
        <v>0</v>
      </c>
      <c r="J260" s="126">
        <f t="shared" si="51"/>
        <v>0</v>
      </c>
      <c r="K260" t="str">
        <f t="shared" si="52"/>
        <v xml:space="preserve"> </v>
      </c>
      <c r="L260" s="70" t="str">
        <f t="shared" si="53"/>
        <v xml:space="preserve"> </v>
      </c>
      <c r="M260" s="70" t="str">
        <f t="shared" si="54"/>
        <v xml:space="preserve"> </v>
      </c>
      <c r="N260" s="70" t="str">
        <f t="shared" si="55"/>
        <v xml:space="preserve"> </v>
      </c>
      <c r="O260" s="481" t="str">
        <f t="shared" si="56"/>
        <v xml:space="preserve"> </v>
      </c>
      <c r="P260" s="481" t="str">
        <f t="shared" si="57"/>
        <v xml:space="preserve"> </v>
      </c>
      <c r="Q260" s="481" t="str">
        <f t="shared" si="58"/>
        <v xml:space="preserve"> </v>
      </c>
      <c r="X260" s="126" t="s">
        <v>978</v>
      </c>
    </row>
    <row r="261" spans="1:24" ht="29.25" customHeight="1">
      <c r="A261" s="912" t="s">
        <v>3038</v>
      </c>
      <c r="B261" s="913"/>
      <c r="C261" s="913"/>
      <c r="D261" s="913"/>
      <c r="E261" s="913"/>
      <c r="F261" s="913"/>
      <c r="G261" s="914"/>
      <c r="H261" s="126">
        <f t="shared" ref="H261:H278" si="65">IF(G261&gt;1,1,0)</f>
        <v>0</v>
      </c>
      <c r="I261" s="126">
        <f t="shared" ref="I261:I278" si="66">IF(H261=1,G261,0)</f>
        <v>0</v>
      </c>
      <c r="J261" s="126">
        <f t="shared" ref="J261:J278" si="67">IFERROR(SUM(I261*1)," ")</f>
        <v>0</v>
      </c>
      <c r="K261" t="str">
        <f t="shared" ref="K261:K278" si="68">IF(J261=0," ",J261)</f>
        <v xml:space="preserve"> </v>
      </c>
      <c r="L261" s="70" t="str">
        <f t="shared" si="53"/>
        <v xml:space="preserve"> </v>
      </c>
      <c r="M261" s="70" t="str">
        <f t="shared" si="54"/>
        <v xml:space="preserve"> </v>
      </c>
      <c r="N261" s="70" t="str">
        <f t="shared" si="55"/>
        <v xml:space="preserve"> </v>
      </c>
      <c r="O261" s="481" t="str">
        <f t="shared" si="56"/>
        <v xml:space="preserve"> </v>
      </c>
      <c r="P261" s="481" t="str">
        <f t="shared" si="57"/>
        <v xml:space="preserve"> </v>
      </c>
      <c r="Q261" s="481" t="str">
        <f t="shared" si="58"/>
        <v xml:space="preserve"> </v>
      </c>
      <c r="X261" s="126"/>
    </row>
    <row r="262" spans="1:24" ht="29.25" customHeight="1">
      <c r="A262" s="64" t="s">
        <v>3</v>
      </c>
      <c r="B262" s="64" t="s">
        <v>43</v>
      </c>
      <c r="C262" s="64" t="s">
        <v>93</v>
      </c>
      <c r="D262" s="64" t="s">
        <v>4</v>
      </c>
      <c r="E262" s="64" t="s">
        <v>261</v>
      </c>
      <c r="F262" s="64" t="s">
        <v>3629</v>
      </c>
      <c r="G262" s="64" t="s">
        <v>263</v>
      </c>
      <c r="H262" s="126">
        <f t="shared" si="65"/>
        <v>1</v>
      </c>
      <c r="I262" s="126" t="str">
        <f t="shared" si="66"/>
        <v>ОПТ 2</v>
      </c>
      <c r="J262" s="126" t="str">
        <f t="shared" si="67"/>
        <v xml:space="preserve"> </v>
      </c>
      <c r="K262" t="str">
        <f t="shared" si="68"/>
        <v xml:space="preserve"> </v>
      </c>
      <c r="L262" s="70" t="str">
        <f t="shared" ref="L262:L278" si="69">IFERROR(SUM($K262*$R$2)," ")</f>
        <v xml:space="preserve"> </v>
      </c>
      <c r="M262" s="70" t="str">
        <f t="shared" ref="M262:M278" si="70">IFERROR(SUM($K262*$S$2)," ")</f>
        <v xml:space="preserve"> </v>
      </c>
      <c r="N262" s="70" t="str">
        <f t="shared" ref="N262:N278" si="71">IFERROR(SUM($K262*$T$2)," ")</f>
        <v xml:space="preserve"> </v>
      </c>
      <c r="O262" s="481" t="str">
        <f t="shared" ref="O262:O278" si="72">IFERROR(SUM($K262-$K262/100*$U$2)," ")</f>
        <v xml:space="preserve"> </v>
      </c>
      <c r="P262" s="481" t="str">
        <f t="shared" ref="P262:P278" si="73">IFERROR(SUM($K262*$V$2)," ")</f>
        <v xml:space="preserve"> </v>
      </c>
      <c r="Q262" s="481" t="str">
        <f t="shared" ref="Q262:Q278" si="74">IFERROR(SUM($K262*$W$2)," ")</f>
        <v xml:space="preserve"> </v>
      </c>
      <c r="X262" s="126"/>
    </row>
    <row r="263" spans="1:24" ht="47.25" customHeight="1">
      <c r="A263" s="644" t="s">
        <v>3145</v>
      </c>
      <c r="B263" s="665"/>
      <c r="C263" s="670" t="s">
        <v>4218</v>
      </c>
      <c r="D263" s="135" t="s">
        <v>1178</v>
      </c>
      <c r="E263" s="69">
        <f>G263*1.35</f>
        <v>16875</v>
      </c>
      <c r="F263" s="70">
        <f t="shared" si="63"/>
        <v>13750.000000000002</v>
      </c>
      <c r="G263" s="71">
        <v>12500</v>
      </c>
      <c r="H263" s="126">
        <f t="shared" si="65"/>
        <v>1</v>
      </c>
      <c r="I263" s="126">
        <f t="shared" si="66"/>
        <v>12500</v>
      </c>
      <c r="J263" s="126">
        <f t="shared" si="67"/>
        <v>12500</v>
      </c>
      <c r="K263">
        <f t="shared" si="68"/>
        <v>12500</v>
      </c>
      <c r="L263" s="70">
        <f t="shared" si="69"/>
        <v>12875</v>
      </c>
      <c r="M263" s="70">
        <f t="shared" si="70"/>
        <v>14249.999999999998</v>
      </c>
      <c r="N263" s="70">
        <f t="shared" si="71"/>
        <v>17625</v>
      </c>
      <c r="O263" s="481">
        <f t="shared" si="72"/>
        <v>11875</v>
      </c>
      <c r="P263" s="481">
        <f t="shared" si="73"/>
        <v>13125</v>
      </c>
      <c r="Q263" s="481">
        <f t="shared" si="74"/>
        <v>16250</v>
      </c>
      <c r="X263" s="126"/>
    </row>
    <row r="264" spans="1:24" ht="54.75" customHeight="1">
      <c r="A264" s="646"/>
      <c r="B264" s="665"/>
      <c r="C264" s="670"/>
      <c r="D264" s="164" t="s">
        <v>1179</v>
      </c>
      <c r="E264" s="69">
        <f>G264*1.35</f>
        <v>16875</v>
      </c>
      <c r="F264" s="70">
        <f t="shared" si="63"/>
        <v>13750.000000000002</v>
      </c>
      <c r="G264" s="71">
        <v>12500</v>
      </c>
      <c r="H264" s="126">
        <f t="shared" si="65"/>
        <v>1</v>
      </c>
      <c r="I264" s="126">
        <f t="shared" si="66"/>
        <v>12500</v>
      </c>
      <c r="J264" s="126">
        <f t="shared" si="67"/>
        <v>12500</v>
      </c>
      <c r="K264">
        <f t="shared" si="68"/>
        <v>12500</v>
      </c>
      <c r="L264" s="70">
        <f t="shared" si="69"/>
        <v>12875</v>
      </c>
      <c r="M264" s="70">
        <f t="shared" si="70"/>
        <v>14249.999999999998</v>
      </c>
      <c r="N264" s="70">
        <f t="shared" si="71"/>
        <v>17625</v>
      </c>
      <c r="O264" s="481">
        <f t="shared" si="72"/>
        <v>11875</v>
      </c>
      <c r="P264" s="481">
        <f t="shared" si="73"/>
        <v>13125</v>
      </c>
      <c r="Q264" s="481">
        <f t="shared" si="74"/>
        <v>16250</v>
      </c>
      <c r="X264" s="126" t="s">
        <v>978</v>
      </c>
    </row>
    <row r="265" spans="1:24" ht="51.75" customHeight="1">
      <c r="A265" s="644" t="s">
        <v>3146</v>
      </c>
      <c r="B265" s="665"/>
      <c r="C265" s="670" t="s">
        <v>4219</v>
      </c>
      <c r="D265" s="135" t="s">
        <v>1178</v>
      </c>
      <c r="E265" s="69">
        <f>G265*1.35</f>
        <v>10057.5</v>
      </c>
      <c r="F265" s="70">
        <f t="shared" si="63"/>
        <v>8195</v>
      </c>
      <c r="G265" s="71">
        <v>7450</v>
      </c>
      <c r="H265" s="126">
        <f t="shared" si="65"/>
        <v>1</v>
      </c>
      <c r="I265" s="126">
        <f t="shared" si="66"/>
        <v>7450</v>
      </c>
      <c r="J265" s="126">
        <f t="shared" si="67"/>
        <v>7450</v>
      </c>
      <c r="K265">
        <f t="shared" si="68"/>
        <v>7450</v>
      </c>
      <c r="L265" s="70">
        <f t="shared" si="69"/>
        <v>7673.5</v>
      </c>
      <c r="M265" s="70">
        <f t="shared" si="70"/>
        <v>8493</v>
      </c>
      <c r="N265" s="70">
        <f t="shared" si="71"/>
        <v>10504.5</v>
      </c>
      <c r="O265" s="481">
        <f t="shared" si="72"/>
        <v>7077.5</v>
      </c>
      <c r="P265" s="481">
        <f t="shared" si="73"/>
        <v>7822.5</v>
      </c>
      <c r="Q265" s="481">
        <f t="shared" si="74"/>
        <v>9685</v>
      </c>
      <c r="X265" s="126"/>
    </row>
    <row r="266" spans="1:24" ht="56.25" customHeight="1">
      <c r="A266" s="646"/>
      <c r="B266" s="665"/>
      <c r="C266" s="670"/>
      <c r="D266" s="164" t="s">
        <v>1179</v>
      </c>
      <c r="E266" s="69">
        <f>G266*1.35</f>
        <v>10057.5</v>
      </c>
      <c r="F266" s="70">
        <f t="shared" si="63"/>
        <v>8195</v>
      </c>
      <c r="G266" s="71">
        <v>7450</v>
      </c>
      <c r="H266" s="126">
        <f t="shared" si="65"/>
        <v>1</v>
      </c>
      <c r="I266" s="126">
        <f t="shared" si="66"/>
        <v>7450</v>
      </c>
      <c r="J266" s="126">
        <f t="shared" si="67"/>
        <v>7450</v>
      </c>
      <c r="K266">
        <f t="shared" si="68"/>
        <v>7450</v>
      </c>
      <c r="L266" s="70">
        <f t="shared" si="69"/>
        <v>7673.5</v>
      </c>
      <c r="M266" s="70">
        <f t="shared" si="70"/>
        <v>8493</v>
      </c>
      <c r="N266" s="70">
        <f t="shared" si="71"/>
        <v>10504.5</v>
      </c>
      <c r="O266" s="481">
        <f t="shared" si="72"/>
        <v>7077.5</v>
      </c>
      <c r="P266" s="481">
        <f t="shared" si="73"/>
        <v>7822.5</v>
      </c>
      <c r="Q266" s="481">
        <f t="shared" si="74"/>
        <v>9685</v>
      </c>
      <c r="X266" s="126" t="s">
        <v>978</v>
      </c>
    </row>
    <row r="267" spans="1:24" ht="29.25" customHeight="1">
      <c r="A267" s="639" t="s">
        <v>3014</v>
      </c>
      <c r="B267" s="640"/>
      <c r="C267" s="640"/>
      <c r="D267" s="640"/>
      <c r="E267" s="640"/>
      <c r="F267" s="640"/>
      <c r="G267" s="641"/>
      <c r="H267" s="126">
        <f t="shared" si="65"/>
        <v>0</v>
      </c>
      <c r="I267" s="126">
        <f t="shared" si="66"/>
        <v>0</v>
      </c>
      <c r="J267" s="126">
        <f t="shared" si="67"/>
        <v>0</v>
      </c>
      <c r="K267" t="str">
        <f t="shared" si="68"/>
        <v xml:space="preserve"> </v>
      </c>
      <c r="L267" s="70" t="str">
        <f t="shared" si="69"/>
        <v xml:space="preserve"> </v>
      </c>
      <c r="M267" s="70" t="str">
        <f t="shared" si="70"/>
        <v xml:space="preserve"> </v>
      </c>
      <c r="N267" s="70" t="str">
        <f t="shared" si="71"/>
        <v xml:space="preserve"> </v>
      </c>
      <c r="O267" s="481" t="str">
        <f t="shared" si="72"/>
        <v xml:space="preserve"> </v>
      </c>
      <c r="P267" s="481" t="str">
        <f t="shared" si="73"/>
        <v xml:space="preserve"> </v>
      </c>
      <c r="Q267" s="481" t="str">
        <f t="shared" si="74"/>
        <v xml:space="preserve"> </v>
      </c>
      <c r="X267" s="126"/>
    </row>
    <row r="268" spans="1:24" ht="29.25" customHeight="1">
      <c r="A268" s="64" t="s">
        <v>3</v>
      </c>
      <c r="B268" s="64" t="s">
        <v>43</v>
      </c>
      <c r="C268" s="64" t="s">
        <v>93</v>
      </c>
      <c r="D268" s="64" t="s">
        <v>4</v>
      </c>
      <c r="E268" s="64" t="s">
        <v>261</v>
      </c>
      <c r="F268" s="64" t="s">
        <v>3629</v>
      </c>
      <c r="G268" s="64" t="s">
        <v>263</v>
      </c>
      <c r="H268" s="126">
        <f t="shared" si="65"/>
        <v>1</v>
      </c>
      <c r="I268" s="126" t="str">
        <f t="shared" si="66"/>
        <v>ОПТ 2</v>
      </c>
      <c r="J268" s="126" t="str">
        <f t="shared" si="67"/>
        <v xml:space="preserve"> </v>
      </c>
      <c r="K268" t="str">
        <f t="shared" si="68"/>
        <v xml:space="preserve"> </v>
      </c>
      <c r="L268" s="70" t="str">
        <f t="shared" si="69"/>
        <v xml:space="preserve"> </v>
      </c>
      <c r="M268" s="70" t="str">
        <f t="shared" si="70"/>
        <v xml:space="preserve"> </v>
      </c>
      <c r="N268" s="70" t="str">
        <f t="shared" si="71"/>
        <v xml:space="preserve"> </v>
      </c>
      <c r="O268" s="481" t="str">
        <f t="shared" si="72"/>
        <v xml:space="preserve"> </v>
      </c>
      <c r="P268" s="481" t="str">
        <f t="shared" si="73"/>
        <v xml:space="preserve"> </v>
      </c>
      <c r="Q268" s="481" t="str">
        <f t="shared" si="74"/>
        <v xml:space="preserve"> </v>
      </c>
      <c r="X268" s="126"/>
    </row>
    <row r="269" spans="1:24" ht="63" customHeight="1">
      <c r="A269" s="644" t="s">
        <v>3147</v>
      </c>
      <c r="B269" s="665"/>
      <c r="C269" s="670" t="s">
        <v>979</v>
      </c>
      <c r="D269" s="135" t="s">
        <v>1178</v>
      </c>
      <c r="E269" s="69">
        <f t="shared" ref="E269:E276" si="75">G269*1.35</f>
        <v>9355.5</v>
      </c>
      <c r="F269" s="70">
        <f t="shared" ref="F269:F276" si="76">G269*1.1</f>
        <v>7623.0000000000009</v>
      </c>
      <c r="G269" s="71">
        <v>6930</v>
      </c>
      <c r="H269" s="126">
        <f t="shared" si="65"/>
        <v>1</v>
      </c>
      <c r="I269" s="126">
        <f t="shared" si="66"/>
        <v>6930</v>
      </c>
      <c r="J269" s="126">
        <f t="shared" si="67"/>
        <v>6930</v>
      </c>
      <c r="K269">
        <f t="shared" si="68"/>
        <v>6930</v>
      </c>
      <c r="L269" s="70">
        <f t="shared" si="69"/>
        <v>7137.9000000000005</v>
      </c>
      <c r="M269" s="70">
        <f t="shared" si="70"/>
        <v>7900.1999999999989</v>
      </c>
      <c r="N269" s="70">
        <f t="shared" si="71"/>
        <v>9771.2999999999993</v>
      </c>
      <c r="O269" s="481">
        <f t="shared" si="72"/>
        <v>6583.5</v>
      </c>
      <c r="P269" s="481">
        <f t="shared" si="73"/>
        <v>7276.5</v>
      </c>
      <c r="Q269" s="481">
        <f t="shared" si="74"/>
        <v>9009</v>
      </c>
      <c r="X269" s="126"/>
    </row>
    <row r="270" spans="1:24" ht="66.75" customHeight="1">
      <c r="A270" s="646"/>
      <c r="B270" s="665"/>
      <c r="C270" s="670"/>
      <c r="D270" s="164" t="s">
        <v>1179</v>
      </c>
      <c r="E270" s="69">
        <f t="shared" si="75"/>
        <v>9355.5</v>
      </c>
      <c r="F270" s="70">
        <f t="shared" si="76"/>
        <v>7623.0000000000009</v>
      </c>
      <c r="G270" s="71">
        <v>6930</v>
      </c>
      <c r="H270" s="126">
        <f t="shared" si="65"/>
        <v>1</v>
      </c>
      <c r="I270" s="126">
        <f t="shared" si="66"/>
        <v>6930</v>
      </c>
      <c r="J270" s="126">
        <f t="shared" si="67"/>
        <v>6930</v>
      </c>
      <c r="K270">
        <f t="shared" si="68"/>
        <v>6930</v>
      </c>
      <c r="L270" s="70">
        <f t="shared" si="69"/>
        <v>7137.9000000000005</v>
      </c>
      <c r="M270" s="70">
        <f t="shared" si="70"/>
        <v>7900.1999999999989</v>
      </c>
      <c r="N270" s="70">
        <f t="shared" si="71"/>
        <v>9771.2999999999993</v>
      </c>
      <c r="O270" s="481">
        <f t="shared" si="72"/>
        <v>6583.5</v>
      </c>
      <c r="P270" s="481">
        <f t="shared" si="73"/>
        <v>7276.5</v>
      </c>
      <c r="Q270" s="481">
        <f t="shared" si="74"/>
        <v>9009</v>
      </c>
      <c r="X270" s="126" t="s">
        <v>978</v>
      </c>
    </row>
    <row r="271" spans="1:24" ht="52.5" customHeight="1">
      <c r="A271" s="644" t="s">
        <v>3148</v>
      </c>
      <c r="B271" s="665"/>
      <c r="C271" s="670" t="s">
        <v>980</v>
      </c>
      <c r="D271" s="135" t="s">
        <v>1178</v>
      </c>
      <c r="E271" s="69">
        <f t="shared" si="75"/>
        <v>1714.5</v>
      </c>
      <c r="F271" s="70">
        <f t="shared" si="76"/>
        <v>1397</v>
      </c>
      <c r="G271" s="71">
        <v>1270</v>
      </c>
      <c r="H271" s="126">
        <f t="shared" si="65"/>
        <v>1</v>
      </c>
      <c r="I271" s="126">
        <f t="shared" si="66"/>
        <v>1270</v>
      </c>
      <c r="J271" s="126">
        <f t="shared" si="67"/>
        <v>1270</v>
      </c>
      <c r="K271">
        <f t="shared" si="68"/>
        <v>1270</v>
      </c>
      <c r="L271" s="70">
        <f t="shared" si="69"/>
        <v>1308.1000000000001</v>
      </c>
      <c r="M271" s="70">
        <f t="shared" si="70"/>
        <v>1447.8</v>
      </c>
      <c r="N271" s="70">
        <f t="shared" si="71"/>
        <v>1790.6999999999998</v>
      </c>
      <c r="O271" s="481">
        <f t="shared" si="72"/>
        <v>1206.5</v>
      </c>
      <c r="P271" s="481">
        <f t="shared" si="73"/>
        <v>1333.5</v>
      </c>
      <c r="Q271" s="481">
        <f t="shared" si="74"/>
        <v>1651</v>
      </c>
      <c r="X271" s="126"/>
    </row>
    <row r="272" spans="1:24" ht="53.25" customHeight="1">
      <c r="A272" s="646"/>
      <c r="B272" s="665"/>
      <c r="C272" s="670"/>
      <c r="D272" s="164" t="s">
        <v>1179</v>
      </c>
      <c r="E272" s="69">
        <f t="shared" si="75"/>
        <v>1714.5</v>
      </c>
      <c r="F272" s="70">
        <f t="shared" si="76"/>
        <v>1397</v>
      </c>
      <c r="G272" s="71">
        <v>1270</v>
      </c>
      <c r="H272" s="126">
        <f t="shared" si="65"/>
        <v>1</v>
      </c>
      <c r="I272" s="126">
        <f t="shared" si="66"/>
        <v>1270</v>
      </c>
      <c r="J272" s="126">
        <f t="shared" si="67"/>
        <v>1270</v>
      </c>
      <c r="K272">
        <f t="shared" si="68"/>
        <v>1270</v>
      </c>
      <c r="L272" s="70">
        <f t="shared" si="69"/>
        <v>1308.1000000000001</v>
      </c>
      <c r="M272" s="70">
        <f t="shared" si="70"/>
        <v>1447.8</v>
      </c>
      <c r="N272" s="70">
        <f t="shared" si="71"/>
        <v>1790.6999999999998</v>
      </c>
      <c r="O272" s="481">
        <f t="shared" si="72"/>
        <v>1206.5</v>
      </c>
      <c r="P272" s="481">
        <f t="shared" si="73"/>
        <v>1333.5</v>
      </c>
      <c r="Q272" s="481">
        <f t="shared" si="74"/>
        <v>1651</v>
      </c>
      <c r="X272" s="126" t="s">
        <v>978</v>
      </c>
    </row>
    <row r="273" spans="1:24" ht="52.5" customHeight="1">
      <c r="A273" s="644" t="s">
        <v>3149</v>
      </c>
      <c r="B273" s="665"/>
      <c r="C273" s="670" t="s">
        <v>981</v>
      </c>
      <c r="D273" s="135" t="s">
        <v>1178</v>
      </c>
      <c r="E273" s="69">
        <f t="shared" si="75"/>
        <v>4050.0000000000005</v>
      </c>
      <c r="F273" s="70">
        <f t="shared" si="76"/>
        <v>3300.0000000000005</v>
      </c>
      <c r="G273" s="71">
        <v>3000</v>
      </c>
      <c r="H273" s="126">
        <f t="shared" si="65"/>
        <v>1</v>
      </c>
      <c r="I273" s="126">
        <f t="shared" si="66"/>
        <v>3000</v>
      </c>
      <c r="J273" s="126">
        <f t="shared" si="67"/>
        <v>3000</v>
      </c>
      <c r="K273">
        <f t="shared" si="68"/>
        <v>3000</v>
      </c>
      <c r="L273" s="70">
        <f t="shared" si="69"/>
        <v>3090</v>
      </c>
      <c r="M273" s="70">
        <f t="shared" si="70"/>
        <v>3419.9999999999995</v>
      </c>
      <c r="N273" s="70">
        <f t="shared" si="71"/>
        <v>4230</v>
      </c>
      <c r="O273" s="481">
        <f t="shared" si="72"/>
        <v>2850</v>
      </c>
      <c r="P273" s="481">
        <f t="shared" si="73"/>
        <v>3150</v>
      </c>
      <c r="Q273" s="481">
        <f t="shared" si="74"/>
        <v>3900</v>
      </c>
      <c r="X273" s="126"/>
    </row>
    <row r="274" spans="1:24" ht="49.5" customHeight="1">
      <c r="A274" s="646"/>
      <c r="B274" s="665"/>
      <c r="C274" s="670"/>
      <c r="D274" s="164" t="s">
        <v>1179</v>
      </c>
      <c r="E274" s="69">
        <f t="shared" si="75"/>
        <v>4050.0000000000005</v>
      </c>
      <c r="F274" s="70">
        <f t="shared" si="76"/>
        <v>3300.0000000000005</v>
      </c>
      <c r="G274" s="71">
        <v>3000</v>
      </c>
      <c r="H274" s="126">
        <f t="shared" si="65"/>
        <v>1</v>
      </c>
      <c r="I274" s="126">
        <f t="shared" si="66"/>
        <v>3000</v>
      </c>
      <c r="J274" s="126">
        <f t="shared" si="67"/>
        <v>3000</v>
      </c>
      <c r="K274">
        <f t="shared" si="68"/>
        <v>3000</v>
      </c>
      <c r="L274" s="70">
        <f t="shared" si="69"/>
        <v>3090</v>
      </c>
      <c r="M274" s="70">
        <f t="shared" si="70"/>
        <v>3419.9999999999995</v>
      </c>
      <c r="N274" s="70">
        <f t="shared" si="71"/>
        <v>4230</v>
      </c>
      <c r="O274" s="481">
        <f t="shared" si="72"/>
        <v>2850</v>
      </c>
      <c r="P274" s="481">
        <f t="shared" si="73"/>
        <v>3150</v>
      </c>
      <c r="Q274" s="481">
        <f t="shared" si="74"/>
        <v>3900</v>
      </c>
      <c r="X274" s="126" t="s">
        <v>978</v>
      </c>
    </row>
    <row r="275" spans="1:24" ht="55.5" customHeight="1">
      <c r="A275" s="644" t="s">
        <v>3150</v>
      </c>
      <c r="B275" s="665"/>
      <c r="C275" s="670" t="s">
        <v>982</v>
      </c>
      <c r="D275" s="135" t="s">
        <v>1178</v>
      </c>
      <c r="E275" s="69">
        <f t="shared" si="75"/>
        <v>4050.0000000000005</v>
      </c>
      <c r="F275" s="70">
        <f t="shared" si="76"/>
        <v>3300.0000000000005</v>
      </c>
      <c r="G275" s="71">
        <v>3000</v>
      </c>
      <c r="H275" s="126">
        <f t="shared" si="65"/>
        <v>1</v>
      </c>
      <c r="I275" s="126">
        <f t="shared" si="66"/>
        <v>3000</v>
      </c>
      <c r="J275" s="126">
        <f t="shared" si="67"/>
        <v>3000</v>
      </c>
      <c r="K275">
        <f t="shared" si="68"/>
        <v>3000</v>
      </c>
      <c r="L275" s="70">
        <f t="shared" si="69"/>
        <v>3090</v>
      </c>
      <c r="M275" s="70">
        <f t="shared" si="70"/>
        <v>3419.9999999999995</v>
      </c>
      <c r="N275" s="70">
        <f t="shared" si="71"/>
        <v>4230</v>
      </c>
      <c r="O275" s="481">
        <f t="shared" si="72"/>
        <v>2850</v>
      </c>
      <c r="P275" s="481">
        <f t="shared" si="73"/>
        <v>3150</v>
      </c>
      <c r="Q275" s="481">
        <f t="shared" si="74"/>
        <v>3900</v>
      </c>
      <c r="X275" s="126"/>
    </row>
    <row r="276" spans="1:24" ht="55.5" customHeight="1">
      <c r="A276" s="646"/>
      <c r="B276" s="665"/>
      <c r="C276" s="670"/>
      <c r="D276" s="164" t="s">
        <v>1179</v>
      </c>
      <c r="E276" s="69">
        <f t="shared" si="75"/>
        <v>4050.0000000000005</v>
      </c>
      <c r="F276" s="70">
        <f t="shared" si="76"/>
        <v>3300.0000000000005</v>
      </c>
      <c r="G276" s="71">
        <v>3000</v>
      </c>
      <c r="H276" s="126">
        <f t="shared" si="65"/>
        <v>1</v>
      </c>
      <c r="I276" s="126">
        <f t="shared" si="66"/>
        <v>3000</v>
      </c>
      <c r="J276" s="126">
        <f t="shared" si="67"/>
        <v>3000</v>
      </c>
      <c r="K276">
        <f t="shared" si="68"/>
        <v>3000</v>
      </c>
      <c r="L276" s="70">
        <f t="shared" si="69"/>
        <v>3090</v>
      </c>
      <c r="M276" s="70">
        <f t="shared" si="70"/>
        <v>3419.9999999999995</v>
      </c>
      <c r="N276" s="70">
        <f t="shared" si="71"/>
        <v>4230</v>
      </c>
      <c r="O276" s="481">
        <f t="shared" si="72"/>
        <v>2850</v>
      </c>
      <c r="P276" s="481">
        <f t="shared" si="73"/>
        <v>3150</v>
      </c>
      <c r="Q276" s="481">
        <f t="shared" si="74"/>
        <v>3900</v>
      </c>
      <c r="X276" s="126" t="s">
        <v>978</v>
      </c>
    </row>
    <row r="277" spans="1:24" ht="49.5" customHeight="1">
      <c r="A277" s="644" t="s">
        <v>3152</v>
      </c>
      <c r="B277" s="665"/>
      <c r="C277" s="670" t="s">
        <v>3151</v>
      </c>
      <c r="D277" s="135" t="s">
        <v>1178</v>
      </c>
      <c r="E277" s="69">
        <f>G277*1.35</f>
        <v>0</v>
      </c>
      <c r="F277" s="70">
        <f>G277*1.1</f>
        <v>0</v>
      </c>
      <c r="G277" s="71">
        <v>0</v>
      </c>
      <c r="H277" s="126">
        <f t="shared" si="65"/>
        <v>0</v>
      </c>
      <c r="I277" s="126">
        <f t="shared" si="66"/>
        <v>0</v>
      </c>
      <c r="J277" s="126">
        <f t="shared" si="67"/>
        <v>0</v>
      </c>
      <c r="K277" t="str">
        <f t="shared" si="68"/>
        <v xml:space="preserve"> </v>
      </c>
      <c r="L277" s="70" t="str">
        <f t="shared" si="69"/>
        <v xml:space="preserve"> </v>
      </c>
      <c r="M277" s="70" t="str">
        <f t="shared" si="70"/>
        <v xml:space="preserve"> </v>
      </c>
      <c r="N277" s="70" t="str">
        <f t="shared" si="71"/>
        <v xml:space="preserve"> </v>
      </c>
      <c r="O277" s="481" t="str">
        <f t="shared" si="72"/>
        <v xml:space="preserve"> </v>
      </c>
      <c r="P277" s="481" t="str">
        <f t="shared" si="73"/>
        <v xml:space="preserve"> </v>
      </c>
      <c r="Q277" s="481" t="str">
        <f t="shared" si="74"/>
        <v xml:space="preserve"> </v>
      </c>
      <c r="X277" s="126" t="s">
        <v>978</v>
      </c>
    </row>
    <row r="278" spans="1:24" ht="52.5" customHeight="1">
      <c r="A278" s="646"/>
      <c r="B278" s="665"/>
      <c r="C278" s="670"/>
      <c r="D278" s="164" t="s">
        <v>1179</v>
      </c>
      <c r="E278" s="69">
        <f>G278*1.35</f>
        <v>0</v>
      </c>
      <c r="F278" s="70">
        <f>G278*1.1</f>
        <v>0</v>
      </c>
      <c r="G278" s="71">
        <v>0</v>
      </c>
      <c r="H278" s="126">
        <f t="shared" si="65"/>
        <v>0</v>
      </c>
      <c r="I278" s="126">
        <f t="shared" si="66"/>
        <v>0</v>
      </c>
      <c r="J278" s="126">
        <f t="shared" si="67"/>
        <v>0</v>
      </c>
      <c r="K278" t="str">
        <f t="shared" si="68"/>
        <v xml:space="preserve"> </v>
      </c>
      <c r="L278" s="70" t="str">
        <f t="shared" si="69"/>
        <v xml:space="preserve"> </v>
      </c>
      <c r="M278" s="70" t="str">
        <f t="shared" si="70"/>
        <v xml:space="preserve"> </v>
      </c>
      <c r="N278" s="70" t="str">
        <f t="shared" si="71"/>
        <v xml:space="preserve"> </v>
      </c>
      <c r="O278" s="481" t="str">
        <f t="shared" si="72"/>
        <v xml:space="preserve"> </v>
      </c>
      <c r="P278" s="481" t="str">
        <f t="shared" si="73"/>
        <v xml:space="preserve"> </v>
      </c>
      <c r="Q278" s="481" t="str">
        <f t="shared" si="74"/>
        <v xml:space="preserve"> </v>
      </c>
      <c r="X278" s="126" t="s">
        <v>978</v>
      </c>
    </row>
  </sheetData>
  <sheetProtection algorithmName="SHA-512" hashValue="o3I8PiS64xLNvOyy3QMoJRjTMXsHN1jchDA+a0C9pv9+xUHsz2dEfS9N9tAo3BoKQMb48rMGn5rDskoZDMqzHg==" saltValue="hNLwAbdMYHgPLp8LTdCzCA==" spinCount="100000" sheet="1" objects="1" scenarios="1"/>
  <mergeCells count="307">
    <mergeCell ref="B275:B276"/>
    <mergeCell ref="C275:C276"/>
    <mergeCell ref="B269:B270"/>
    <mergeCell ref="C269:C270"/>
    <mergeCell ref="B271:B272"/>
    <mergeCell ref="C271:C272"/>
    <mergeCell ref="C263:C264"/>
    <mergeCell ref="C265:C266"/>
    <mergeCell ref="B263:B264"/>
    <mergeCell ref="B265:B266"/>
    <mergeCell ref="A235:G235"/>
    <mergeCell ref="A227:G227"/>
    <mergeCell ref="A221:G221"/>
    <mergeCell ref="A233:A234"/>
    <mergeCell ref="C259:C260"/>
    <mergeCell ref="B273:B274"/>
    <mergeCell ref="C273:C274"/>
    <mergeCell ref="C253:C254"/>
    <mergeCell ref="B245:B246"/>
    <mergeCell ref="B249:B250"/>
    <mergeCell ref="B253:B254"/>
    <mergeCell ref="B257:B260"/>
    <mergeCell ref="C257:C258"/>
    <mergeCell ref="A267:G267"/>
    <mergeCell ref="A269:A270"/>
    <mergeCell ref="A271:A272"/>
    <mergeCell ref="A273:A274"/>
    <mergeCell ref="C245:C246"/>
    <mergeCell ref="C249:C250"/>
    <mergeCell ref="A231:A232"/>
    <mergeCell ref="A229:A230"/>
    <mergeCell ref="A225:A226"/>
    <mergeCell ref="A223:A224"/>
    <mergeCell ref="C225:C226"/>
    <mergeCell ref="C171:C172"/>
    <mergeCell ref="B181:B182"/>
    <mergeCell ref="A171:A172"/>
    <mergeCell ref="A169:A170"/>
    <mergeCell ref="C203:C204"/>
    <mergeCell ref="C205:C206"/>
    <mergeCell ref="C191:C192"/>
    <mergeCell ref="B237:B242"/>
    <mergeCell ref="C237:C238"/>
    <mergeCell ref="C239:C240"/>
    <mergeCell ref="C241:C242"/>
    <mergeCell ref="C231:C232"/>
    <mergeCell ref="B223:B226"/>
    <mergeCell ref="C233:C234"/>
    <mergeCell ref="C207:C208"/>
    <mergeCell ref="B203:B220"/>
    <mergeCell ref="C213:C214"/>
    <mergeCell ref="C215:C216"/>
    <mergeCell ref="C229:C230"/>
    <mergeCell ref="C217:C218"/>
    <mergeCell ref="C219:C220"/>
    <mergeCell ref="C209:C210"/>
    <mergeCell ref="C211:C212"/>
    <mergeCell ref="C223:C224"/>
    <mergeCell ref="C147:C148"/>
    <mergeCell ref="C155:C156"/>
    <mergeCell ref="C131:C132"/>
    <mergeCell ref="B189:B190"/>
    <mergeCell ref="C189:C190"/>
    <mergeCell ref="C169:C170"/>
    <mergeCell ref="C159:C160"/>
    <mergeCell ref="B155:B160"/>
    <mergeCell ref="C157:C158"/>
    <mergeCell ref="C173:C174"/>
    <mergeCell ref="B141:B146"/>
    <mergeCell ref="C163:C164"/>
    <mergeCell ref="B133:B140"/>
    <mergeCell ref="C137:C138"/>
    <mergeCell ref="C139:C140"/>
    <mergeCell ref="C141:C142"/>
    <mergeCell ref="C143:C144"/>
    <mergeCell ref="C145:C146"/>
    <mergeCell ref="C133:C134"/>
    <mergeCell ref="C181:C182"/>
    <mergeCell ref="C177:C178"/>
    <mergeCell ref="C179:C180"/>
    <mergeCell ref="C175:C176"/>
    <mergeCell ref="B169:B176"/>
    <mergeCell ref="C105:C106"/>
    <mergeCell ref="C107:C108"/>
    <mergeCell ref="B109:B112"/>
    <mergeCell ref="B101:B108"/>
    <mergeCell ref="C115:C116"/>
    <mergeCell ref="B115:B124"/>
    <mergeCell ref="C123:C124"/>
    <mergeCell ref="C119:C120"/>
    <mergeCell ref="C121:C122"/>
    <mergeCell ref="C109:C110"/>
    <mergeCell ref="C103:C104"/>
    <mergeCell ref="C91:C92"/>
    <mergeCell ref="C93:C94"/>
    <mergeCell ref="C101:C102"/>
    <mergeCell ref="B147:B148"/>
    <mergeCell ref="C117:C118"/>
    <mergeCell ref="C95:C96"/>
    <mergeCell ref="C97:C98"/>
    <mergeCell ref="B91:B98"/>
    <mergeCell ref="C99:C100"/>
    <mergeCell ref="B99:B100"/>
    <mergeCell ref="C111:C112"/>
    <mergeCell ref="A129:G129"/>
    <mergeCell ref="A127:A128"/>
    <mergeCell ref="A125:A126"/>
    <mergeCell ref="C125:C126"/>
    <mergeCell ref="C127:C128"/>
    <mergeCell ref="B125:B128"/>
    <mergeCell ref="B131:B132"/>
    <mergeCell ref="A123:A124"/>
    <mergeCell ref="A121:A122"/>
    <mergeCell ref="A119:A120"/>
    <mergeCell ref="A117:A118"/>
    <mergeCell ref="A115:A116"/>
    <mergeCell ref="A113:G113"/>
    <mergeCell ref="B81:B82"/>
    <mergeCell ref="C81:C82"/>
    <mergeCell ref="B83:B84"/>
    <mergeCell ref="C83:C84"/>
    <mergeCell ref="B87:B90"/>
    <mergeCell ref="C89:C90"/>
    <mergeCell ref="B61:B66"/>
    <mergeCell ref="C67:C68"/>
    <mergeCell ref="C73:C74"/>
    <mergeCell ref="C75:C76"/>
    <mergeCell ref="B67:B76"/>
    <mergeCell ref="B79:B80"/>
    <mergeCell ref="C79:C80"/>
    <mergeCell ref="C87:C88"/>
    <mergeCell ref="C53:C54"/>
    <mergeCell ref="C71:C72"/>
    <mergeCell ref="C55:C56"/>
    <mergeCell ref="C51:C52"/>
    <mergeCell ref="B11:B12"/>
    <mergeCell ref="C25:C26"/>
    <mergeCell ref="B29:B30"/>
    <mergeCell ref="C29:C30"/>
    <mergeCell ref="B33:B34"/>
    <mergeCell ref="C33:C34"/>
    <mergeCell ref="B41:B42"/>
    <mergeCell ref="B43:B44"/>
    <mergeCell ref="C45:C46"/>
    <mergeCell ref="C69:C70"/>
    <mergeCell ref="C49:C50"/>
    <mergeCell ref="C57:C58"/>
    <mergeCell ref="B53:B58"/>
    <mergeCell ref="C61:C62"/>
    <mergeCell ref="C63:C64"/>
    <mergeCell ref="C65:C66"/>
    <mergeCell ref="B45:B52"/>
    <mergeCell ref="A2:G2"/>
    <mergeCell ref="A3:G3"/>
    <mergeCell ref="A31:G31"/>
    <mergeCell ref="A29:A30"/>
    <mergeCell ref="A33:A34"/>
    <mergeCell ref="A35:G35"/>
    <mergeCell ref="C17:C18"/>
    <mergeCell ref="A17:A18"/>
    <mergeCell ref="C9:C10"/>
    <mergeCell ref="C11:C12"/>
    <mergeCell ref="C15:C16"/>
    <mergeCell ref="B15:B18"/>
    <mergeCell ref="A47:A48"/>
    <mergeCell ref="C47:C48"/>
    <mergeCell ref="A51:A52"/>
    <mergeCell ref="A49:A50"/>
    <mergeCell ref="A45:A46"/>
    <mergeCell ref="A41:A42"/>
    <mergeCell ref="B5:B10"/>
    <mergeCell ref="B23:B24"/>
    <mergeCell ref="C23:C24"/>
    <mergeCell ref="B25:B26"/>
    <mergeCell ref="C5:C6"/>
    <mergeCell ref="B37:B38"/>
    <mergeCell ref="C37:C38"/>
    <mergeCell ref="C41:C42"/>
    <mergeCell ref="C43:C44"/>
    <mergeCell ref="A275:A276"/>
    <mergeCell ref="A5:A6"/>
    <mergeCell ref="A7:A8"/>
    <mergeCell ref="A9:A10"/>
    <mergeCell ref="A11:A12"/>
    <mergeCell ref="A23:A24"/>
    <mergeCell ref="A25:A26"/>
    <mergeCell ref="A27:G27"/>
    <mergeCell ref="A37:A38"/>
    <mergeCell ref="A265:A266"/>
    <mergeCell ref="A263:A264"/>
    <mergeCell ref="A261:G261"/>
    <mergeCell ref="A259:A260"/>
    <mergeCell ref="A257:A258"/>
    <mergeCell ref="A255:G255"/>
    <mergeCell ref="A251:G251"/>
    <mergeCell ref="A247:G247"/>
    <mergeCell ref="A253:A254"/>
    <mergeCell ref="A249:A250"/>
    <mergeCell ref="A245:A246"/>
    <mergeCell ref="A237:A238"/>
    <mergeCell ref="A239:A240"/>
    <mergeCell ref="A241:A242"/>
    <mergeCell ref="A243:G243"/>
    <mergeCell ref="B229:B234"/>
    <mergeCell ref="A219:A220"/>
    <mergeCell ref="A217:A218"/>
    <mergeCell ref="A215:A216"/>
    <mergeCell ref="A213:A214"/>
    <mergeCell ref="A211:A212"/>
    <mergeCell ref="A209:A210"/>
    <mergeCell ref="A207:A208"/>
    <mergeCell ref="A205:A206"/>
    <mergeCell ref="A203:A204"/>
    <mergeCell ref="A201:G201"/>
    <mergeCell ref="A199:A200"/>
    <mergeCell ref="A197:A198"/>
    <mergeCell ref="C199:C200"/>
    <mergeCell ref="B191:B200"/>
    <mergeCell ref="C195:C196"/>
    <mergeCell ref="C197:C198"/>
    <mergeCell ref="A195:A196"/>
    <mergeCell ref="A193:A194"/>
    <mergeCell ref="A191:A192"/>
    <mergeCell ref="A189:A190"/>
    <mergeCell ref="A187:G187"/>
    <mergeCell ref="A185:A186"/>
    <mergeCell ref="C185:C186"/>
    <mergeCell ref="C193:C194"/>
    <mergeCell ref="B185:B186"/>
    <mergeCell ref="A177:A178"/>
    <mergeCell ref="A175:A176"/>
    <mergeCell ref="A173:A174"/>
    <mergeCell ref="A183:G183"/>
    <mergeCell ref="A181:A182"/>
    <mergeCell ref="A179:A180"/>
    <mergeCell ref="A141:A142"/>
    <mergeCell ref="A139:A140"/>
    <mergeCell ref="A137:A138"/>
    <mergeCell ref="A135:A136"/>
    <mergeCell ref="A133:A134"/>
    <mergeCell ref="A131:A132"/>
    <mergeCell ref="A167:G167"/>
    <mergeCell ref="B177:B180"/>
    <mergeCell ref="A165:A166"/>
    <mergeCell ref="A163:A164"/>
    <mergeCell ref="A161:G161"/>
    <mergeCell ref="A149:G149"/>
    <mergeCell ref="A159:A160"/>
    <mergeCell ref="A157:A158"/>
    <mergeCell ref="A155:A156"/>
    <mergeCell ref="A153:A154"/>
    <mergeCell ref="A151:A152"/>
    <mergeCell ref="C165:C166"/>
    <mergeCell ref="C135:C136"/>
    <mergeCell ref="B163:B164"/>
    <mergeCell ref="B165:B166"/>
    <mergeCell ref="C151:C152"/>
    <mergeCell ref="C153:C154"/>
    <mergeCell ref="B151:B154"/>
    <mergeCell ref="A1:B1"/>
    <mergeCell ref="A85:G85"/>
    <mergeCell ref="A83:A84"/>
    <mergeCell ref="A81:A82"/>
    <mergeCell ref="A79:A80"/>
    <mergeCell ref="A75:A76"/>
    <mergeCell ref="A73:A74"/>
    <mergeCell ref="A77:A78"/>
    <mergeCell ref="C77:C78"/>
    <mergeCell ref="B77:B78"/>
    <mergeCell ref="A53:A54"/>
    <mergeCell ref="A61:A62"/>
    <mergeCell ref="A59:G59"/>
    <mergeCell ref="A57:A58"/>
    <mergeCell ref="A55:A56"/>
    <mergeCell ref="A43:A44"/>
    <mergeCell ref="A39:G39"/>
    <mergeCell ref="A21:G21"/>
    <mergeCell ref="A15:A16"/>
    <mergeCell ref="A13:G13"/>
    <mergeCell ref="A19:A20"/>
    <mergeCell ref="B19:B20"/>
    <mergeCell ref="C19:C20"/>
    <mergeCell ref="C7:C8"/>
    <mergeCell ref="B277:B278"/>
    <mergeCell ref="C277:C278"/>
    <mergeCell ref="A71:A72"/>
    <mergeCell ref="A69:A70"/>
    <mergeCell ref="A67:A68"/>
    <mergeCell ref="A65:A66"/>
    <mergeCell ref="A63:A64"/>
    <mergeCell ref="A97:A98"/>
    <mergeCell ref="A95:A96"/>
    <mergeCell ref="A99:A100"/>
    <mergeCell ref="A277:A278"/>
    <mergeCell ref="A93:A94"/>
    <mergeCell ref="A91:A92"/>
    <mergeCell ref="A89:A90"/>
    <mergeCell ref="A87:A88"/>
    <mergeCell ref="A111:A112"/>
    <mergeCell ref="A109:A110"/>
    <mergeCell ref="A107:A108"/>
    <mergeCell ref="A105:A106"/>
    <mergeCell ref="A103:A104"/>
    <mergeCell ref="A101:A102"/>
    <mergeCell ref="A147:A148"/>
    <mergeCell ref="A145:A146"/>
    <mergeCell ref="A143:A144"/>
  </mergeCells>
  <hyperlinks>
    <hyperlink ref="A1" location="Содержание!R1C1" display="Перейти в содержание"/>
  </hyperlinks>
  <pageMargins left="0.7" right="0.7" top="0.75" bottom="0.75" header="0.3" footer="0.3"/>
  <pageSetup paperSize="9" orientation="portrait" horizontalDpi="4294967293" verticalDpi="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pageSetUpPr fitToPage="1"/>
  </sheetPr>
  <dimension ref="A1:Y397"/>
  <sheetViews>
    <sheetView zoomScale="80" zoomScaleNormal="80" workbookViewId="0">
      <selection activeCell="P5" sqref="P5:P397"/>
    </sheetView>
  </sheetViews>
  <sheetFormatPr defaultRowHeight="15.75"/>
  <cols>
    <col min="1" max="1" width="14.25" customWidth="1"/>
    <col min="2" max="2" width="18.625" customWidth="1"/>
    <col min="3" max="3" width="53.25" customWidth="1"/>
    <col min="4" max="4" width="9.25" style="25" customWidth="1"/>
    <col min="5" max="5" width="12" style="25" customWidth="1"/>
    <col min="6" max="6" width="19.625" customWidth="1"/>
    <col min="7" max="7" width="14.125" style="38" hidden="1" customWidth="1"/>
    <col min="8" max="8" width="9.75" style="38" hidden="1" customWidth="1"/>
    <col min="9" max="9" width="11" style="38" hidden="1" customWidth="1"/>
    <col min="10" max="12" width="0" hidden="1" customWidth="1"/>
    <col min="13" max="13" width="6.5" hidden="1" customWidth="1"/>
    <col min="14" max="14" width="7.75" hidden="1" customWidth="1"/>
    <col min="15" max="15" width="7.75" bestFit="1" customWidth="1"/>
    <col min="16" max="16" width="9.875" bestFit="1" customWidth="1"/>
    <col min="17" max="17" width="8.375" style="478" hidden="1" customWidth="1"/>
    <col min="18" max="18" width="0" style="478" hidden="1" customWidth="1"/>
    <col min="19" max="19" width="10.625" style="478" hidden="1" customWidth="1"/>
    <col min="20" max="22" width="5.5" hidden="1" customWidth="1"/>
    <col min="23" max="23" width="6.5" hidden="1" customWidth="1"/>
    <col min="24" max="24" width="11" style="55" hidden="1" customWidth="1"/>
    <col min="25" max="25" width="0" hidden="1" customWidth="1"/>
  </cols>
  <sheetData>
    <row r="1" spans="1:25" ht="28.5" customHeight="1">
      <c r="A1" s="911" t="s">
        <v>1259</v>
      </c>
      <c r="B1" s="911"/>
      <c r="C1" s="63"/>
      <c r="D1" s="295"/>
      <c r="E1" s="295"/>
      <c r="F1" s="63"/>
      <c r="G1" s="63"/>
      <c r="H1" s="63"/>
      <c r="I1" s="63"/>
      <c r="J1" s="55"/>
      <c r="X1" s="126"/>
    </row>
    <row r="2" spans="1:25" ht="28.5" customHeight="1">
      <c r="A2" s="633" t="s">
        <v>3153</v>
      </c>
      <c r="B2" s="633"/>
      <c r="C2" s="633"/>
      <c r="D2" s="633"/>
      <c r="E2" s="633"/>
      <c r="F2" s="633"/>
      <c r="G2" s="633"/>
      <c r="H2" s="633"/>
      <c r="I2" s="633"/>
      <c r="T2" s="478">
        <f>Содержание!R3</f>
        <v>1.03</v>
      </c>
      <c r="U2" s="478">
        <f>Содержание!S3</f>
        <v>1.1399999999999999</v>
      </c>
      <c r="V2" s="478">
        <f>Содержание!T3</f>
        <v>1.41</v>
      </c>
      <c r="W2" s="478">
        <f>Содержание!U3</f>
        <v>5</v>
      </c>
      <c r="X2" s="478">
        <f>Содержание!V3</f>
        <v>1.05</v>
      </c>
      <c r="Y2" s="478">
        <f>Содержание!W3</f>
        <v>1.3</v>
      </c>
    </row>
    <row r="3" spans="1:25" ht="29.25" customHeight="1">
      <c r="A3" s="634" t="s">
        <v>986</v>
      </c>
      <c r="B3" s="634"/>
      <c r="C3" s="634"/>
      <c r="D3" s="634"/>
      <c r="E3" s="634"/>
      <c r="F3" s="634"/>
      <c r="G3" s="634"/>
      <c r="H3" s="634"/>
      <c r="I3" s="634"/>
      <c r="X3" s="196"/>
    </row>
    <row r="4" spans="1:25" ht="28.5" customHeight="1">
      <c r="A4" s="64" t="s">
        <v>3</v>
      </c>
      <c r="B4" s="64" t="s">
        <v>43</v>
      </c>
      <c r="C4" s="64" t="s">
        <v>189</v>
      </c>
      <c r="D4" s="64" t="s">
        <v>76</v>
      </c>
      <c r="E4" s="64" t="s">
        <v>44</v>
      </c>
      <c r="F4" s="64" t="s">
        <v>4</v>
      </c>
      <c r="G4" s="64" t="s">
        <v>261</v>
      </c>
      <c r="H4" s="64" t="s">
        <v>3648</v>
      </c>
      <c r="I4" s="64" t="s">
        <v>263</v>
      </c>
      <c r="J4" s="126">
        <f>IF(I4&gt;1,1,0)</f>
        <v>1</v>
      </c>
      <c r="K4" s="126" t="str">
        <f>IF(J4=1,I4,0)</f>
        <v>ОПТ 2</v>
      </c>
      <c r="L4" s="126" t="str">
        <f>IFERROR(SUM(K4*1)," ")</f>
        <v xml:space="preserve"> </v>
      </c>
      <c r="M4" t="str">
        <f>IF(L4=0," ",L4)</f>
        <v xml:space="preserve"> </v>
      </c>
      <c r="N4" s="479" t="s">
        <v>4099</v>
      </c>
      <c r="O4" s="479" t="s">
        <v>4100</v>
      </c>
      <c r="P4" s="479" t="s">
        <v>4101</v>
      </c>
      <c r="Q4" s="480" t="s">
        <v>4099</v>
      </c>
      <c r="R4" s="480" t="s">
        <v>4100</v>
      </c>
      <c r="S4" s="480" t="s">
        <v>4101</v>
      </c>
      <c r="X4" s="296"/>
    </row>
    <row r="5" spans="1:25" ht="30">
      <c r="A5" s="916" t="s">
        <v>3154</v>
      </c>
      <c r="B5" s="931"/>
      <c r="C5" s="792" t="s">
        <v>983</v>
      </c>
      <c r="D5" s="919" t="s">
        <v>3198</v>
      </c>
      <c r="E5" s="919" t="s">
        <v>690</v>
      </c>
      <c r="F5" s="297" t="s">
        <v>1241</v>
      </c>
      <c r="G5" s="69">
        <f t="shared" ref="G5:G10" si="0">I5*1.35</f>
        <v>101.25</v>
      </c>
      <c r="H5" s="70">
        <f t="shared" ref="H5:H10" si="1">I5*1.1</f>
        <v>82.5</v>
      </c>
      <c r="I5" s="71">
        <v>75</v>
      </c>
      <c r="J5" s="126">
        <f t="shared" ref="J5:J68" si="2">IF(I5&gt;1,1,0)</f>
        <v>1</v>
      </c>
      <c r="K5" s="126">
        <f t="shared" ref="K5:K68" si="3">IF(J5=1,I5,0)</f>
        <v>75</v>
      </c>
      <c r="L5" s="126">
        <f t="shared" ref="L5:L68" si="4">IFERROR(SUM(K5*1)," ")</f>
        <v>75</v>
      </c>
      <c r="M5">
        <f t="shared" ref="M5:M68" si="5">IF(L5=0," ",L5)</f>
        <v>75</v>
      </c>
      <c r="N5" s="70">
        <f>IFERROR(SUM($M5*$T$2)," ")</f>
        <v>77.25</v>
      </c>
      <c r="O5" s="70">
        <f>IFERROR(SUM($M5*$U$2)," ")</f>
        <v>85.499999999999986</v>
      </c>
      <c r="P5" s="70">
        <f>IFERROR(SUM($M5*$V$2)," ")</f>
        <v>105.75</v>
      </c>
      <c r="Q5" s="481">
        <f>IFERROR(SUM($M5-$M5/100*$W$2)," ")</f>
        <v>71.25</v>
      </c>
      <c r="R5" s="481">
        <f>IFERROR(SUM($M5*$X$2)," ")</f>
        <v>78.75</v>
      </c>
      <c r="S5" s="481">
        <f>IFERROR(SUM($M5*$Y$2)," ")</f>
        <v>97.5</v>
      </c>
      <c r="X5" s="296"/>
    </row>
    <row r="6" spans="1:25" ht="45.75" customHeight="1">
      <c r="A6" s="918"/>
      <c r="B6" s="931"/>
      <c r="C6" s="792"/>
      <c r="D6" s="921"/>
      <c r="E6" s="921"/>
      <c r="F6" s="135" t="s">
        <v>1178</v>
      </c>
      <c r="G6" s="69">
        <f t="shared" si="0"/>
        <v>101.25</v>
      </c>
      <c r="H6" s="70">
        <f t="shared" si="1"/>
        <v>82.5</v>
      </c>
      <c r="I6" s="71">
        <v>75</v>
      </c>
      <c r="J6" s="126">
        <f t="shared" si="2"/>
        <v>1</v>
      </c>
      <c r="K6" s="126">
        <f t="shared" si="3"/>
        <v>75</v>
      </c>
      <c r="L6" s="126">
        <f t="shared" si="4"/>
        <v>75</v>
      </c>
      <c r="M6">
        <f t="shared" si="5"/>
        <v>75</v>
      </c>
      <c r="N6" s="70">
        <f t="shared" ref="N6:N69" si="6">IFERROR(SUM($M6*$T$2)," ")</f>
        <v>77.25</v>
      </c>
      <c r="O6" s="70">
        <f t="shared" ref="O6:O69" si="7">IFERROR(SUM($M6*$U$2)," ")</f>
        <v>85.499999999999986</v>
      </c>
      <c r="P6" s="70">
        <f t="shared" ref="P6:P69" si="8">IFERROR(SUM($M6*$V$2)," ")</f>
        <v>105.75</v>
      </c>
      <c r="Q6" s="481">
        <f t="shared" ref="Q6:Q69" si="9">IFERROR(SUM($M6-$M6/100*$W$2)," ")</f>
        <v>71.25</v>
      </c>
      <c r="R6" s="481">
        <f t="shared" ref="R6:R69" si="10">IFERROR(SUM($M6*$X$2)," ")</f>
        <v>78.75</v>
      </c>
      <c r="S6" s="481">
        <f t="shared" ref="S6:S69" si="11">IFERROR(SUM($M6*$Y$2)," ")</f>
        <v>97.5</v>
      </c>
      <c r="X6" s="196"/>
    </row>
    <row r="7" spans="1:25" ht="30">
      <c r="A7" s="916" t="s">
        <v>3155</v>
      </c>
      <c r="B7" s="931"/>
      <c r="C7" s="792" t="s">
        <v>984</v>
      </c>
      <c r="D7" s="919" t="s">
        <v>3198</v>
      </c>
      <c r="E7" s="919" t="s">
        <v>716</v>
      </c>
      <c r="F7" s="297" t="s">
        <v>1241</v>
      </c>
      <c r="G7" s="69">
        <f t="shared" si="0"/>
        <v>129.60000000000002</v>
      </c>
      <c r="H7" s="70">
        <f t="shared" si="1"/>
        <v>105.60000000000001</v>
      </c>
      <c r="I7" s="71">
        <v>96</v>
      </c>
      <c r="J7" s="126">
        <f t="shared" si="2"/>
        <v>1</v>
      </c>
      <c r="K7" s="126">
        <f t="shared" si="3"/>
        <v>96</v>
      </c>
      <c r="L7" s="126">
        <f t="shared" si="4"/>
        <v>96</v>
      </c>
      <c r="M7">
        <f t="shared" si="5"/>
        <v>96</v>
      </c>
      <c r="N7" s="70">
        <f t="shared" si="6"/>
        <v>98.88</v>
      </c>
      <c r="O7" s="70">
        <f t="shared" si="7"/>
        <v>109.44</v>
      </c>
      <c r="P7" s="70">
        <f t="shared" si="8"/>
        <v>135.35999999999999</v>
      </c>
      <c r="Q7" s="481">
        <f t="shared" si="9"/>
        <v>91.2</v>
      </c>
      <c r="R7" s="481">
        <f t="shared" si="10"/>
        <v>100.80000000000001</v>
      </c>
      <c r="S7" s="481">
        <f t="shared" si="11"/>
        <v>124.80000000000001</v>
      </c>
      <c r="X7" s="196"/>
    </row>
    <row r="8" spans="1:25" ht="44.25" customHeight="1">
      <c r="A8" s="918"/>
      <c r="B8" s="931"/>
      <c r="C8" s="792"/>
      <c r="D8" s="921"/>
      <c r="E8" s="921"/>
      <c r="F8" s="135" t="s">
        <v>1178</v>
      </c>
      <c r="G8" s="69">
        <f t="shared" si="0"/>
        <v>129.60000000000002</v>
      </c>
      <c r="H8" s="70">
        <f t="shared" si="1"/>
        <v>105.60000000000001</v>
      </c>
      <c r="I8" s="71">
        <v>96</v>
      </c>
      <c r="J8" s="126">
        <f t="shared" si="2"/>
        <v>1</v>
      </c>
      <c r="K8" s="126">
        <f t="shared" si="3"/>
        <v>96</v>
      </c>
      <c r="L8" s="126">
        <f t="shared" si="4"/>
        <v>96</v>
      </c>
      <c r="M8">
        <f t="shared" si="5"/>
        <v>96</v>
      </c>
      <c r="N8" s="70">
        <f t="shared" si="6"/>
        <v>98.88</v>
      </c>
      <c r="O8" s="70">
        <f t="shared" si="7"/>
        <v>109.44</v>
      </c>
      <c r="P8" s="70">
        <f t="shared" si="8"/>
        <v>135.35999999999999</v>
      </c>
      <c r="Q8" s="481">
        <f t="shared" si="9"/>
        <v>91.2</v>
      </c>
      <c r="R8" s="481">
        <f t="shared" si="10"/>
        <v>100.80000000000001</v>
      </c>
      <c r="S8" s="481">
        <f t="shared" si="11"/>
        <v>124.80000000000001</v>
      </c>
      <c r="X8" s="196"/>
    </row>
    <row r="9" spans="1:25" ht="30">
      <c r="A9" s="916" t="s">
        <v>3156</v>
      </c>
      <c r="B9" s="931"/>
      <c r="C9" s="792" t="s">
        <v>985</v>
      </c>
      <c r="D9" s="919" t="s">
        <v>3198</v>
      </c>
      <c r="E9" s="919" t="s">
        <v>691</v>
      </c>
      <c r="F9" s="297" t="s">
        <v>1241</v>
      </c>
      <c r="G9" s="69">
        <f t="shared" si="0"/>
        <v>133.65</v>
      </c>
      <c r="H9" s="70">
        <f t="shared" si="1"/>
        <v>108.9</v>
      </c>
      <c r="I9" s="71">
        <v>99</v>
      </c>
      <c r="J9" s="126">
        <f t="shared" si="2"/>
        <v>1</v>
      </c>
      <c r="K9" s="126">
        <f t="shared" si="3"/>
        <v>99</v>
      </c>
      <c r="L9" s="126">
        <f t="shared" si="4"/>
        <v>99</v>
      </c>
      <c r="M9">
        <f t="shared" si="5"/>
        <v>99</v>
      </c>
      <c r="N9" s="70">
        <f t="shared" si="6"/>
        <v>101.97</v>
      </c>
      <c r="O9" s="70">
        <f t="shared" si="7"/>
        <v>112.85999999999999</v>
      </c>
      <c r="P9" s="70">
        <f t="shared" si="8"/>
        <v>139.59</v>
      </c>
      <c r="Q9" s="481">
        <f t="shared" si="9"/>
        <v>94.05</v>
      </c>
      <c r="R9" s="481">
        <f t="shared" si="10"/>
        <v>103.95</v>
      </c>
      <c r="S9" s="481">
        <f t="shared" si="11"/>
        <v>128.70000000000002</v>
      </c>
      <c r="X9" s="196"/>
    </row>
    <row r="10" spans="1:25" ht="45.75" customHeight="1">
      <c r="A10" s="918"/>
      <c r="B10" s="931"/>
      <c r="C10" s="792"/>
      <c r="D10" s="921"/>
      <c r="E10" s="921"/>
      <c r="F10" s="135" t="s">
        <v>1178</v>
      </c>
      <c r="G10" s="69">
        <f t="shared" si="0"/>
        <v>133.65</v>
      </c>
      <c r="H10" s="70">
        <f t="shared" si="1"/>
        <v>108.9</v>
      </c>
      <c r="I10" s="71">
        <v>99</v>
      </c>
      <c r="J10" s="126">
        <f t="shared" si="2"/>
        <v>1</v>
      </c>
      <c r="K10" s="126">
        <f t="shared" si="3"/>
        <v>99</v>
      </c>
      <c r="L10" s="126">
        <f t="shared" si="4"/>
        <v>99</v>
      </c>
      <c r="M10">
        <f t="shared" si="5"/>
        <v>99</v>
      </c>
      <c r="N10" s="70">
        <f t="shared" si="6"/>
        <v>101.97</v>
      </c>
      <c r="O10" s="70">
        <f t="shared" si="7"/>
        <v>112.85999999999999</v>
      </c>
      <c r="P10" s="70">
        <f t="shared" si="8"/>
        <v>139.59</v>
      </c>
      <c r="Q10" s="481">
        <f t="shared" si="9"/>
        <v>94.05</v>
      </c>
      <c r="R10" s="481">
        <f t="shared" si="10"/>
        <v>103.95</v>
      </c>
      <c r="S10" s="481">
        <f t="shared" si="11"/>
        <v>128.70000000000002</v>
      </c>
      <c r="X10" s="196"/>
    </row>
    <row r="11" spans="1:25" ht="29.25" customHeight="1">
      <c r="A11" s="634" t="s">
        <v>988</v>
      </c>
      <c r="B11" s="634"/>
      <c r="C11" s="634"/>
      <c r="D11" s="634"/>
      <c r="E11" s="634"/>
      <c r="F11" s="634"/>
      <c r="G11" s="634"/>
      <c r="H11" s="634"/>
      <c r="I11" s="634"/>
      <c r="J11" s="126">
        <f t="shared" si="2"/>
        <v>0</v>
      </c>
      <c r="K11" s="126">
        <f t="shared" si="3"/>
        <v>0</v>
      </c>
      <c r="L11" s="126">
        <f t="shared" si="4"/>
        <v>0</v>
      </c>
      <c r="M11" t="str">
        <f t="shared" si="5"/>
        <v xml:space="preserve"> </v>
      </c>
      <c r="N11" s="70" t="str">
        <f t="shared" si="6"/>
        <v xml:space="preserve"> </v>
      </c>
      <c r="O11" s="70" t="str">
        <f t="shared" si="7"/>
        <v xml:space="preserve"> </v>
      </c>
      <c r="P11" s="70" t="str">
        <f t="shared" si="8"/>
        <v xml:space="preserve"> </v>
      </c>
      <c r="Q11" s="481" t="str">
        <f t="shared" si="9"/>
        <v xml:space="preserve"> </v>
      </c>
      <c r="R11" s="481" t="str">
        <f t="shared" si="10"/>
        <v xml:space="preserve"> </v>
      </c>
      <c r="S11" s="481" t="str">
        <f t="shared" si="11"/>
        <v xml:space="preserve"> </v>
      </c>
      <c r="X11" s="196"/>
    </row>
    <row r="12" spans="1:25" ht="29.25" customHeight="1">
      <c r="A12" s="64" t="s">
        <v>3</v>
      </c>
      <c r="B12" s="64" t="s">
        <v>43</v>
      </c>
      <c r="C12" s="64" t="s">
        <v>189</v>
      </c>
      <c r="D12" s="64" t="s">
        <v>76</v>
      </c>
      <c r="E12" s="64" t="s">
        <v>44</v>
      </c>
      <c r="F12" s="64" t="s">
        <v>4</v>
      </c>
      <c r="G12" s="64" t="s">
        <v>261</v>
      </c>
      <c r="H12" s="64" t="s">
        <v>3630</v>
      </c>
      <c r="I12" s="64" t="s">
        <v>263</v>
      </c>
      <c r="J12" s="126">
        <f t="shared" si="2"/>
        <v>1</v>
      </c>
      <c r="K12" s="126" t="str">
        <f t="shared" si="3"/>
        <v>ОПТ 2</v>
      </c>
      <c r="L12" s="126" t="str">
        <f t="shared" si="4"/>
        <v xml:space="preserve"> </v>
      </c>
      <c r="M12" t="str">
        <f t="shared" si="5"/>
        <v xml:space="preserve"> </v>
      </c>
      <c r="N12" s="70" t="str">
        <f t="shared" si="6"/>
        <v xml:space="preserve"> </v>
      </c>
      <c r="O12" s="70" t="str">
        <f t="shared" si="7"/>
        <v xml:space="preserve"> </v>
      </c>
      <c r="P12" s="70" t="str">
        <f t="shared" si="8"/>
        <v xml:space="preserve"> </v>
      </c>
      <c r="Q12" s="481" t="str">
        <f t="shared" si="9"/>
        <v xml:space="preserve"> </v>
      </c>
      <c r="R12" s="481" t="str">
        <f t="shared" si="10"/>
        <v xml:space="preserve"> </v>
      </c>
      <c r="S12" s="481" t="str">
        <f t="shared" si="11"/>
        <v xml:space="preserve"> </v>
      </c>
      <c r="X12" s="196"/>
    </row>
    <row r="13" spans="1:25" ht="30">
      <c r="A13" s="916" t="s">
        <v>3157</v>
      </c>
      <c r="B13" s="797"/>
      <c r="C13" s="790" t="s">
        <v>987</v>
      </c>
      <c r="D13" s="919" t="s">
        <v>3199</v>
      </c>
      <c r="E13" s="919" t="s">
        <v>690</v>
      </c>
      <c r="F13" s="297" t="s">
        <v>1241</v>
      </c>
      <c r="G13" s="69">
        <f>I13*1.35</f>
        <v>103.95</v>
      </c>
      <c r="H13" s="70">
        <f>I13*1.1</f>
        <v>84.7</v>
      </c>
      <c r="I13" s="71">
        <v>77</v>
      </c>
      <c r="J13" s="126">
        <f t="shared" si="2"/>
        <v>1</v>
      </c>
      <c r="K13" s="126">
        <f t="shared" si="3"/>
        <v>77</v>
      </c>
      <c r="L13" s="126">
        <f t="shared" si="4"/>
        <v>77</v>
      </c>
      <c r="M13">
        <f t="shared" si="5"/>
        <v>77</v>
      </c>
      <c r="N13" s="70">
        <f t="shared" si="6"/>
        <v>79.31</v>
      </c>
      <c r="O13" s="70">
        <f t="shared" si="7"/>
        <v>87.779999999999987</v>
      </c>
      <c r="P13" s="70">
        <f t="shared" si="8"/>
        <v>108.57</v>
      </c>
      <c r="Q13" s="481">
        <f t="shared" si="9"/>
        <v>73.150000000000006</v>
      </c>
      <c r="R13" s="481">
        <f t="shared" si="10"/>
        <v>80.850000000000009</v>
      </c>
      <c r="S13" s="481">
        <f t="shared" si="11"/>
        <v>100.10000000000001</v>
      </c>
      <c r="X13" s="196"/>
    </row>
    <row r="14" spans="1:25" ht="45.75" customHeight="1">
      <c r="A14" s="918"/>
      <c r="B14" s="798"/>
      <c r="C14" s="791"/>
      <c r="D14" s="921"/>
      <c r="E14" s="921"/>
      <c r="F14" s="135" t="s">
        <v>1178</v>
      </c>
      <c r="G14" s="69">
        <f t="shared" ref="G14:G19" si="12">I14*1.35</f>
        <v>103.95</v>
      </c>
      <c r="H14" s="70">
        <f t="shared" ref="H14:H19" si="13">I14*1.1</f>
        <v>84.7</v>
      </c>
      <c r="I14" s="71">
        <v>77</v>
      </c>
      <c r="J14" s="126">
        <f t="shared" si="2"/>
        <v>1</v>
      </c>
      <c r="K14" s="126">
        <f t="shared" si="3"/>
        <v>77</v>
      </c>
      <c r="L14" s="126">
        <f t="shared" si="4"/>
        <v>77</v>
      </c>
      <c r="M14">
        <f t="shared" si="5"/>
        <v>77</v>
      </c>
      <c r="N14" s="70">
        <f t="shared" si="6"/>
        <v>79.31</v>
      </c>
      <c r="O14" s="70">
        <f t="shared" si="7"/>
        <v>87.779999999999987</v>
      </c>
      <c r="P14" s="70">
        <f t="shared" si="8"/>
        <v>108.57</v>
      </c>
      <c r="Q14" s="481">
        <f t="shared" si="9"/>
        <v>73.150000000000006</v>
      </c>
      <c r="R14" s="481">
        <f t="shared" si="10"/>
        <v>80.850000000000009</v>
      </c>
      <c r="S14" s="481">
        <f t="shared" si="11"/>
        <v>100.10000000000001</v>
      </c>
      <c r="X14" s="196"/>
    </row>
    <row r="15" spans="1:25" ht="30">
      <c r="A15" s="916" t="s">
        <v>3159</v>
      </c>
      <c r="B15" s="798"/>
      <c r="C15" s="792" t="s">
        <v>990</v>
      </c>
      <c r="D15" s="919" t="s">
        <v>3198</v>
      </c>
      <c r="E15" s="919" t="s">
        <v>690</v>
      </c>
      <c r="F15" s="297" t="s">
        <v>1241</v>
      </c>
      <c r="G15" s="69">
        <f t="shared" si="12"/>
        <v>101.25</v>
      </c>
      <c r="H15" s="70">
        <f t="shared" si="13"/>
        <v>82.5</v>
      </c>
      <c r="I15" s="71">
        <v>75</v>
      </c>
      <c r="J15" s="126">
        <f t="shared" si="2"/>
        <v>1</v>
      </c>
      <c r="K15" s="126">
        <f t="shared" si="3"/>
        <v>75</v>
      </c>
      <c r="L15" s="126">
        <f t="shared" si="4"/>
        <v>75</v>
      </c>
      <c r="M15">
        <f t="shared" si="5"/>
        <v>75</v>
      </c>
      <c r="N15" s="70">
        <f t="shared" si="6"/>
        <v>77.25</v>
      </c>
      <c r="O15" s="70">
        <f t="shared" si="7"/>
        <v>85.499999999999986</v>
      </c>
      <c r="P15" s="70">
        <f t="shared" si="8"/>
        <v>105.75</v>
      </c>
      <c r="Q15" s="481">
        <f t="shared" si="9"/>
        <v>71.25</v>
      </c>
      <c r="R15" s="481">
        <f t="shared" si="10"/>
        <v>78.75</v>
      </c>
      <c r="S15" s="481">
        <f t="shared" si="11"/>
        <v>97.5</v>
      </c>
      <c r="X15" s="87"/>
    </row>
    <row r="16" spans="1:25" ht="46.5" customHeight="1">
      <c r="A16" s="918"/>
      <c r="B16" s="798"/>
      <c r="C16" s="792"/>
      <c r="D16" s="921"/>
      <c r="E16" s="921"/>
      <c r="F16" s="135" t="s">
        <v>1178</v>
      </c>
      <c r="G16" s="69">
        <f t="shared" si="12"/>
        <v>101.25</v>
      </c>
      <c r="H16" s="70">
        <f t="shared" si="13"/>
        <v>82.5</v>
      </c>
      <c r="I16" s="71">
        <v>75</v>
      </c>
      <c r="J16" s="126">
        <f t="shared" si="2"/>
        <v>1</v>
      </c>
      <c r="K16" s="126">
        <f t="shared" si="3"/>
        <v>75</v>
      </c>
      <c r="L16" s="126">
        <f t="shared" si="4"/>
        <v>75</v>
      </c>
      <c r="M16">
        <f t="shared" si="5"/>
        <v>75</v>
      </c>
      <c r="N16" s="70">
        <f t="shared" si="6"/>
        <v>77.25</v>
      </c>
      <c r="O16" s="70">
        <f t="shared" si="7"/>
        <v>85.499999999999986</v>
      </c>
      <c r="P16" s="70">
        <f t="shared" si="8"/>
        <v>105.75</v>
      </c>
      <c r="Q16" s="481">
        <f t="shared" si="9"/>
        <v>71.25</v>
      </c>
      <c r="R16" s="481">
        <f t="shared" si="10"/>
        <v>78.75</v>
      </c>
      <c r="S16" s="481">
        <f t="shared" si="11"/>
        <v>97.5</v>
      </c>
      <c r="X16" s="196"/>
    </row>
    <row r="17" spans="1:24" ht="30">
      <c r="A17" s="916" t="s">
        <v>3158</v>
      </c>
      <c r="B17" s="798"/>
      <c r="C17" s="792" t="s">
        <v>989</v>
      </c>
      <c r="D17" s="919" t="s">
        <v>3199</v>
      </c>
      <c r="E17" s="919" t="s">
        <v>716</v>
      </c>
      <c r="F17" s="297" t="s">
        <v>1241</v>
      </c>
      <c r="G17" s="69">
        <f t="shared" si="12"/>
        <v>114.75000000000001</v>
      </c>
      <c r="H17" s="70">
        <f t="shared" si="13"/>
        <v>93.500000000000014</v>
      </c>
      <c r="I17" s="71">
        <v>85</v>
      </c>
      <c r="J17" s="126">
        <f t="shared" si="2"/>
        <v>1</v>
      </c>
      <c r="K17" s="126">
        <f t="shared" si="3"/>
        <v>85</v>
      </c>
      <c r="L17" s="126">
        <f t="shared" si="4"/>
        <v>85</v>
      </c>
      <c r="M17">
        <f t="shared" si="5"/>
        <v>85</v>
      </c>
      <c r="N17" s="70">
        <f t="shared" si="6"/>
        <v>87.55</v>
      </c>
      <c r="O17" s="70">
        <f t="shared" si="7"/>
        <v>96.899999999999991</v>
      </c>
      <c r="P17" s="70">
        <f t="shared" si="8"/>
        <v>119.85</v>
      </c>
      <c r="Q17" s="481">
        <f t="shared" si="9"/>
        <v>80.75</v>
      </c>
      <c r="R17" s="481">
        <f t="shared" si="10"/>
        <v>89.25</v>
      </c>
      <c r="S17" s="481">
        <f t="shared" si="11"/>
        <v>110.5</v>
      </c>
      <c r="X17" s="196"/>
    </row>
    <row r="18" spans="1:24" ht="47.25" customHeight="1">
      <c r="A18" s="918"/>
      <c r="B18" s="798"/>
      <c r="C18" s="792"/>
      <c r="D18" s="921"/>
      <c r="E18" s="921"/>
      <c r="F18" s="135" t="s">
        <v>1178</v>
      </c>
      <c r="G18" s="69">
        <f t="shared" si="12"/>
        <v>114.75000000000001</v>
      </c>
      <c r="H18" s="70">
        <f t="shared" si="13"/>
        <v>93.500000000000014</v>
      </c>
      <c r="I18" s="71">
        <v>85</v>
      </c>
      <c r="J18" s="126">
        <f t="shared" si="2"/>
        <v>1</v>
      </c>
      <c r="K18" s="126">
        <f t="shared" si="3"/>
        <v>85</v>
      </c>
      <c r="L18" s="126">
        <f t="shared" si="4"/>
        <v>85</v>
      </c>
      <c r="M18">
        <f t="shared" si="5"/>
        <v>85</v>
      </c>
      <c r="N18" s="70">
        <f t="shared" si="6"/>
        <v>87.55</v>
      </c>
      <c r="O18" s="70">
        <f t="shared" si="7"/>
        <v>96.899999999999991</v>
      </c>
      <c r="P18" s="70">
        <f t="shared" si="8"/>
        <v>119.85</v>
      </c>
      <c r="Q18" s="481">
        <f t="shared" si="9"/>
        <v>80.75</v>
      </c>
      <c r="R18" s="481">
        <f t="shared" si="10"/>
        <v>89.25</v>
      </c>
      <c r="S18" s="481">
        <f t="shared" si="11"/>
        <v>110.5</v>
      </c>
      <c r="X18" s="196"/>
    </row>
    <row r="19" spans="1:24" ht="45" customHeight="1">
      <c r="A19" s="271" t="s">
        <v>3160</v>
      </c>
      <c r="B19" s="865"/>
      <c r="C19" s="298" t="s">
        <v>991</v>
      </c>
      <c r="D19" s="299" t="s">
        <v>3198</v>
      </c>
      <c r="E19" s="299" t="s">
        <v>716</v>
      </c>
      <c r="F19" s="135" t="s">
        <v>1178</v>
      </c>
      <c r="G19" s="69">
        <f t="shared" si="12"/>
        <v>113.67000000000002</v>
      </c>
      <c r="H19" s="70">
        <f t="shared" si="13"/>
        <v>92.62</v>
      </c>
      <c r="I19" s="71">
        <v>84.2</v>
      </c>
      <c r="J19" s="126">
        <f t="shared" si="2"/>
        <v>1</v>
      </c>
      <c r="K19" s="126">
        <f t="shared" si="3"/>
        <v>84.2</v>
      </c>
      <c r="L19" s="126">
        <f t="shared" si="4"/>
        <v>84.2</v>
      </c>
      <c r="M19">
        <f t="shared" si="5"/>
        <v>84.2</v>
      </c>
      <c r="N19" s="70">
        <f t="shared" si="6"/>
        <v>86.725999999999999</v>
      </c>
      <c r="O19" s="70">
        <f t="shared" si="7"/>
        <v>95.988</v>
      </c>
      <c r="P19" s="70">
        <f t="shared" si="8"/>
        <v>118.72199999999999</v>
      </c>
      <c r="Q19" s="481">
        <f t="shared" si="9"/>
        <v>79.990000000000009</v>
      </c>
      <c r="R19" s="481">
        <f t="shared" si="10"/>
        <v>88.410000000000011</v>
      </c>
      <c r="S19" s="481">
        <f t="shared" si="11"/>
        <v>109.46000000000001</v>
      </c>
      <c r="X19" s="196"/>
    </row>
    <row r="20" spans="1:24" ht="27" customHeight="1">
      <c r="A20" s="634" t="s">
        <v>3206</v>
      </c>
      <c r="B20" s="634"/>
      <c r="C20" s="634"/>
      <c r="D20" s="634"/>
      <c r="E20" s="634"/>
      <c r="F20" s="634"/>
      <c r="G20" s="634"/>
      <c r="H20" s="634"/>
      <c r="I20" s="634"/>
      <c r="J20" s="126">
        <f t="shared" si="2"/>
        <v>0</v>
      </c>
      <c r="K20" s="126">
        <f t="shared" si="3"/>
        <v>0</v>
      </c>
      <c r="L20" s="126">
        <f t="shared" si="4"/>
        <v>0</v>
      </c>
      <c r="M20" t="str">
        <f t="shared" si="5"/>
        <v xml:space="preserve"> </v>
      </c>
      <c r="N20" s="70" t="str">
        <f t="shared" si="6"/>
        <v xml:space="preserve"> </v>
      </c>
      <c r="O20" s="70" t="str">
        <f t="shared" si="7"/>
        <v xml:space="preserve"> </v>
      </c>
      <c r="P20" s="70" t="str">
        <f t="shared" si="8"/>
        <v xml:space="preserve"> </v>
      </c>
      <c r="Q20" s="481" t="str">
        <f t="shared" si="9"/>
        <v xml:space="preserve"> </v>
      </c>
      <c r="R20" s="481" t="str">
        <f t="shared" si="10"/>
        <v xml:space="preserve"> </v>
      </c>
      <c r="S20" s="481" t="str">
        <f t="shared" si="11"/>
        <v xml:space="preserve"> </v>
      </c>
      <c r="X20" s="196"/>
    </row>
    <row r="21" spans="1:24" ht="29.25" customHeight="1">
      <c r="A21" s="64" t="s">
        <v>3</v>
      </c>
      <c r="B21" s="64" t="s">
        <v>43</v>
      </c>
      <c r="C21" s="64" t="s">
        <v>189</v>
      </c>
      <c r="D21" s="64" t="s">
        <v>76</v>
      </c>
      <c r="E21" s="64" t="s">
        <v>44</v>
      </c>
      <c r="F21" s="64" t="s">
        <v>4</v>
      </c>
      <c r="G21" s="64" t="s">
        <v>261</v>
      </c>
      <c r="H21" s="64" t="s">
        <v>3630</v>
      </c>
      <c r="I21" s="64" t="s">
        <v>263</v>
      </c>
      <c r="J21" s="126">
        <f t="shared" si="2"/>
        <v>1</v>
      </c>
      <c r="K21" s="126" t="str">
        <f t="shared" si="3"/>
        <v>ОПТ 2</v>
      </c>
      <c r="L21" s="126" t="str">
        <f t="shared" si="4"/>
        <v xml:space="preserve"> </v>
      </c>
      <c r="M21" t="str">
        <f t="shared" si="5"/>
        <v xml:space="preserve"> </v>
      </c>
      <c r="N21" s="70" t="str">
        <f t="shared" si="6"/>
        <v xml:space="preserve"> </v>
      </c>
      <c r="O21" s="70" t="str">
        <f t="shared" si="7"/>
        <v xml:space="preserve"> </v>
      </c>
      <c r="P21" s="70" t="str">
        <f t="shared" si="8"/>
        <v xml:space="preserve"> </v>
      </c>
      <c r="Q21" s="481" t="str">
        <f t="shared" si="9"/>
        <v xml:space="preserve"> </v>
      </c>
      <c r="R21" s="481" t="str">
        <f t="shared" si="10"/>
        <v xml:space="preserve"> </v>
      </c>
      <c r="S21" s="481" t="str">
        <f t="shared" si="11"/>
        <v xml:space="preserve"> </v>
      </c>
      <c r="X21" s="196"/>
    </row>
    <row r="22" spans="1:24" ht="30">
      <c r="A22" s="916" t="s">
        <v>3161</v>
      </c>
      <c r="B22" s="797"/>
      <c r="C22" s="790" t="s">
        <v>992</v>
      </c>
      <c r="D22" s="919" t="s">
        <v>3199</v>
      </c>
      <c r="E22" s="919" t="s">
        <v>690</v>
      </c>
      <c r="F22" s="297" t="s">
        <v>1241</v>
      </c>
      <c r="G22" s="69">
        <f>I22*1.35</f>
        <v>114.75000000000001</v>
      </c>
      <c r="H22" s="70">
        <f>I22*1.1</f>
        <v>93.500000000000014</v>
      </c>
      <c r="I22" s="71">
        <v>85</v>
      </c>
      <c r="J22" s="126">
        <f t="shared" si="2"/>
        <v>1</v>
      </c>
      <c r="K22" s="126">
        <f t="shared" si="3"/>
        <v>85</v>
      </c>
      <c r="L22" s="126">
        <f t="shared" si="4"/>
        <v>85</v>
      </c>
      <c r="M22">
        <f t="shared" si="5"/>
        <v>85</v>
      </c>
      <c r="N22" s="70">
        <f t="shared" si="6"/>
        <v>87.55</v>
      </c>
      <c r="O22" s="70">
        <f t="shared" si="7"/>
        <v>96.899999999999991</v>
      </c>
      <c r="P22" s="70">
        <f t="shared" si="8"/>
        <v>119.85</v>
      </c>
      <c r="Q22" s="481">
        <f t="shared" si="9"/>
        <v>80.75</v>
      </c>
      <c r="R22" s="481">
        <f t="shared" si="10"/>
        <v>89.25</v>
      </c>
      <c r="S22" s="481">
        <f t="shared" si="11"/>
        <v>110.5</v>
      </c>
      <c r="X22" s="196"/>
    </row>
    <row r="23" spans="1:24" ht="44.25" customHeight="1">
      <c r="A23" s="918"/>
      <c r="B23" s="798"/>
      <c r="C23" s="791"/>
      <c r="D23" s="921"/>
      <c r="E23" s="921"/>
      <c r="F23" s="135" t="s">
        <v>1178</v>
      </c>
      <c r="G23" s="69">
        <f>I23*1.35</f>
        <v>114.75000000000001</v>
      </c>
      <c r="H23" s="70">
        <f t="shared" ref="H23:H44" si="14">I23*1.1</f>
        <v>93.500000000000014</v>
      </c>
      <c r="I23" s="71">
        <v>85</v>
      </c>
      <c r="J23" s="126">
        <f t="shared" si="2"/>
        <v>1</v>
      </c>
      <c r="K23" s="126">
        <f t="shared" si="3"/>
        <v>85</v>
      </c>
      <c r="L23" s="126">
        <f t="shared" si="4"/>
        <v>85</v>
      </c>
      <c r="M23">
        <f t="shared" si="5"/>
        <v>85</v>
      </c>
      <c r="N23" s="70">
        <f t="shared" si="6"/>
        <v>87.55</v>
      </c>
      <c r="O23" s="70">
        <f t="shared" si="7"/>
        <v>96.899999999999991</v>
      </c>
      <c r="P23" s="70">
        <f t="shared" si="8"/>
        <v>119.85</v>
      </c>
      <c r="Q23" s="481">
        <f t="shared" si="9"/>
        <v>80.75</v>
      </c>
      <c r="R23" s="481">
        <f t="shared" si="10"/>
        <v>89.25</v>
      </c>
      <c r="S23" s="481">
        <f t="shared" si="11"/>
        <v>110.5</v>
      </c>
      <c r="X23" s="196"/>
    </row>
    <row r="24" spans="1:24" ht="30" customHeight="1">
      <c r="A24" s="916" t="s">
        <v>3162</v>
      </c>
      <c r="B24" s="798"/>
      <c r="C24" s="792" t="s">
        <v>993</v>
      </c>
      <c r="D24" s="919" t="s">
        <v>3199</v>
      </c>
      <c r="E24" s="919" t="s">
        <v>716</v>
      </c>
      <c r="F24" s="297" t="s">
        <v>1241</v>
      </c>
      <c r="G24" s="69">
        <f>I24*1.35</f>
        <v>159.30000000000001</v>
      </c>
      <c r="H24" s="70">
        <f t="shared" si="14"/>
        <v>129.80000000000001</v>
      </c>
      <c r="I24" s="71">
        <v>118</v>
      </c>
      <c r="J24" s="126">
        <f t="shared" si="2"/>
        <v>1</v>
      </c>
      <c r="K24" s="126">
        <f t="shared" si="3"/>
        <v>118</v>
      </c>
      <c r="L24" s="126">
        <f t="shared" si="4"/>
        <v>118</v>
      </c>
      <c r="M24">
        <f t="shared" si="5"/>
        <v>118</v>
      </c>
      <c r="N24" s="70">
        <f t="shared" si="6"/>
        <v>121.54</v>
      </c>
      <c r="O24" s="70">
        <f t="shared" si="7"/>
        <v>134.51999999999998</v>
      </c>
      <c r="P24" s="70">
        <f t="shared" si="8"/>
        <v>166.38</v>
      </c>
      <c r="Q24" s="481">
        <f t="shared" si="9"/>
        <v>112.1</v>
      </c>
      <c r="R24" s="481">
        <f t="shared" si="10"/>
        <v>123.9</v>
      </c>
      <c r="S24" s="481">
        <f t="shared" si="11"/>
        <v>153.4</v>
      </c>
      <c r="X24" s="196"/>
    </row>
    <row r="25" spans="1:24" ht="54" customHeight="1">
      <c r="A25" s="918"/>
      <c r="B25" s="865"/>
      <c r="C25" s="792"/>
      <c r="D25" s="921"/>
      <c r="E25" s="921"/>
      <c r="F25" s="135" t="s">
        <v>1178</v>
      </c>
      <c r="G25" s="69">
        <f>I25*1.35</f>
        <v>159.30000000000001</v>
      </c>
      <c r="H25" s="70">
        <f t="shared" si="14"/>
        <v>129.80000000000001</v>
      </c>
      <c r="I25" s="71">
        <v>118</v>
      </c>
      <c r="J25" s="126">
        <f t="shared" si="2"/>
        <v>1</v>
      </c>
      <c r="K25" s="126">
        <f t="shared" si="3"/>
        <v>118</v>
      </c>
      <c r="L25" s="126">
        <f t="shared" si="4"/>
        <v>118</v>
      </c>
      <c r="M25">
        <f t="shared" si="5"/>
        <v>118</v>
      </c>
      <c r="N25" s="70">
        <f t="shared" si="6"/>
        <v>121.54</v>
      </c>
      <c r="O25" s="70">
        <f t="shared" si="7"/>
        <v>134.51999999999998</v>
      </c>
      <c r="P25" s="70">
        <f t="shared" si="8"/>
        <v>166.38</v>
      </c>
      <c r="Q25" s="481">
        <f t="shared" si="9"/>
        <v>112.1</v>
      </c>
      <c r="R25" s="481">
        <f t="shared" si="10"/>
        <v>123.9</v>
      </c>
      <c r="S25" s="481">
        <f t="shared" si="11"/>
        <v>153.4</v>
      </c>
      <c r="X25" s="196"/>
    </row>
    <row r="26" spans="1:24" ht="29.25" customHeight="1">
      <c r="A26" s="634" t="s">
        <v>3207</v>
      </c>
      <c r="B26" s="634"/>
      <c r="C26" s="634"/>
      <c r="D26" s="634"/>
      <c r="E26" s="634"/>
      <c r="F26" s="634"/>
      <c r="G26" s="634"/>
      <c r="H26" s="634"/>
      <c r="I26" s="634"/>
      <c r="J26" s="126">
        <f t="shared" si="2"/>
        <v>0</v>
      </c>
      <c r="K26" s="126">
        <f t="shared" si="3"/>
        <v>0</v>
      </c>
      <c r="L26" s="126">
        <f t="shared" si="4"/>
        <v>0</v>
      </c>
      <c r="M26" t="str">
        <f t="shared" si="5"/>
        <v xml:space="preserve"> </v>
      </c>
      <c r="N26" s="70" t="str">
        <f t="shared" si="6"/>
        <v xml:space="preserve"> </v>
      </c>
      <c r="O26" s="70" t="str">
        <f t="shared" si="7"/>
        <v xml:space="preserve"> </v>
      </c>
      <c r="P26" s="70" t="str">
        <f t="shared" si="8"/>
        <v xml:space="preserve"> </v>
      </c>
      <c r="Q26" s="481" t="str">
        <f t="shared" si="9"/>
        <v xml:space="preserve"> </v>
      </c>
      <c r="R26" s="481" t="str">
        <f t="shared" si="10"/>
        <v xml:space="preserve"> </v>
      </c>
      <c r="S26" s="481" t="str">
        <f t="shared" si="11"/>
        <v xml:space="preserve"> </v>
      </c>
      <c r="X26" s="196"/>
    </row>
    <row r="27" spans="1:24" ht="29.25" customHeight="1">
      <c r="A27" s="64" t="s">
        <v>3</v>
      </c>
      <c r="B27" s="64" t="s">
        <v>43</v>
      </c>
      <c r="C27" s="64" t="s">
        <v>189</v>
      </c>
      <c r="D27" s="64" t="s">
        <v>76</v>
      </c>
      <c r="E27" s="64" t="s">
        <v>44</v>
      </c>
      <c r="F27" s="64" t="s">
        <v>4</v>
      </c>
      <c r="G27" s="64" t="s">
        <v>261</v>
      </c>
      <c r="H27" s="64" t="s">
        <v>3630</v>
      </c>
      <c r="I27" s="64" t="s">
        <v>263</v>
      </c>
      <c r="J27" s="126">
        <f t="shared" si="2"/>
        <v>1</v>
      </c>
      <c r="K27" s="126" t="str">
        <f t="shared" si="3"/>
        <v>ОПТ 2</v>
      </c>
      <c r="L27" s="126" t="str">
        <f t="shared" si="4"/>
        <v xml:space="preserve"> </v>
      </c>
      <c r="M27" t="str">
        <f t="shared" si="5"/>
        <v xml:space="preserve"> </v>
      </c>
      <c r="N27" s="70" t="str">
        <f t="shared" si="6"/>
        <v xml:space="preserve"> </v>
      </c>
      <c r="O27" s="70" t="str">
        <f t="shared" si="7"/>
        <v xml:space="preserve"> </v>
      </c>
      <c r="P27" s="70" t="str">
        <f t="shared" si="8"/>
        <v xml:space="preserve"> </v>
      </c>
      <c r="Q27" s="481" t="str">
        <f t="shared" si="9"/>
        <v xml:space="preserve"> </v>
      </c>
      <c r="R27" s="481" t="str">
        <f t="shared" si="10"/>
        <v xml:space="preserve"> </v>
      </c>
      <c r="S27" s="481" t="str">
        <f t="shared" si="11"/>
        <v xml:space="preserve"> </v>
      </c>
      <c r="X27" s="196"/>
    </row>
    <row r="28" spans="1:24" ht="54.75" customHeight="1">
      <c r="A28" s="271" t="s">
        <v>3163</v>
      </c>
      <c r="B28" s="931"/>
      <c r="C28" s="211" t="s">
        <v>995</v>
      </c>
      <c r="D28" s="82" t="s">
        <v>3199</v>
      </c>
      <c r="E28" s="82" t="s">
        <v>690</v>
      </c>
      <c r="F28" s="297" t="s">
        <v>1241</v>
      </c>
      <c r="G28" s="69">
        <f>I28*1.35</f>
        <v>124.2</v>
      </c>
      <c r="H28" s="70">
        <f t="shared" si="14"/>
        <v>101.2</v>
      </c>
      <c r="I28" s="71">
        <v>92</v>
      </c>
      <c r="J28" s="126">
        <f t="shared" si="2"/>
        <v>1</v>
      </c>
      <c r="K28" s="126">
        <f t="shared" si="3"/>
        <v>92</v>
      </c>
      <c r="L28" s="126">
        <f t="shared" si="4"/>
        <v>92</v>
      </c>
      <c r="M28">
        <f t="shared" si="5"/>
        <v>92</v>
      </c>
      <c r="N28" s="70">
        <f t="shared" si="6"/>
        <v>94.76</v>
      </c>
      <c r="O28" s="70">
        <f t="shared" si="7"/>
        <v>104.88</v>
      </c>
      <c r="P28" s="70">
        <f t="shared" si="8"/>
        <v>129.72</v>
      </c>
      <c r="Q28" s="481">
        <f t="shared" si="9"/>
        <v>87.4</v>
      </c>
      <c r="R28" s="481">
        <f t="shared" si="10"/>
        <v>96.600000000000009</v>
      </c>
      <c r="S28" s="481">
        <f t="shared" si="11"/>
        <v>119.60000000000001</v>
      </c>
      <c r="X28" s="196"/>
    </row>
    <row r="29" spans="1:24" ht="52.5" customHeight="1">
      <c r="A29" s="271" t="s">
        <v>3164</v>
      </c>
      <c r="B29" s="931"/>
      <c r="C29" s="211" t="s">
        <v>996</v>
      </c>
      <c r="D29" s="82" t="s">
        <v>3199</v>
      </c>
      <c r="E29" s="82" t="s">
        <v>716</v>
      </c>
      <c r="F29" s="297" t="s">
        <v>1241</v>
      </c>
      <c r="G29" s="69">
        <f>I29*1.35</f>
        <v>168.75</v>
      </c>
      <c r="H29" s="70">
        <f t="shared" si="14"/>
        <v>137.5</v>
      </c>
      <c r="I29" s="71">
        <v>125</v>
      </c>
      <c r="J29" s="126">
        <f t="shared" si="2"/>
        <v>1</v>
      </c>
      <c r="K29" s="126">
        <f t="shared" si="3"/>
        <v>125</v>
      </c>
      <c r="L29" s="126">
        <f t="shared" si="4"/>
        <v>125</v>
      </c>
      <c r="M29">
        <f t="shared" si="5"/>
        <v>125</v>
      </c>
      <c r="N29" s="70">
        <f t="shared" si="6"/>
        <v>128.75</v>
      </c>
      <c r="O29" s="70">
        <f t="shared" si="7"/>
        <v>142.5</v>
      </c>
      <c r="P29" s="70">
        <f t="shared" si="8"/>
        <v>176.25</v>
      </c>
      <c r="Q29" s="481">
        <f t="shared" si="9"/>
        <v>118.75</v>
      </c>
      <c r="R29" s="481">
        <f t="shared" si="10"/>
        <v>131.25</v>
      </c>
      <c r="S29" s="481">
        <f t="shared" si="11"/>
        <v>162.5</v>
      </c>
      <c r="X29" s="196"/>
    </row>
    <row r="30" spans="1:24" ht="24" customHeight="1">
      <c r="A30" s="634" t="s">
        <v>3208</v>
      </c>
      <c r="B30" s="634"/>
      <c r="C30" s="634"/>
      <c r="D30" s="634"/>
      <c r="E30" s="634"/>
      <c r="F30" s="634"/>
      <c r="G30" s="634"/>
      <c r="H30" s="634"/>
      <c r="I30" s="634"/>
      <c r="J30" s="126">
        <f t="shared" si="2"/>
        <v>0</v>
      </c>
      <c r="K30" s="126">
        <f t="shared" si="3"/>
        <v>0</v>
      </c>
      <c r="L30" s="126">
        <f t="shared" si="4"/>
        <v>0</v>
      </c>
      <c r="M30" t="str">
        <f t="shared" si="5"/>
        <v xml:space="preserve"> </v>
      </c>
      <c r="N30" s="70" t="str">
        <f t="shared" si="6"/>
        <v xml:space="preserve"> </v>
      </c>
      <c r="O30" s="70" t="str">
        <f t="shared" si="7"/>
        <v xml:space="preserve"> </v>
      </c>
      <c r="P30" s="70" t="str">
        <f t="shared" si="8"/>
        <v xml:space="preserve"> </v>
      </c>
      <c r="Q30" s="481" t="str">
        <f t="shared" si="9"/>
        <v xml:space="preserve"> </v>
      </c>
      <c r="R30" s="481" t="str">
        <f t="shared" si="10"/>
        <v xml:space="preserve"> </v>
      </c>
      <c r="S30" s="481" t="str">
        <f t="shared" si="11"/>
        <v xml:space="preserve"> </v>
      </c>
      <c r="X30" s="196"/>
    </row>
    <row r="31" spans="1:24" ht="29.25" customHeight="1">
      <c r="A31" s="64" t="s">
        <v>3</v>
      </c>
      <c r="B31" s="64" t="s">
        <v>43</v>
      </c>
      <c r="C31" s="64" t="s">
        <v>189</v>
      </c>
      <c r="D31" s="64" t="s">
        <v>76</v>
      </c>
      <c r="E31" s="64" t="s">
        <v>44</v>
      </c>
      <c r="F31" s="64" t="s">
        <v>4</v>
      </c>
      <c r="G31" s="64" t="s">
        <v>261</v>
      </c>
      <c r="H31" s="64" t="s">
        <v>3630</v>
      </c>
      <c r="I31" s="64" t="s">
        <v>263</v>
      </c>
      <c r="J31" s="126">
        <f t="shared" si="2"/>
        <v>1</v>
      </c>
      <c r="K31" s="126" t="str">
        <f t="shared" si="3"/>
        <v>ОПТ 2</v>
      </c>
      <c r="L31" s="126" t="str">
        <f t="shared" si="4"/>
        <v xml:space="preserve"> </v>
      </c>
      <c r="M31" t="str">
        <f t="shared" si="5"/>
        <v xml:space="preserve"> </v>
      </c>
      <c r="N31" s="70" t="str">
        <f t="shared" si="6"/>
        <v xml:space="preserve"> </v>
      </c>
      <c r="O31" s="70" t="str">
        <f t="shared" si="7"/>
        <v xml:space="preserve"> </v>
      </c>
      <c r="P31" s="70" t="str">
        <f t="shared" si="8"/>
        <v xml:space="preserve"> </v>
      </c>
      <c r="Q31" s="481" t="str">
        <f t="shared" si="9"/>
        <v xml:space="preserve"> </v>
      </c>
      <c r="R31" s="481" t="str">
        <f t="shared" si="10"/>
        <v xml:space="preserve"> </v>
      </c>
      <c r="S31" s="481" t="str">
        <f t="shared" si="11"/>
        <v xml:space="preserve"> </v>
      </c>
      <c r="X31" s="196"/>
    </row>
    <row r="32" spans="1:24" ht="52.5" customHeight="1">
      <c r="A32" s="271" t="s">
        <v>3165</v>
      </c>
      <c r="B32" s="931"/>
      <c r="C32" s="211" t="s">
        <v>994</v>
      </c>
      <c r="D32" s="82" t="s">
        <v>3199</v>
      </c>
      <c r="E32" s="82" t="s">
        <v>690</v>
      </c>
      <c r="F32" s="297" t="s">
        <v>1241</v>
      </c>
      <c r="G32" s="69">
        <f>I32*1.35</f>
        <v>124.2</v>
      </c>
      <c r="H32" s="70">
        <f t="shared" si="14"/>
        <v>101.2</v>
      </c>
      <c r="I32" s="71">
        <v>92</v>
      </c>
      <c r="J32" s="126">
        <f t="shared" si="2"/>
        <v>1</v>
      </c>
      <c r="K32" s="126">
        <f t="shared" si="3"/>
        <v>92</v>
      </c>
      <c r="L32" s="126">
        <f t="shared" si="4"/>
        <v>92</v>
      </c>
      <c r="M32">
        <f t="shared" si="5"/>
        <v>92</v>
      </c>
      <c r="N32" s="70">
        <f t="shared" si="6"/>
        <v>94.76</v>
      </c>
      <c r="O32" s="70">
        <f t="shared" si="7"/>
        <v>104.88</v>
      </c>
      <c r="P32" s="70">
        <f t="shared" si="8"/>
        <v>129.72</v>
      </c>
      <c r="Q32" s="481">
        <f t="shared" si="9"/>
        <v>87.4</v>
      </c>
      <c r="R32" s="481">
        <f t="shared" si="10"/>
        <v>96.600000000000009</v>
      </c>
      <c r="S32" s="481">
        <f t="shared" si="11"/>
        <v>119.60000000000001</v>
      </c>
      <c r="X32" s="196"/>
    </row>
    <row r="33" spans="1:24" ht="49.5" customHeight="1">
      <c r="A33" s="271" t="s">
        <v>3166</v>
      </c>
      <c r="B33" s="931"/>
      <c r="C33" s="211" t="s">
        <v>997</v>
      </c>
      <c r="D33" s="82" t="s">
        <v>3199</v>
      </c>
      <c r="E33" s="82" t="s">
        <v>716</v>
      </c>
      <c r="F33" s="297" t="s">
        <v>1241</v>
      </c>
      <c r="G33" s="69">
        <f>I33*1.35</f>
        <v>133.65</v>
      </c>
      <c r="H33" s="70">
        <f t="shared" si="14"/>
        <v>108.9</v>
      </c>
      <c r="I33" s="71">
        <v>99</v>
      </c>
      <c r="J33" s="126">
        <f t="shared" si="2"/>
        <v>1</v>
      </c>
      <c r="K33" s="126">
        <f t="shared" si="3"/>
        <v>99</v>
      </c>
      <c r="L33" s="126">
        <f t="shared" si="4"/>
        <v>99</v>
      </c>
      <c r="M33">
        <f t="shared" si="5"/>
        <v>99</v>
      </c>
      <c r="N33" s="70">
        <f t="shared" si="6"/>
        <v>101.97</v>
      </c>
      <c r="O33" s="70">
        <f t="shared" si="7"/>
        <v>112.85999999999999</v>
      </c>
      <c r="P33" s="70">
        <f t="shared" si="8"/>
        <v>139.59</v>
      </c>
      <c r="Q33" s="481">
        <f t="shared" si="9"/>
        <v>94.05</v>
      </c>
      <c r="R33" s="481">
        <f t="shared" si="10"/>
        <v>103.95</v>
      </c>
      <c r="S33" s="481">
        <f t="shared" si="11"/>
        <v>128.70000000000002</v>
      </c>
      <c r="X33" s="196"/>
    </row>
    <row r="34" spans="1:24" ht="27" customHeight="1">
      <c r="A34" s="634" t="s">
        <v>3209</v>
      </c>
      <c r="B34" s="634"/>
      <c r="C34" s="634"/>
      <c r="D34" s="634"/>
      <c r="E34" s="634"/>
      <c r="F34" s="634"/>
      <c r="G34" s="634"/>
      <c r="H34" s="634"/>
      <c r="I34" s="634"/>
      <c r="J34" s="126">
        <f t="shared" si="2"/>
        <v>0</v>
      </c>
      <c r="K34" s="126">
        <f t="shared" si="3"/>
        <v>0</v>
      </c>
      <c r="L34" s="126">
        <f t="shared" si="4"/>
        <v>0</v>
      </c>
      <c r="M34" t="str">
        <f t="shared" si="5"/>
        <v xml:space="preserve"> </v>
      </c>
      <c r="N34" s="70" t="str">
        <f t="shared" si="6"/>
        <v xml:space="preserve"> </v>
      </c>
      <c r="O34" s="70" t="str">
        <f t="shared" si="7"/>
        <v xml:space="preserve"> </v>
      </c>
      <c r="P34" s="70" t="str">
        <f t="shared" si="8"/>
        <v xml:space="preserve"> </v>
      </c>
      <c r="Q34" s="481" t="str">
        <f t="shared" si="9"/>
        <v xml:space="preserve"> </v>
      </c>
      <c r="R34" s="481" t="str">
        <f t="shared" si="10"/>
        <v xml:space="preserve"> </v>
      </c>
      <c r="S34" s="481" t="str">
        <f t="shared" si="11"/>
        <v xml:space="preserve"> </v>
      </c>
      <c r="X34" s="196"/>
    </row>
    <row r="35" spans="1:24" ht="29.25" customHeight="1">
      <c r="A35" s="64" t="s">
        <v>3</v>
      </c>
      <c r="B35" s="64" t="s">
        <v>43</v>
      </c>
      <c r="C35" s="64" t="s">
        <v>189</v>
      </c>
      <c r="D35" s="64" t="s">
        <v>76</v>
      </c>
      <c r="E35" s="64" t="s">
        <v>44</v>
      </c>
      <c r="F35" s="64" t="s">
        <v>4</v>
      </c>
      <c r="G35" s="64" t="s">
        <v>261</v>
      </c>
      <c r="H35" s="64" t="s">
        <v>3630</v>
      </c>
      <c r="I35" s="64" t="s">
        <v>263</v>
      </c>
      <c r="J35" s="126">
        <f t="shared" si="2"/>
        <v>1</v>
      </c>
      <c r="K35" s="126" t="str">
        <f t="shared" si="3"/>
        <v>ОПТ 2</v>
      </c>
      <c r="L35" s="126" t="str">
        <f t="shared" si="4"/>
        <v xml:space="preserve"> </v>
      </c>
      <c r="M35" t="str">
        <f t="shared" si="5"/>
        <v xml:space="preserve"> </v>
      </c>
      <c r="N35" s="70" t="str">
        <f t="shared" si="6"/>
        <v xml:space="preserve"> </v>
      </c>
      <c r="O35" s="70" t="str">
        <f t="shared" si="7"/>
        <v xml:space="preserve"> </v>
      </c>
      <c r="P35" s="70" t="str">
        <f t="shared" si="8"/>
        <v xml:space="preserve"> </v>
      </c>
      <c r="Q35" s="481" t="str">
        <f t="shared" si="9"/>
        <v xml:space="preserve"> </v>
      </c>
      <c r="R35" s="481" t="str">
        <f t="shared" si="10"/>
        <v xml:space="preserve"> </v>
      </c>
      <c r="S35" s="481" t="str">
        <f t="shared" si="11"/>
        <v xml:space="preserve"> </v>
      </c>
      <c r="X35" s="196"/>
    </row>
    <row r="36" spans="1:24" ht="30">
      <c r="A36" s="916" t="s">
        <v>3167</v>
      </c>
      <c r="B36" s="931"/>
      <c r="C36" s="792" t="s">
        <v>998</v>
      </c>
      <c r="D36" s="919" t="s">
        <v>3199</v>
      </c>
      <c r="E36" s="919" t="s">
        <v>690</v>
      </c>
      <c r="F36" s="297" t="s">
        <v>1241</v>
      </c>
      <c r="G36" s="69">
        <f t="shared" ref="G36:G41" si="15">I36*1.35</f>
        <v>102.60000000000001</v>
      </c>
      <c r="H36" s="70">
        <f t="shared" si="14"/>
        <v>83.600000000000009</v>
      </c>
      <c r="I36" s="71">
        <v>76</v>
      </c>
      <c r="J36" s="126">
        <f t="shared" si="2"/>
        <v>1</v>
      </c>
      <c r="K36" s="126">
        <f t="shared" si="3"/>
        <v>76</v>
      </c>
      <c r="L36" s="126">
        <f t="shared" si="4"/>
        <v>76</v>
      </c>
      <c r="M36">
        <f t="shared" si="5"/>
        <v>76</v>
      </c>
      <c r="N36" s="70">
        <f t="shared" si="6"/>
        <v>78.28</v>
      </c>
      <c r="O36" s="70">
        <f t="shared" si="7"/>
        <v>86.639999999999986</v>
      </c>
      <c r="P36" s="70">
        <f t="shared" si="8"/>
        <v>107.16</v>
      </c>
      <c r="Q36" s="481">
        <f t="shared" si="9"/>
        <v>72.2</v>
      </c>
      <c r="R36" s="481">
        <f t="shared" si="10"/>
        <v>79.8</v>
      </c>
      <c r="S36" s="481">
        <f t="shared" si="11"/>
        <v>98.8</v>
      </c>
      <c r="X36" s="196"/>
    </row>
    <row r="37" spans="1:24" ht="47.25" customHeight="1">
      <c r="A37" s="918"/>
      <c r="B37" s="931"/>
      <c r="C37" s="792"/>
      <c r="D37" s="921"/>
      <c r="E37" s="921"/>
      <c r="F37" s="135" t="s">
        <v>1178</v>
      </c>
      <c r="G37" s="69">
        <f t="shared" si="15"/>
        <v>102.60000000000001</v>
      </c>
      <c r="H37" s="70">
        <f t="shared" si="14"/>
        <v>83.600000000000009</v>
      </c>
      <c r="I37" s="71">
        <v>76</v>
      </c>
      <c r="J37" s="126">
        <f t="shared" si="2"/>
        <v>1</v>
      </c>
      <c r="K37" s="126">
        <f t="shared" si="3"/>
        <v>76</v>
      </c>
      <c r="L37" s="126">
        <f t="shared" si="4"/>
        <v>76</v>
      </c>
      <c r="M37">
        <f t="shared" si="5"/>
        <v>76</v>
      </c>
      <c r="N37" s="70">
        <f t="shared" si="6"/>
        <v>78.28</v>
      </c>
      <c r="O37" s="70">
        <f t="shared" si="7"/>
        <v>86.639999999999986</v>
      </c>
      <c r="P37" s="70">
        <f t="shared" si="8"/>
        <v>107.16</v>
      </c>
      <c r="Q37" s="481">
        <f t="shared" si="9"/>
        <v>72.2</v>
      </c>
      <c r="R37" s="481">
        <f t="shared" si="10"/>
        <v>79.8</v>
      </c>
      <c r="S37" s="481">
        <f t="shared" si="11"/>
        <v>98.8</v>
      </c>
      <c r="X37" s="196"/>
    </row>
    <row r="38" spans="1:24" ht="32.25" customHeight="1">
      <c r="A38" s="916" t="s">
        <v>3169</v>
      </c>
      <c r="B38" s="931"/>
      <c r="C38" s="790" t="s">
        <v>1000</v>
      </c>
      <c r="D38" s="919" t="s">
        <v>3198</v>
      </c>
      <c r="E38" s="919" t="s">
        <v>690</v>
      </c>
      <c r="F38" s="297" t="s">
        <v>1241</v>
      </c>
      <c r="G38" s="69">
        <f t="shared" si="15"/>
        <v>103.95</v>
      </c>
      <c r="H38" s="70">
        <f>I38*1.1</f>
        <v>84.7</v>
      </c>
      <c r="I38" s="71">
        <v>77</v>
      </c>
      <c r="J38" s="126">
        <f t="shared" si="2"/>
        <v>1</v>
      </c>
      <c r="K38" s="126">
        <f t="shared" si="3"/>
        <v>77</v>
      </c>
      <c r="L38" s="126">
        <f t="shared" si="4"/>
        <v>77</v>
      </c>
      <c r="M38">
        <f t="shared" si="5"/>
        <v>77</v>
      </c>
      <c r="N38" s="70">
        <f t="shared" si="6"/>
        <v>79.31</v>
      </c>
      <c r="O38" s="70">
        <f t="shared" si="7"/>
        <v>87.779999999999987</v>
      </c>
      <c r="P38" s="70">
        <f t="shared" si="8"/>
        <v>108.57</v>
      </c>
      <c r="Q38" s="481">
        <f t="shared" si="9"/>
        <v>73.150000000000006</v>
      </c>
      <c r="R38" s="481">
        <f t="shared" si="10"/>
        <v>80.850000000000009</v>
      </c>
      <c r="S38" s="481">
        <f t="shared" si="11"/>
        <v>100.10000000000001</v>
      </c>
      <c r="X38" s="196"/>
    </row>
    <row r="39" spans="1:24" ht="51" customHeight="1">
      <c r="A39" s="918"/>
      <c r="B39" s="931"/>
      <c r="C39" s="791"/>
      <c r="D39" s="921"/>
      <c r="E39" s="921"/>
      <c r="F39" s="135" t="s">
        <v>1178</v>
      </c>
      <c r="G39" s="69">
        <f t="shared" si="15"/>
        <v>90.18</v>
      </c>
      <c r="H39" s="70">
        <f t="shared" si="14"/>
        <v>73.48</v>
      </c>
      <c r="I39" s="71">
        <v>66.8</v>
      </c>
      <c r="J39" s="126">
        <f t="shared" si="2"/>
        <v>1</v>
      </c>
      <c r="K39" s="126">
        <f t="shared" si="3"/>
        <v>66.8</v>
      </c>
      <c r="L39" s="126">
        <f t="shared" si="4"/>
        <v>66.8</v>
      </c>
      <c r="M39">
        <f t="shared" si="5"/>
        <v>66.8</v>
      </c>
      <c r="N39" s="70">
        <f t="shared" si="6"/>
        <v>68.804000000000002</v>
      </c>
      <c r="O39" s="70">
        <f t="shared" si="7"/>
        <v>76.151999999999987</v>
      </c>
      <c r="P39" s="70">
        <f t="shared" si="8"/>
        <v>94.187999999999988</v>
      </c>
      <c r="Q39" s="481">
        <f t="shared" si="9"/>
        <v>63.459999999999994</v>
      </c>
      <c r="R39" s="481">
        <f t="shared" si="10"/>
        <v>70.14</v>
      </c>
      <c r="S39" s="481">
        <f t="shared" si="11"/>
        <v>86.84</v>
      </c>
      <c r="X39" s="196"/>
    </row>
    <row r="40" spans="1:24" ht="30">
      <c r="A40" s="916" t="s">
        <v>3168</v>
      </c>
      <c r="B40" s="931"/>
      <c r="C40" s="792" t="s">
        <v>999</v>
      </c>
      <c r="D40" s="919" t="s">
        <v>3199</v>
      </c>
      <c r="E40" s="919" t="s">
        <v>716</v>
      </c>
      <c r="F40" s="297" t="s">
        <v>1241</v>
      </c>
      <c r="G40" s="69">
        <f t="shared" si="15"/>
        <v>114.75000000000001</v>
      </c>
      <c r="H40" s="70">
        <f t="shared" si="14"/>
        <v>93.500000000000014</v>
      </c>
      <c r="I40" s="71">
        <v>85</v>
      </c>
      <c r="J40" s="126">
        <f t="shared" si="2"/>
        <v>1</v>
      </c>
      <c r="K40" s="126">
        <f t="shared" si="3"/>
        <v>85</v>
      </c>
      <c r="L40" s="126">
        <f t="shared" si="4"/>
        <v>85</v>
      </c>
      <c r="M40">
        <f t="shared" si="5"/>
        <v>85</v>
      </c>
      <c r="N40" s="70">
        <f t="shared" si="6"/>
        <v>87.55</v>
      </c>
      <c r="O40" s="70">
        <f t="shared" si="7"/>
        <v>96.899999999999991</v>
      </c>
      <c r="P40" s="70">
        <f t="shared" si="8"/>
        <v>119.85</v>
      </c>
      <c r="Q40" s="481">
        <f t="shared" si="9"/>
        <v>80.75</v>
      </c>
      <c r="R40" s="481">
        <f t="shared" si="10"/>
        <v>89.25</v>
      </c>
      <c r="S40" s="481">
        <f t="shared" si="11"/>
        <v>110.5</v>
      </c>
      <c r="X40" s="196"/>
    </row>
    <row r="41" spans="1:24" ht="45.75" customHeight="1">
      <c r="A41" s="918"/>
      <c r="B41" s="931"/>
      <c r="C41" s="792"/>
      <c r="D41" s="921"/>
      <c r="E41" s="921"/>
      <c r="F41" s="135" t="s">
        <v>1178</v>
      </c>
      <c r="G41" s="69">
        <f t="shared" si="15"/>
        <v>114.75000000000001</v>
      </c>
      <c r="H41" s="70">
        <f t="shared" si="14"/>
        <v>93.500000000000014</v>
      </c>
      <c r="I41" s="71">
        <v>85</v>
      </c>
      <c r="J41" s="126">
        <f t="shared" si="2"/>
        <v>1</v>
      </c>
      <c r="K41" s="126">
        <f t="shared" si="3"/>
        <v>85</v>
      </c>
      <c r="L41" s="126">
        <f t="shared" si="4"/>
        <v>85</v>
      </c>
      <c r="M41">
        <f t="shared" si="5"/>
        <v>85</v>
      </c>
      <c r="N41" s="70">
        <f t="shared" si="6"/>
        <v>87.55</v>
      </c>
      <c r="O41" s="70">
        <f t="shared" si="7"/>
        <v>96.899999999999991</v>
      </c>
      <c r="P41" s="70">
        <f t="shared" si="8"/>
        <v>119.85</v>
      </c>
      <c r="Q41" s="481">
        <f t="shared" si="9"/>
        <v>80.75</v>
      </c>
      <c r="R41" s="481">
        <f t="shared" si="10"/>
        <v>89.25</v>
      </c>
      <c r="S41" s="481">
        <f t="shared" si="11"/>
        <v>110.5</v>
      </c>
      <c r="X41" s="196"/>
    </row>
    <row r="42" spans="1:24" ht="27" customHeight="1">
      <c r="A42" s="634" t="s">
        <v>3210</v>
      </c>
      <c r="B42" s="634"/>
      <c r="C42" s="634"/>
      <c r="D42" s="634"/>
      <c r="E42" s="634"/>
      <c r="F42" s="634"/>
      <c r="G42" s="634"/>
      <c r="H42" s="634"/>
      <c r="I42" s="634"/>
      <c r="J42" s="126">
        <f t="shared" si="2"/>
        <v>0</v>
      </c>
      <c r="K42" s="126">
        <f t="shared" si="3"/>
        <v>0</v>
      </c>
      <c r="L42" s="126">
        <f t="shared" si="4"/>
        <v>0</v>
      </c>
      <c r="M42" t="str">
        <f t="shared" si="5"/>
        <v xml:space="preserve"> </v>
      </c>
      <c r="N42" s="70" t="str">
        <f t="shared" si="6"/>
        <v xml:space="preserve"> </v>
      </c>
      <c r="O42" s="70" t="str">
        <f t="shared" si="7"/>
        <v xml:space="preserve"> </v>
      </c>
      <c r="P42" s="70" t="str">
        <f t="shared" si="8"/>
        <v xml:space="preserve"> </v>
      </c>
      <c r="Q42" s="481" t="str">
        <f t="shared" si="9"/>
        <v xml:space="preserve"> </v>
      </c>
      <c r="R42" s="481" t="str">
        <f t="shared" si="10"/>
        <v xml:space="preserve"> </v>
      </c>
      <c r="S42" s="481" t="str">
        <f t="shared" si="11"/>
        <v xml:space="preserve"> </v>
      </c>
      <c r="X42" s="196"/>
    </row>
    <row r="43" spans="1:24" ht="29.25" customHeight="1">
      <c r="A43" s="64" t="s">
        <v>3</v>
      </c>
      <c r="B43" s="64" t="s">
        <v>43</v>
      </c>
      <c r="C43" s="64" t="s">
        <v>189</v>
      </c>
      <c r="D43" s="64" t="s">
        <v>76</v>
      </c>
      <c r="E43" s="64" t="s">
        <v>44</v>
      </c>
      <c r="F43" s="64" t="s">
        <v>4</v>
      </c>
      <c r="G43" s="64" t="s">
        <v>261</v>
      </c>
      <c r="H43" s="64" t="s">
        <v>3630</v>
      </c>
      <c r="I43" s="64" t="s">
        <v>263</v>
      </c>
      <c r="J43" s="126">
        <f t="shared" si="2"/>
        <v>1</v>
      </c>
      <c r="K43" s="126" t="str">
        <f t="shared" si="3"/>
        <v>ОПТ 2</v>
      </c>
      <c r="L43" s="126" t="str">
        <f t="shared" si="4"/>
        <v xml:space="preserve"> </v>
      </c>
      <c r="M43" t="str">
        <f t="shared" si="5"/>
        <v xml:space="preserve"> </v>
      </c>
      <c r="N43" s="70" t="str">
        <f t="shared" si="6"/>
        <v xml:space="preserve"> </v>
      </c>
      <c r="O43" s="70" t="str">
        <f t="shared" si="7"/>
        <v xml:space="preserve"> </v>
      </c>
      <c r="P43" s="70" t="str">
        <f t="shared" si="8"/>
        <v xml:space="preserve"> </v>
      </c>
      <c r="Q43" s="481" t="str">
        <f t="shared" si="9"/>
        <v xml:space="preserve"> </v>
      </c>
      <c r="R43" s="481" t="str">
        <f t="shared" si="10"/>
        <v xml:space="preserve"> </v>
      </c>
      <c r="S43" s="481" t="str">
        <f t="shared" si="11"/>
        <v xml:space="preserve"> </v>
      </c>
      <c r="X43" s="196"/>
    </row>
    <row r="44" spans="1:24" ht="43.5" customHeight="1">
      <c r="A44" s="271" t="s">
        <v>3170</v>
      </c>
      <c r="B44" s="922"/>
      <c r="C44" s="211" t="s">
        <v>1001</v>
      </c>
      <c r="D44" s="82" t="s">
        <v>3199</v>
      </c>
      <c r="E44" s="82" t="s">
        <v>690</v>
      </c>
      <c r="F44" s="135" t="s">
        <v>1178</v>
      </c>
      <c r="G44" s="69">
        <f>I44*1.35</f>
        <v>103.95</v>
      </c>
      <c r="H44" s="70">
        <f t="shared" si="14"/>
        <v>84.7</v>
      </c>
      <c r="I44" s="71">
        <v>77</v>
      </c>
      <c r="J44" s="126">
        <f t="shared" si="2"/>
        <v>1</v>
      </c>
      <c r="K44" s="126">
        <f t="shared" si="3"/>
        <v>77</v>
      </c>
      <c r="L44" s="126">
        <f t="shared" si="4"/>
        <v>77</v>
      </c>
      <c r="M44">
        <f t="shared" si="5"/>
        <v>77</v>
      </c>
      <c r="N44" s="70">
        <f t="shared" si="6"/>
        <v>79.31</v>
      </c>
      <c r="O44" s="70">
        <f t="shared" si="7"/>
        <v>87.779999999999987</v>
      </c>
      <c r="P44" s="70">
        <f t="shared" si="8"/>
        <v>108.57</v>
      </c>
      <c r="Q44" s="481">
        <f t="shared" si="9"/>
        <v>73.150000000000006</v>
      </c>
      <c r="R44" s="481">
        <f t="shared" si="10"/>
        <v>80.850000000000009</v>
      </c>
      <c r="S44" s="481">
        <f t="shared" si="11"/>
        <v>100.10000000000001</v>
      </c>
      <c r="X44" s="196"/>
    </row>
    <row r="45" spans="1:24" ht="30">
      <c r="A45" s="916" t="s">
        <v>3172</v>
      </c>
      <c r="B45" s="923"/>
      <c r="C45" s="792" t="s">
        <v>3171</v>
      </c>
      <c r="D45" s="919" t="s">
        <v>3199</v>
      </c>
      <c r="E45" s="919" t="s">
        <v>716</v>
      </c>
      <c r="F45" s="297" t="s">
        <v>1241</v>
      </c>
      <c r="G45" s="69">
        <f>I45*1.35</f>
        <v>98.41500000000002</v>
      </c>
      <c r="H45" s="70">
        <f>I45*1.1</f>
        <v>80.190000000000012</v>
      </c>
      <c r="I45" s="71">
        <v>72.900000000000006</v>
      </c>
      <c r="J45" s="126">
        <f t="shared" si="2"/>
        <v>1</v>
      </c>
      <c r="K45" s="126">
        <f t="shared" si="3"/>
        <v>72.900000000000006</v>
      </c>
      <c r="L45" s="126">
        <f t="shared" si="4"/>
        <v>72.900000000000006</v>
      </c>
      <c r="M45">
        <f t="shared" si="5"/>
        <v>72.900000000000006</v>
      </c>
      <c r="N45" s="70">
        <f t="shared" si="6"/>
        <v>75.087000000000003</v>
      </c>
      <c r="O45" s="70">
        <f t="shared" si="7"/>
        <v>83.105999999999995</v>
      </c>
      <c r="P45" s="70">
        <f t="shared" si="8"/>
        <v>102.789</v>
      </c>
      <c r="Q45" s="481">
        <f t="shared" si="9"/>
        <v>69.25500000000001</v>
      </c>
      <c r="R45" s="481">
        <f t="shared" si="10"/>
        <v>76.545000000000016</v>
      </c>
      <c r="S45" s="481">
        <f t="shared" si="11"/>
        <v>94.77000000000001</v>
      </c>
      <c r="X45" s="196"/>
    </row>
    <row r="46" spans="1:24" ht="45.75" customHeight="1">
      <c r="A46" s="918"/>
      <c r="B46" s="924"/>
      <c r="C46" s="792"/>
      <c r="D46" s="921"/>
      <c r="E46" s="921"/>
      <c r="F46" s="135" t="s">
        <v>1178</v>
      </c>
      <c r="G46" s="69">
        <f>I46*1.35</f>
        <v>98.41500000000002</v>
      </c>
      <c r="H46" s="70">
        <f>I46*1.1</f>
        <v>80.190000000000012</v>
      </c>
      <c r="I46" s="71">
        <v>72.900000000000006</v>
      </c>
      <c r="J46" s="126">
        <f t="shared" si="2"/>
        <v>1</v>
      </c>
      <c r="K46" s="126">
        <f t="shared" si="3"/>
        <v>72.900000000000006</v>
      </c>
      <c r="L46" s="126">
        <f t="shared" si="4"/>
        <v>72.900000000000006</v>
      </c>
      <c r="M46">
        <f t="shared" si="5"/>
        <v>72.900000000000006</v>
      </c>
      <c r="N46" s="70">
        <f t="shared" si="6"/>
        <v>75.087000000000003</v>
      </c>
      <c r="O46" s="70">
        <f t="shared" si="7"/>
        <v>83.105999999999995</v>
      </c>
      <c r="P46" s="70">
        <f t="shared" si="8"/>
        <v>102.789</v>
      </c>
      <c r="Q46" s="481">
        <f t="shared" si="9"/>
        <v>69.25500000000001</v>
      </c>
      <c r="R46" s="481">
        <f t="shared" si="10"/>
        <v>76.545000000000016</v>
      </c>
      <c r="S46" s="481">
        <f t="shared" si="11"/>
        <v>94.77000000000001</v>
      </c>
      <c r="X46" s="196"/>
    </row>
    <row r="47" spans="1:24" ht="29.25" customHeight="1">
      <c r="A47" s="634" t="s">
        <v>3211</v>
      </c>
      <c r="B47" s="634"/>
      <c r="C47" s="634"/>
      <c r="D47" s="634"/>
      <c r="E47" s="634"/>
      <c r="F47" s="634"/>
      <c r="G47" s="634"/>
      <c r="H47" s="634"/>
      <c r="I47" s="634"/>
      <c r="J47" s="126">
        <f t="shared" si="2"/>
        <v>0</v>
      </c>
      <c r="K47" s="126">
        <f t="shared" si="3"/>
        <v>0</v>
      </c>
      <c r="L47" s="126">
        <f t="shared" si="4"/>
        <v>0</v>
      </c>
      <c r="M47" t="str">
        <f t="shared" si="5"/>
        <v xml:space="preserve"> </v>
      </c>
      <c r="N47" s="70" t="str">
        <f t="shared" si="6"/>
        <v xml:space="preserve"> </v>
      </c>
      <c r="O47" s="70" t="str">
        <f t="shared" si="7"/>
        <v xml:space="preserve"> </v>
      </c>
      <c r="P47" s="70" t="str">
        <f t="shared" si="8"/>
        <v xml:space="preserve"> </v>
      </c>
      <c r="Q47" s="481" t="str">
        <f t="shared" si="9"/>
        <v xml:space="preserve"> </v>
      </c>
      <c r="R47" s="481" t="str">
        <f t="shared" si="10"/>
        <v xml:space="preserve"> </v>
      </c>
      <c r="S47" s="481" t="str">
        <f t="shared" si="11"/>
        <v xml:space="preserve"> </v>
      </c>
      <c r="X47" s="196"/>
    </row>
    <row r="48" spans="1:24" ht="29.25" customHeight="1">
      <c r="A48" s="64" t="s">
        <v>3</v>
      </c>
      <c r="B48" s="64" t="s">
        <v>43</v>
      </c>
      <c r="C48" s="64" t="s">
        <v>189</v>
      </c>
      <c r="D48" s="64" t="s">
        <v>76</v>
      </c>
      <c r="E48" s="64" t="s">
        <v>44</v>
      </c>
      <c r="F48" s="64" t="s">
        <v>4</v>
      </c>
      <c r="G48" s="64" t="s">
        <v>261</v>
      </c>
      <c r="H48" s="64" t="s">
        <v>3630</v>
      </c>
      <c r="I48" s="64" t="s">
        <v>263</v>
      </c>
      <c r="J48" s="126">
        <f t="shared" si="2"/>
        <v>1</v>
      </c>
      <c r="K48" s="126" t="str">
        <f t="shared" si="3"/>
        <v>ОПТ 2</v>
      </c>
      <c r="L48" s="126" t="str">
        <f t="shared" si="4"/>
        <v xml:space="preserve"> </v>
      </c>
      <c r="M48" t="str">
        <f t="shared" si="5"/>
        <v xml:space="preserve"> </v>
      </c>
      <c r="N48" s="70" t="str">
        <f t="shared" si="6"/>
        <v xml:space="preserve"> </v>
      </c>
      <c r="O48" s="70" t="str">
        <f t="shared" si="7"/>
        <v xml:space="preserve"> </v>
      </c>
      <c r="P48" s="70" t="str">
        <f t="shared" si="8"/>
        <v xml:space="preserve"> </v>
      </c>
      <c r="Q48" s="481" t="str">
        <f t="shared" si="9"/>
        <v xml:space="preserve"> </v>
      </c>
      <c r="R48" s="481" t="str">
        <f t="shared" si="10"/>
        <v xml:space="preserve"> </v>
      </c>
      <c r="S48" s="481" t="str">
        <f t="shared" si="11"/>
        <v xml:space="preserve"> </v>
      </c>
      <c r="X48" s="196"/>
    </row>
    <row r="49" spans="1:24" ht="30">
      <c r="A49" s="916" t="s">
        <v>3176</v>
      </c>
      <c r="B49" s="922"/>
      <c r="C49" s="792" t="s">
        <v>1002</v>
      </c>
      <c r="D49" s="919" t="s">
        <v>3199</v>
      </c>
      <c r="E49" s="919" t="s">
        <v>690</v>
      </c>
      <c r="F49" s="297" t="s">
        <v>1241</v>
      </c>
      <c r="G49" s="69">
        <f t="shared" ref="G49:G56" si="16">I49*1.35</f>
        <v>101.25</v>
      </c>
      <c r="H49" s="70">
        <f t="shared" ref="H49:H56" si="17">I49*1.1</f>
        <v>82.5</v>
      </c>
      <c r="I49" s="71">
        <v>75</v>
      </c>
      <c r="J49" s="126">
        <f t="shared" si="2"/>
        <v>1</v>
      </c>
      <c r="K49" s="126">
        <f t="shared" si="3"/>
        <v>75</v>
      </c>
      <c r="L49" s="126">
        <f t="shared" si="4"/>
        <v>75</v>
      </c>
      <c r="M49">
        <f t="shared" si="5"/>
        <v>75</v>
      </c>
      <c r="N49" s="70">
        <f t="shared" si="6"/>
        <v>77.25</v>
      </c>
      <c r="O49" s="70">
        <f t="shared" si="7"/>
        <v>85.499999999999986</v>
      </c>
      <c r="P49" s="70">
        <f t="shared" si="8"/>
        <v>105.75</v>
      </c>
      <c r="Q49" s="481">
        <f t="shared" si="9"/>
        <v>71.25</v>
      </c>
      <c r="R49" s="481">
        <f t="shared" si="10"/>
        <v>78.75</v>
      </c>
      <c r="S49" s="481">
        <f t="shared" si="11"/>
        <v>97.5</v>
      </c>
      <c r="X49" s="196"/>
    </row>
    <row r="50" spans="1:24" ht="45.75" customHeight="1">
      <c r="A50" s="918"/>
      <c r="B50" s="923"/>
      <c r="C50" s="792"/>
      <c r="D50" s="921"/>
      <c r="E50" s="921"/>
      <c r="F50" s="135" t="s">
        <v>1178</v>
      </c>
      <c r="G50" s="69">
        <f t="shared" si="16"/>
        <v>101.25</v>
      </c>
      <c r="H50" s="70">
        <f t="shared" si="17"/>
        <v>82.5</v>
      </c>
      <c r="I50" s="71">
        <v>75</v>
      </c>
      <c r="J50" s="126">
        <f t="shared" si="2"/>
        <v>1</v>
      </c>
      <c r="K50" s="126">
        <f t="shared" si="3"/>
        <v>75</v>
      </c>
      <c r="L50" s="126">
        <f t="shared" si="4"/>
        <v>75</v>
      </c>
      <c r="M50">
        <f t="shared" si="5"/>
        <v>75</v>
      </c>
      <c r="N50" s="70">
        <f t="shared" si="6"/>
        <v>77.25</v>
      </c>
      <c r="O50" s="70">
        <f t="shared" si="7"/>
        <v>85.499999999999986</v>
      </c>
      <c r="P50" s="70">
        <f t="shared" si="8"/>
        <v>105.75</v>
      </c>
      <c r="Q50" s="481">
        <f t="shared" si="9"/>
        <v>71.25</v>
      </c>
      <c r="R50" s="481">
        <f t="shared" si="10"/>
        <v>78.75</v>
      </c>
      <c r="S50" s="481">
        <f t="shared" si="11"/>
        <v>97.5</v>
      </c>
      <c r="X50" s="196"/>
    </row>
    <row r="51" spans="1:24" ht="30">
      <c r="A51" s="916" t="s">
        <v>3178</v>
      </c>
      <c r="B51" s="923"/>
      <c r="C51" s="792" t="s">
        <v>3177</v>
      </c>
      <c r="D51" s="919" t="s">
        <v>3199</v>
      </c>
      <c r="E51" s="919" t="s">
        <v>716</v>
      </c>
      <c r="F51" s="297" t="s">
        <v>1241</v>
      </c>
      <c r="G51" s="69">
        <f t="shared" si="16"/>
        <v>98.41500000000002</v>
      </c>
      <c r="H51" s="70">
        <f t="shared" si="17"/>
        <v>80.190000000000012</v>
      </c>
      <c r="I51" s="71">
        <v>72.900000000000006</v>
      </c>
      <c r="J51" s="126">
        <f t="shared" si="2"/>
        <v>1</v>
      </c>
      <c r="K51" s="126">
        <f t="shared" si="3"/>
        <v>72.900000000000006</v>
      </c>
      <c r="L51" s="126">
        <f t="shared" si="4"/>
        <v>72.900000000000006</v>
      </c>
      <c r="M51">
        <f t="shared" si="5"/>
        <v>72.900000000000006</v>
      </c>
      <c r="N51" s="70">
        <f t="shared" si="6"/>
        <v>75.087000000000003</v>
      </c>
      <c r="O51" s="70">
        <f t="shared" si="7"/>
        <v>83.105999999999995</v>
      </c>
      <c r="P51" s="70">
        <f t="shared" si="8"/>
        <v>102.789</v>
      </c>
      <c r="Q51" s="481">
        <f t="shared" si="9"/>
        <v>69.25500000000001</v>
      </c>
      <c r="R51" s="481">
        <f t="shared" si="10"/>
        <v>76.545000000000016</v>
      </c>
      <c r="S51" s="481">
        <f t="shared" si="11"/>
        <v>94.77000000000001</v>
      </c>
      <c r="X51" s="196"/>
    </row>
    <row r="52" spans="1:24" ht="45.75" customHeight="1">
      <c r="A52" s="918"/>
      <c r="B52" s="923"/>
      <c r="C52" s="792"/>
      <c r="D52" s="921"/>
      <c r="E52" s="921"/>
      <c r="F52" s="135" t="s">
        <v>1178</v>
      </c>
      <c r="G52" s="69">
        <f t="shared" si="16"/>
        <v>98.41500000000002</v>
      </c>
      <c r="H52" s="70">
        <f t="shared" si="17"/>
        <v>80.190000000000012</v>
      </c>
      <c r="I52" s="71">
        <v>72.900000000000006</v>
      </c>
      <c r="J52" s="126">
        <f t="shared" si="2"/>
        <v>1</v>
      </c>
      <c r="K52" s="126">
        <f t="shared" si="3"/>
        <v>72.900000000000006</v>
      </c>
      <c r="L52" s="126">
        <f t="shared" si="4"/>
        <v>72.900000000000006</v>
      </c>
      <c r="M52">
        <f t="shared" si="5"/>
        <v>72.900000000000006</v>
      </c>
      <c r="N52" s="70">
        <f t="shared" si="6"/>
        <v>75.087000000000003</v>
      </c>
      <c r="O52" s="70">
        <f t="shared" si="7"/>
        <v>83.105999999999995</v>
      </c>
      <c r="P52" s="70">
        <f t="shared" si="8"/>
        <v>102.789</v>
      </c>
      <c r="Q52" s="481">
        <f t="shared" si="9"/>
        <v>69.25500000000001</v>
      </c>
      <c r="R52" s="481">
        <f t="shared" si="10"/>
        <v>76.545000000000016</v>
      </c>
      <c r="S52" s="481">
        <f t="shared" si="11"/>
        <v>94.77000000000001</v>
      </c>
      <c r="X52" s="196"/>
    </row>
    <row r="53" spans="1:24" ht="30">
      <c r="A53" s="916" t="s">
        <v>3173</v>
      </c>
      <c r="B53" s="923"/>
      <c r="C53" s="792" t="s">
        <v>1003</v>
      </c>
      <c r="D53" s="919" t="s">
        <v>3198</v>
      </c>
      <c r="E53" s="919" t="s">
        <v>690</v>
      </c>
      <c r="F53" s="297" t="s">
        <v>1241</v>
      </c>
      <c r="G53" s="69">
        <f t="shared" si="16"/>
        <v>101.25</v>
      </c>
      <c r="H53" s="70">
        <f t="shared" si="17"/>
        <v>82.5</v>
      </c>
      <c r="I53" s="71">
        <v>75</v>
      </c>
      <c r="J53" s="126">
        <f t="shared" si="2"/>
        <v>1</v>
      </c>
      <c r="K53" s="126">
        <f t="shared" si="3"/>
        <v>75</v>
      </c>
      <c r="L53" s="126">
        <f t="shared" si="4"/>
        <v>75</v>
      </c>
      <c r="M53">
        <f t="shared" si="5"/>
        <v>75</v>
      </c>
      <c r="N53" s="70">
        <f t="shared" si="6"/>
        <v>77.25</v>
      </c>
      <c r="O53" s="70">
        <f t="shared" si="7"/>
        <v>85.499999999999986</v>
      </c>
      <c r="P53" s="70">
        <f t="shared" si="8"/>
        <v>105.75</v>
      </c>
      <c r="Q53" s="481">
        <f t="shared" si="9"/>
        <v>71.25</v>
      </c>
      <c r="R53" s="481">
        <f t="shared" si="10"/>
        <v>78.75</v>
      </c>
      <c r="S53" s="481">
        <f t="shared" si="11"/>
        <v>97.5</v>
      </c>
      <c r="X53" s="196"/>
    </row>
    <row r="54" spans="1:24" ht="48" customHeight="1">
      <c r="A54" s="918"/>
      <c r="B54" s="923"/>
      <c r="C54" s="792"/>
      <c r="D54" s="921"/>
      <c r="E54" s="921"/>
      <c r="F54" s="135" t="s">
        <v>1178</v>
      </c>
      <c r="G54" s="69">
        <f t="shared" si="16"/>
        <v>101.25</v>
      </c>
      <c r="H54" s="70">
        <f t="shared" si="17"/>
        <v>82.5</v>
      </c>
      <c r="I54" s="71">
        <v>75</v>
      </c>
      <c r="J54" s="126">
        <f t="shared" si="2"/>
        <v>1</v>
      </c>
      <c r="K54" s="126">
        <f t="shared" si="3"/>
        <v>75</v>
      </c>
      <c r="L54" s="126">
        <f t="shared" si="4"/>
        <v>75</v>
      </c>
      <c r="M54">
        <f t="shared" si="5"/>
        <v>75</v>
      </c>
      <c r="N54" s="70">
        <f t="shared" si="6"/>
        <v>77.25</v>
      </c>
      <c r="O54" s="70">
        <f t="shared" si="7"/>
        <v>85.499999999999986</v>
      </c>
      <c r="P54" s="70">
        <f t="shared" si="8"/>
        <v>105.75</v>
      </c>
      <c r="Q54" s="481">
        <f t="shared" si="9"/>
        <v>71.25</v>
      </c>
      <c r="R54" s="481">
        <f t="shared" si="10"/>
        <v>78.75</v>
      </c>
      <c r="S54" s="481">
        <f t="shared" si="11"/>
        <v>97.5</v>
      </c>
      <c r="X54" s="196"/>
    </row>
    <row r="55" spans="1:24" ht="30">
      <c r="A55" s="916" t="s">
        <v>3174</v>
      </c>
      <c r="B55" s="923"/>
      <c r="C55" s="792" t="s">
        <v>3175</v>
      </c>
      <c r="D55" s="919" t="s">
        <v>3198</v>
      </c>
      <c r="E55" s="919" t="s">
        <v>716</v>
      </c>
      <c r="F55" s="297" t="s">
        <v>1241</v>
      </c>
      <c r="G55" s="69">
        <f t="shared" si="16"/>
        <v>98.41500000000002</v>
      </c>
      <c r="H55" s="70">
        <f t="shared" si="17"/>
        <v>80.190000000000012</v>
      </c>
      <c r="I55" s="71">
        <v>72.900000000000006</v>
      </c>
      <c r="J55" s="126">
        <f t="shared" si="2"/>
        <v>1</v>
      </c>
      <c r="K55" s="126">
        <f t="shared" si="3"/>
        <v>72.900000000000006</v>
      </c>
      <c r="L55" s="126">
        <f t="shared" si="4"/>
        <v>72.900000000000006</v>
      </c>
      <c r="M55">
        <f t="shared" si="5"/>
        <v>72.900000000000006</v>
      </c>
      <c r="N55" s="70">
        <f t="shared" si="6"/>
        <v>75.087000000000003</v>
      </c>
      <c r="O55" s="70">
        <f t="shared" si="7"/>
        <v>83.105999999999995</v>
      </c>
      <c r="P55" s="70">
        <f t="shared" si="8"/>
        <v>102.789</v>
      </c>
      <c r="Q55" s="481">
        <f t="shared" si="9"/>
        <v>69.25500000000001</v>
      </c>
      <c r="R55" s="481">
        <f t="shared" si="10"/>
        <v>76.545000000000016</v>
      </c>
      <c r="S55" s="481">
        <f t="shared" si="11"/>
        <v>94.77000000000001</v>
      </c>
      <c r="X55" s="196"/>
    </row>
    <row r="56" spans="1:24" ht="48" customHeight="1">
      <c r="A56" s="918"/>
      <c r="B56" s="924"/>
      <c r="C56" s="792"/>
      <c r="D56" s="921"/>
      <c r="E56" s="921"/>
      <c r="F56" s="135" t="s">
        <v>1178</v>
      </c>
      <c r="G56" s="69">
        <f t="shared" si="16"/>
        <v>0</v>
      </c>
      <c r="H56" s="70">
        <f t="shared" si="17"/>
        <v>0</v>
      </c>
      <c r="I56" s="71">
        <v>0</v>
      </c>
      <c r="J56" s="126">
        <f t="shared" si="2"/>
        <v>0</v>
      </c>
      <c r="K56" s="126">
        <f t="shared" si="3"/>
        <v>0</v>
      </c>
      <c r="L56" s="126">
        <f t="shared" si="4"/>
        <v>0</v>
      </c>
      <c r="M56" t="str">
        <f t="shared" si="5"/>
        <v xml:space="preserve"> </v>
      </c>
      <c r="N56" s="70" t="str">
        <f t="shared" si="6"/>
        <v xml:space="preserve"> </v>
      </c>
      <c r="O56" s="70" t="str">
        <f t="shared" si="7"/>
        <v xml:space="preserve"> </v>
      </c>
      <c r="P56" s="70" t="str">
        <f t="shared" si="8"/>
        <v xml:space="preserve"> </v>
      </c>
      <c r="Q56" s="481" t="str">
        <f t="shared" si="9"/>
        <v xml:space="preserve"> </v>
      </c>
      <c r="R56" s="481" t="str">
        <f t="shared" si="10"/>
        <v xml:space="preserve"> </v>
      </c>
      <c r="S56" s="481" t="str">
        <f t="shared" si="11"/>
        <v xml:space="preserve"> </v>
      </c>
      <c r="X56" s="196" t="s">
        <v>978</v>
      </c>
    </row>
    <row r="57" spans="1:24" ht="27" customHeight="1">
      <c r="A57" s="634" t="s">
        <v>3212</v>
      </c>
      <c r="B57" s="634"/>
      <c r="C57" s="634"/>
      <c r="D57" s="634"/>
      <c r="E57" s="634"/>
      <c r="F57" s="634"/>
      <c r="G57" s="634"/>
      <c r="H57" s="634"/>
      <c r="I57" s="634"/>
      <c r="J57" s="126">
        <f t="shared" si="2"/>
        <v>0</v>
      </c>
      <c r="K57" s="126">
        <f t="shared" si="3"/>
        <v>0</v>
      </c>
      <c r="L57" s="126">
        <f t="shared" si="4"/>
        <v>0</v>
      </c>
      <c r="M57" t="str">
        <f t="shared" si="5"/>
        <v xml:space="preserve"> </v>
      </c>
      <c r="N57" s="70" t="str">
        <f t="shared" si="6"/>
        <v xml:space="preserve"> </v>
      </c>
      <c r="O57" s="70" t="str">
        <f t="shared" si="7"/>
        <v xml:space="preserve"> </v>
      </c>
      <c r="P57" s="70" t="str">
        <f t="shared" si="8"/>
        <v xml:space="preserve"> </v>
      </c>
      <c r="Q57" s="481" t="str">
        <f t="shared" si="9"/>
        <v xml:space="preserve"> </v>
      </c>
      <c r="R57" s="481" t="str">
        <f t="shared" si="10"/>
        <v xml:space="preserve"> </v>
      </c>
      <c r="S57" s="481" t="str">
        <f t="shared" si="11"/>
        <v xml:space="preserve"> </v>
      </c>
      <c r="X57" s="196"/>
    </row>
    <row r="58" spans="1:24" ht="29.25" customHeight="1">
      <c r="A58" s="64" t="s">
        <v>3</v>
      </c>
      <c r="B58" s="64" t="s">
        <v>43</v>
      </c>
      <c r="C58" s="64" t="s">
        <v>189</v>
      </c>
      <c r="D58" s="64" t="s">
        <v>76</v>
      </c>
      <c r="E58" s="64" t="s">
        <v>44</v>
      </c>
      <c r="F58" s="64" t="s">
        <v>4</v>
      </c>
      <c r="G58" s="64" t="s">
        <v>261</v>
      </c>
      <c r="H58" s="64" t="s">
        <v>3630</v>
      </c>
      <c r="I58" s="64" t="s">
        <v>263</v>
      </c>
      <c r="J58" s="126">
        <f t="shared" si="2"/>
        <v>1</v>
      </c>
      <c r="K58" s="126" t="str">
        <f t="shared" si="3"/>
        <v>ОПТ 2</v>
      </c>
      <c r="L58" s="126" t="str">
        <f t="shared" si="4"/>
        <v xml:space="preserve"> </v>
      </c>
      <c r="M58" t="str">
        <f t="shared" si="5"/>
        <v xml:space="preserve"> </v>
      </c>
      <c r="N58" s="70" t="str">
        <f t="shared" si="6"/>
        <v xml:space="preserve"> </v>
      </c>
      <c r="O58" s="70" t="str">
        <f t="shared" si="7"/>
        <v xml:space="preserve"> </v>
      </c>
      <c r="P58" s="70" t="str">
        <f t="shared" si="8"/>
        <v xml:space="preserve"> </v>
      </c>
      <c r="Q58" s="481" t="str">
        <f t="shared" si="9"/>
        <v xml:space="preserve"> </v>
      </c>
      <c r="R58" s="481" t="str">
        <f t="shared" si="10"/>
        <v xml:space="preserve"> </v>
      </c>
      <c r="S58" s="481" t="str">
        <f t="shared" si="11"/>
        <v xml:space="preserve"> </v>
      </c>
      <c r="X58" s="196"/>
    </row>
    <row r="59" spans="1:24" ht="47.25" customHeight="1">
      <c r="A59" s="271" t="s">
        <v>3179</v>
      </c>
      <c r="B59" s="931"/>
      <c r="C59" s="211" t="s">
        <v>1004</v>
      </c>
      <c r="D59" s="82" t="s">
        <v>3198</v>
      </c>
      <c r="E59" s="82" t="s">
        <v>690</v>
      </c>
      <c r="F59" s="297" t="s">
        <v>1241</v>
      </c>
      <c r="G59" s="69">
        <f>I59*1.35</f>
        <v>216</v>
      </c>
      <c r="H59" s="70">
        <f>I59*1.1</f>
        <v>176</v>
      </c>
      <c r="I59" s="71">
        <v>160</v>
      </c>
      <c r="J59" s="126">
        <f t="shared" si="2"/>
        <v>1</v>
      </c>
      <c r="K59" s="126">
        <f t="shared" si="3"/>
        <v>160</v>
      </c>
      <c r="L59" s="126">
        <f t="shared" si="4"/>
        <v>160</v>
      </c>
      <c r="M59">
        <f t="shared" si="5"/>
        <v>160</v>
      </c>
      <c r="N59" s="70">
        <f t="shared" si="6"/>
        <v>164.8</v>
      </c>
      <c r="O59" s="70">
        <f t="shared" si="7"/>
        <v>182.39999999999998</v>
      </c>
      <c r="P59" s="70">
        <f t="shared" si="8"/>
        <v>225.6</v>
      </c>
      <c r="Q59" s="481">
        <f t="shared" si="9"/>
        <v>152</v>
      </c>
      <c r="R59" s="481">
        <f t="shared" si="10"/>
        <v>168</v>
      </c>
      <c r="S59" s="481">
        <f t="shared" si="11"/>
        <v>208</v>
      </c>
      <c r="X59" s="196"/>
    </row>
    <row r="60" spans="1:24" ht="45.75" customHeight="1">
      <c r="A60" s="271" t="s">
        <v>3180</v>
      </c>
      <c r="B60" s="931"/>
      <c r="C60" s="211" t="s">
        <v>1005</v>
      </c>
      <c r="D60" s="82" t="s">
        <v>3198</v>
      </c>
      <c r="E60" s="82" t="s">
        <v>716</v>
      </c>
      <c r="F60" s="297" t="s">
        <v>1241</v>
      </c>
      <c r="G60" s="69">
        <f>I60*1.35</f>
        <v>236.25000000000003</v>
      </c>
      <c r="H60" s="70">
        <f>I60*1.1</f>
        <v>192.50000000000003</v>
      </c>
      <c r="I60" s="71">
        <v>175</v>
      </c>
      <c r="J60" s="126">
        <f t="shared" si="2"/>
        <v>1</v>
      </c>
      <c r="K60" s="126">
        <f t="shared" si="3"/>
        <v>175</v>
      </c>
      <c r="L60" s="126">
        <f t="shared" si="4"/>
        <v>175</v>
      </c>
      <c r="M60">
        <f t="shared" si="5"/>
        <v>175</v>
      </c>
      <c r="N60" s="70">
        <f t="shared" si="6"/>
        <v>180.25</v>
      </c>
      <c r="O60" s="70">
        <f t="shared" si="7"/>
        <v>199.49999999999997</v>
      </c>
      <c r="P60" s="70">
        <f t="shared" si="8"/>
        <v>246.75</v>
      </c>
      <c r="Q60" s="481">
        <f t="shared" si="9"/>
        <v>166.25</v>
      </c>
      <c r="R60" s="481">
        <f t="shared" si="10"/>
        <v>183.75</v>
      </c>
      <c r="S60" s="481">
        <f t="shared" si="11"/>
        <v>227.5</v>
      </c>
      <c r="X60" s="196"/>
    </row>
    <row r="61" spans="1:24" ht="27" customHeight="1">
      <c r="A61" s="634" t="s">
        <v>3213</v>
      </c>
      <c r="B61" s="634"/>
      <c r="C61" s="634"/>
      <c r="D61" s="634"/>
      <c r="E61" s="634"/>
      <c r="F61" s="634"/>
      <c r="G61" s="634"/>
      <c r="H61" s="634"/>
      <c r="I61" s="634"/>
      <c r="J61" s="126">
        <f t="shared" si="2"/>
        <v>0</v>
      </c>
      <c r="K61" s="126">
        <f t="shared" si="3"/>
        <v>0</v>
      </c>
      <c r="L61" s="126">
        <f t="shared" si="4"/>
        <v>0</v>
      </c>
      <c r="M61" t="str">
        <f t="shared" si="5"/>
        <v xml:space="preserve"> </v>
      </c>
      <c r="N61" s="70" t="str">
        <f t="shared" si="6"/>
        <v xml:space="preserve"> </v>
      </c>
      <c r="O61" s="70" t="str">
        <f t="shared" si="7"/>
        <v xml:space="preserve"> </v>
      </c>
      <c r="P61" s="70" t="str">
        <f t="shared" si="8"/>
        <v xml:space="preserve"> </v>
      </c>
      <c r="Q61" s="481" t="str">
        <f t="shared" si="9"/>
        <v xml:space="preserve"> </v>
      </c>
      <c r="R61" s="481" t="str">
        <f t="shared" si="10"/>
        <v xml:space="preserve"> </v>
      </c>
      <c r="S61" s="481" t="str">
        <f t="shared" si="11"/>
        <v xml:space="preserve"> </v>
      </c>
      <c r="X61" s="196"/>
    </row>
    <row r="62" spans="1:24" ht="29.25" customHeight="1">
      <c r="A62" s="64" t="s">
        <v>3</v>
      </c>
      <c r="B62" s="64" t="s">
        <v>43</v>
      </c>
      <c r="C62" s="64" t="s">
        <v>189</v>
      </c>
      <c r="D62" s="64" t="s">
        <v>76</v>
      </c>
      <c r="E62" s="64" t="s">
        <v>44</v>
      </c>
      <c r="F62" s="64" t="s">
        <v>4</v>
      </c>
      <c r="G62" s="64" t="s">
        <v>261</v>
      </c>
      <c r="H62" s="64" t="s">
        <v>3630</v>
      </c>
      <c r="I62" s="64" t="s">
        <v>263</v>
      </c>
      <c r="J62" s="126">
        <f t="shared" si="2"/>
        <v>1</v>
      </c>
      <c r="K62" s="126" t="str">
        <f t="shared" si="3"/>
        <v>ОПТ 2</v>
      </c>
      <c r="L62" s="126" t="str">
        <f t="shared" si="4"/>
        <v xml:space="preserve"> </v>
      </c>
      <c r="M62" t="str">
        <f t="shared" si="5"/>
        <v xml:space="preserve"> </v>
      </c>
      <c r="N62" s="70" t="str">
        <f t="shared" si="6"/>
        <v xml:space="preserve"> </v>
      </c>
      <c r="O62" s="70" t="str">
        <f t="shared" si="7"/>
        <v xml:space="preserve"> </v>
      </c>
      <c r="P62" s="70" t="str">
        <f t="shared" si="8"/>
        <v xml:space="preserve"> </v>
      </c>
      <c r="Q62" s="481" t="str">
        <f t="shared" si="9"/>
        <v xml:space="preserve"> </v>
      </c>
      <c r="R62" s="481" t="str">
        <f t="shared" si="10"/>
        <v xml:space="preserve"> </v>
      </c>
      <c r="S62" s="481" t="str">
        <f t="shared" si="11"/>
        <v xml:space="preserve"> </v>
      </c>
      <c r="X62" s="196"/>
    </row>
    <row r="63" spans="1:24" ht="30">
      <c r="A63" s="916" t="s">
        <v>3182</v>
      </c>
      <c r="B63" s="922"/>
      <c r="C63" s="792" t="s">
        <v>1006</v>
      </c>
      <c r="D63" s="919" t="s">
        <v>3198</v>
      </c>
      <c r="E63" s="919" t="s">
        <v>716</v>
      </c>
      <c r="F63" s="297" t="s">
        <v>1241</v>
      </c>
      <c r="G63" s="69">
        <f t="shared" ref="G63:G80" si="18">I63*1.35</f>
        <v>64.935000000000002</v>
      </c>
      <c r="H63" s="70">
        <f t="shared" ref="H63:H80" si="19">I63*1.1</f>
        <v>52.910000000000004</v>
      </c>
      <c r="I63" s="71">
        <v>48.1</v>
      </c>
      <c r="J63" s="126">
        <f t="shared" si="2"/>
        <v>1</v>
      </c>
      <c r="K63" s="126">
        <f t="shared" si="3"/>
        <v>48.1</v>
      </c>
      <c r="L63" s="126">
        <f t="shared" si="4"/>
        <v>48.1</v>
      </c>
      <c r="M63">
        <f t="shared" si="5"/>
        <v>48.1</v>
      </c>
      <c r="N63" s="70">
        <f t="shared" si="6"/>
        <v>49.542999999999999</v>
      </c>
      <c r="O63" s="70">
        <f t="shared" si="7"/>
        <v>54.833999999999996</v>
      </c>
      <c r="P63" s="70">
        <f t="shared" si="8"/>
        <v>67.820999999999998</v>
      </c>
      <c r="Q63" s="481">
        <f t="shared" si="9"/>
        <v>45.695</v>
      </c>
      <c r="R63" s="481">
        <f t="shared" si="10"/>
        <v>50.505000000000003</v>
      </c>
      <c r="S63" s="481">
        <f t="shared" si="11"/>
        <v>62.53</v>
      </c>
      <c r="X63" s="196"/>
    </row>
    <row r="64" spans="1:24" ht="45.75" customHeight="1">
      <c r="A64" s="918"/>
      <c r="B64" s="923"/>
      <c r="C64" s="792"/>
      <c r="D64" s="921"/>
      <c r="E64" s="921"/>
      <c r="F64" s="135" t="s">
        <v>1178</v>
      </c>
      <c r="G64" s="69">
        <f t="shared" si="18"/>
        <v>64.935000000000002</v>
      </c>
      <c r="H64" s="70">
        <f t="shared" si="19"/>
        <v>52.910000000000004</v>
      </c>
      <c r="I64" s="71">
        <v>48.1</v>
      </c>
      <c r="J64" s="126">
        <f t="shared" si="2"/>
        <v>1</v>
      </c>
      <c r="K64" s="126">
        <f t="shared" si="3"/>
        <v>48.1</v>
      </c>
      <c r="L64" s="126">
        <f t="shared" si="4"/>
        <v>48.1</v>
      </c>
      <c r="M64">
        <f t="shared" si="5"/>
        <v>48.1</v>
      </c>
      <c r="N64" s="70">
        <f t="shared" si="6"/>
        <v>49.542999999999999</v>
      </c>
      <c r="O64" s="70">
        <f t="shared" si="7"/>
        <v>54.833999999999996</v>
      </c>
      <c r="P64" s="70">
        <f t="shared" si="8"/>
        <v>67.820999999999998</v>
      </c>
      <c r="Q64" s="481">
        <f t="shared" si="9"/>
        <v>45.695</v>
      </c>
      <c r="R64" s="481">
        <f t="shared" si="10"/>
        <v>50.505000000000003</v>
      </c>
      <c r="S64" s="481">
        <f t="shared" si="11"/>
        <v>62.53</v>
      </c>
      <c r="X64" s="196"/>
    </row>
    <row r="65" spans="1:24" ht="30">
      <c r="A65" s="916" t="s">
        <v>3181</v>
      </c>
      <c r="B65" s="923"/>
      <c r="C65" s="792" t="s">
        <v>1007</v>
      </c>
      <c r="D65" s="919" t="s">
        <v>3198</v>
      </c>
      <c r="E65" s="919" t="s">
        <v>690</v>
      </c>
      <c r="F65" s="297" t="s">
        <v>1241</v>
      </c>
      <c r="G65" s="69">
        <f t="shared" ref="G65:G70" si="20">I65*1.35</f>
        <v>78.165000000000006</v>
      </c>
      <c r="H65" s="70">
        <f t="shared" ref="H65:H70" si="21">I65*1.1</f>
        <v>63.690000000000005</v>
      </c>
      <c r="I65" s="71">
        <v>57.9</v>
      </c>
      <c r="J65" s="126">
        <f t="shared" si="2"/>
        <v>1</v>
      </c>
      <c r="K65" s="126">
        <f t="shared" si="3"/>
        <v>57.9</v>
      </c>
      <c r="L65" s="126">
        <f t="shared" si="4"/>
        <v>57.9</v>
      </c>
      <c r="M65">
        <f t="shared" si="5"/>
        <v>57.9</v>
      </c>
      <c r="N65" s="70">
        <f t="shared" si="6"/>
        <v>59.637</v>
      </c>
      <c r="O65" s="70">
        <f t="shared" si="7"/>
        <v>66.005999999999986</v>
      </c>
      <c r="P65" s="70">
        <f t="shared" si="8"/>
        <v>81.638999999999996</v>
      </c>
      <c r="Q65" s="481">
        <f t="shared" si="9"/>
        <v>55.004999999999995</v>
      </c>
      <c r="R65" s="481">
        <f t="shared" si="10"/>
        <v>60.795000000000002</v>
      </c>
      <c r="S65" s="481">
        <f t="shared" si="11"/>
        <v>75.27</v>
      </c>
      <c r="X65" s="196"/>
    </row>
    <row r="66" spans="1:24" ht="46.5" customHeight="1">
      <c r="A66" s="918"/>
      <c r="B66" s="923"/>
      <c r="C66" s="792"/>
      <c r="D66" s="921"/>
      <c r="E66" s="921"/>
      <c r="F66" s="135" t="s">
        <v>1178</v>
      </c>
      <c r="G66" s="69">
        <f t="shared" si="20"/>
        <v>78.165000000000006</v>
      </c>
      <c r="H66" s="70">
        <f t="shared" si="21"/>
        <v>63.690000000000005</v>
      </c>
      <c r="I66" s="71">
        <v>57.9</v>
      </c>
      <c r="J66" s="126">
        <f t="shared" si="2"/>
        <v>1</v>
      </c>
      <c r="K66" s="126">
        <f t="shared" si="3"/>
        <v>57.9</v>
      </c>
      <c r="L66" s="126">
        <f t="shared" si="4"/>
        <v>57.9</v>
      </c>
      <c r="M66">
        <f t="shared" si="5"/>
        <v>57.9</v>
      </c>
      <c r="N66" s="70">
        <f t="shared" si="6"/>
        <v>59.637</v>
      </c>
      <c r="O66" s="70">
        <f t="shared" si="7"/>
        <v>66.005999999999986</v>
      </c>
      <c r="P66" s="70">
        <f t="shared" si="8"/>
        <v>81.638999999999996</v>
      </c>
      <c r="Q66" s="481">
        <f t="shared" si="9"/>
        <v>55.004999999999995</v>
      </c>
      <c r="R66" s="481">
        <f t="shared" si="10"/>
        <v>60.795000000000002</v>
      </c>
      <c r="S66" s="481">
        <f t="shared" si="11"/>
        <v>75.27</v>
      </c>
      <c r="X66" s="196"/>
    </row>
    <row r="67" spans="1:24" ht="30">
      <c r="A67" s="916" t="s">
        <v>3183</v>
      </c>
      <c r="B67" s="923"/>
      <c r="C67" s="792" t="s">
        <v>3184</v>
      </c>
      <c r="D67" s="919" t="s">
        <v>3198</v>
      </c>
      <c r="E67" s="919" t="s">
        <v>31</v>
      </c>
      <c r="F67" s="297" t="s">
        <v>1241</v>
      </c>
      <c r="G67" s="69">
        <f t="shared" si="20"/>
        <v>78.300000000000011</v>
      </c>
      <c r="H67" s="70">
        <f t="shared" si="21"/>
        <v>63.800000000000004</v>
      </c>
      <c r="I67" s="71">
        <v>58</v>
      </c>
      <c r="J67" s="126">
        <f t="shared" si="2"/>
        <v>1</v>
      </c>
      <c r="K67" s="126">
        <f t="shared" si="3"/>
        <v>58</v>
      </c>
      <c r="L67" s="126">
        <f t="shared" si="4"/>
        <v>58</v>
      </c>
      <c r="M67">
        <f t="shared" si="5"/>
        <v>58</v>
      </c>
      <c r="N67" s="70">
        <f t="shared" si="6"/>
        <v>59.74</v>
      </c>
      <c r="O67" s="70">
        <f t="shared" si="7"/>
        <v>66.11999999999999</v>
      </c>
      <c r="P67" s="70">
        <f t="shared" si="8"/>
        <v>81.78</v>
      </c>
      <c r="Q67" s="481">
        <f t="shared" si="9"/>
        <v>55.1</v>
      </c>
      <c r="R67" s="481">
        <f t="shared" si="10"/>
        <v>60.900000000000006</v>
      </c>
      <c r="S67" s="481">
        <f t="shared" si="11"/>
        <v>75.400000000000006</v>
      </c>
      <c r="X67" s="196" t="s">
        <v>978</v>
      </c>
    </row>
    <row r="68" spans="1:24" ht="46.5" customHeight="1">
      <c r="A68" s="918"/>
      <c r="B68" s="923"/>
      <c r="C68" s="792"/>
      <c r="D68" s="921"/>
      <c r="E68" s="921"/>
      <c r="F68" s="135" t="s">
        <v>1178</v>
      </c>
      <c r="G68" s="69">
        <f t="shared" si="20"/>
        <v>78.300000000000011</v>
      </c>
      <c r="H68" s="70">
        <f t="shared" si="21"/>
        <v>63.800000000000004</v>
      </c>
      <c r="I68" s="71">
        <v>58</v>
      </c>
      <c r="J68" s="126">
        <f t="shared" si="2"/>
        <v>1</v>
      </c>
      <c r="K68" s="126">
        <f t="shared" si="3"/>
        <v>58</v>
      </c>
      <c r="L68" s="126">
        <f t="shared" si="4"/>
        <v>58</v>
      </c>
      <c r="M68">
        <f t="shared" si="5"/>
        <v>58</v>
      </c>
      <c r="N68" s="70">
        <f t="shared" si="6"/>
        <v>59.74</v>
      </c>
      <c r="O68" s="70">
        <f t="shared" si="7"/>
        <v>66.11999999999999</v>
      </c>
      <c r="P68" s="70">
        <f t="shared" si="8"/>
        <v>81.78</v>
      </c>
      <c r="Q68" s="481">
        <f t="shared" si="9"/>
        <v>55.1</v>
      </c>
      <c r="R68" s="481">
        <f t="shared" si="10"/>
        <v>60.900000000000006</v>
      </c>
      <c r="S68" s="481">
        <f t="shared" si="11"/>
        <v>75.400000000000006</v>
      </c>
      <c r="X68" s="196"/>
    </row>
    <row r="69" spans="1:24" ht="30">
      <c r="A69" s="916" t="s">
        <v>3185</v>
      </c>
      <c r="B69" s="923"/>
      <c r="C69" s="792" t="s">
        <v>1008</v>
      </c>
      <c r="D69" s="930" t="s">
        <v>3198</v>
      </c>
      <c r="E69" s="919" t="s">
        <v>3200</v>
      </c>
      <c r="F69" s="297" t="s">
        <v>1241</v>
      </c>
      <c r="G69" s="69">
        <f t="shared" si="20"/>
        <v>69.525000000000006</v>
      </c>
      <c r="H69" s="70">
        <f t="shared" si="21"/>
        <v>56.650000000000006</v>
      </c>
      <c r="I69" s="71">
        <v>51.5</v>
      </c>
      <c r="J69" s="126">
        <f t="shared" ref="J69:J132" si="22">IF(I69&gt;1,1,0)</f>
        <v>1</v>
      </c>
      <c r="K69" s="126">
        <f t="shared" ref="K69:K132" si="23">IF(J69=1,I69,0)</f>
        <v>51.5</v>
      </c>
      <c r="L69" s="126">
        <f t="shared" ref="L69:L132" si="24">IFERROR(SUM(K69*1)," ")</f>
        <v>51.5</v>
      </c>
      <c r="M69">
        <f t="shared" ref="M69:M132" si="25">IF(L69=0," ",L69)</f>
        <v>51.5</v>
      </c>
      <c r="N69" s="70">
        <f t="shared" si="6"/>
        <v>53.045000000000002</v>
      </c>
      <c r="O69" s="70">
        <f t="shared" si="7"/>
        <v>58.709999999999994</v>
      </c>
      <c r="P69" s="70">
        <f t="shared" si="8"/>
        <v>72.614999999999995</v>
      </c>
      <c r="Q69" s="481">
        <f t="shared" si="9"/>
        <v>48.924999999999997</v>
      </c>
      <c r="R69" s="481">
        <f t="shared" si="10"/>
        <v>54.075000000000003</v>
      </c>
      <c r="S69" s="481">
        <f t="shared" si="11"/>
        <v>66.95</v>
      </c>
      <c r="X69" s="196"/>
    </row>
    <row r="70" spans="1:24" ht="47.25" customHeight="1">
      <c r="A70" s="917"/>
      <c r="B70" s="923"/>
      <c r="C70" s="792"/>
      <c r="D70" s="930"/>
      <c r="E70" s="920"/>
      <c r="F70" s="135" t="s">
        <v>1178</v>
      </c>
      <c r="G70" s="69">
        <f t="shared" si="20"/>
        <v>69.525000000000006</v>
      </c>
      <c r="H70" s="70">
        <f t="shared" si="21"/>
        <v>56.650000000000006</v>
      </c>
      <c r="I70" s="71">
        <v>51.5</v>
      </c>
      <c r="J70" s="126">
        <f t="shared" si="22"/>
        <v>1</v>
      </c>
      <c r="K70" s="126">
        <f t="shared" si="23"/>
        <v>51.5</v>
      </c>
      <c r="L70" s="126">
        <f t="shared" si="24"/>
        <v>51.5</v>
      </c>
      <c r="M70">
        <f t="shared" si="25"/>
        <v>51.5</v>
      </c>
      <c r="N70" s="70">
        <f t="shared" ref="N70:N133" si="26">IFERROR(SUM($M70*$T$2)," ")</f>
        <v>53.045000000000002</v>
      </c>
      <c r="O70" s="70">
        <f t="shared" ref="O70:O133" si="27">IFERROR(SUM($M70*$U$2)," ")</f>
        <v>58.709999999999994</v>
      </c>
      <c r="P70" s="70">
        <f t="shared" ref="P70:P133" si="28">IFERROR(SUM($M70*$V$2)," ")</f>
        <v>72.614999999999995</v>
      </c>
      <c r="Q70" s="481">
        <f t="shared" ref="Q70:Q133" si="29">IFERROR(SUM($M70-$M70/100*$W$2)," ")</f>
        <v>48.924999999999997</v>
      </c>
      <c r="R70" s="481">
        <f t="shared" ref="R70:R133" si="30">IFERROR(SUM($M70*$X$2)," ")</f>
        <v>54.075000000000003</v>
      </c>
      <c r="S70" s="481">
        <f t="shared" ref="S70:S133" si="31">IFERROR(SUM($M70*$Y$2)," ")</f>
        <v>66.95</v>
      </c>
      <c r="X70" s="196"/>
    </row>
    <row r="71" spans="1:24" ht="30">
      <c r="A71" s="918"/>
      <c r="B71" s="923"/>
      <c r="C71" s="792"/>
      <c r="D71" s="930"/>
      <c r="E71" s="921"/>
      <c r="F71" s="299" t="s">
        <v>1179</v>
      </c>
      <c r="G71" s="69">
        <f t="shared" si="18"/>
        <v>69.525000000000006</v>
      </c>
      <c r="H71" s="70">
        <f t="shared" si="19"/>
        <v>56.650000000000006</v>
      </c>
      <c r="I71" s="71">
        <v>51.5</v>
      </c>
      <c r="J71" s="126">
        <f t="shared" si="22"/>
        <v>1</v>
      </c>
      <c r="K71" s="126">
        <f t="shared" si="23"/>
        <v>51.5</v>
      </c>
      <c r="L71" s="126">
        <f t="shared" si="24"/>
        <v>51.5</v>
      </c>
      <c r="M71">
        <f t="shared" si="25"/>
        <v>51.5</v>
      </c>
      <c r="N71" s="70">
        <f t="shared" si="26"/>
        <v>53.045000000000002</v>
      </c>
      <c r="O71" s="70">
        <f t="shared" si="27"/>
        <v>58.709999999999994</v>
      </c>
      <c r="P71" s="70">
        <f t="shared" si="28"/>
        <v>72.614999999999995</v>
      </c>
      <c r="Q71" s="481">
        <f t="shared" si="29"/>
        <v>48.924999999999997</v>
      </c>
      <c r="R71" s="481">
        <f t="shared" si="30"/>
        <v>54.075000000000003</v>
      </c>
      <c r="S71" s="481">
        <f t="shared" si="31"/>
        <v>66.95</v>
      </c>
      <c r="X71" s="196"/>
    </row>
    <row r="72" spans="1:24" ht="30">
      <c r="A72" s="916" t="s">
        <v>3186</v>
      </c>
      <c r="B72" s="923"/>
      <c r="C72" s="792" t="s">
        <v>1009</v>
      </c>
      <c r="D72" s="930" t="s">
        <v>3198</v>
      </c>
      <c r="E72" s="919" t="s">
        <v>75</v>
      </c>
      <c r="F72" s="297" t="s">
        <v>1241</v>
      </c>
      <c r="G72" s="69">
        <f t="shared" si="18"/>
        <v>91.800000000000011</v>
      </c>
      <c r="H72" s="70">
        <f t="shared" si="19"/>
        <v>74.800000000000011</v>
      </c>
      <c r="I72" s="71">
        <v>68</v>
      </c>
      <c r="J72" s="126">
        <f t="shared" si="22"/>
        <v>1</v>
      </c>
      <c r="K72" s="126">
        <f t="shared" si="23"/>
        <v>68</v>
      </c>
      <c r="L72" s="126">
        <f t="shared" si="24"/>
        <v>68</v>
      </c>
      <c r="M72">
        <f t="shared" si="25"/>
        <v>68</v>
      </c>
      <c r="N72" s="70">
        <f t="shared" si="26"/>
        <v>70.040000000000006</v>
      </c>
      <c r="O72" s="70">
        <f t="shared" si="27"/>
        <v>77.52</v>
      </c>
      <c r="P72" s="70">
        <f t="shared" si="28"/>
        <v>95.88</v>
      </c>
      <c r="Q72" s="481">
        <f t="shared" si="29"/>
        <v>64.599999999999994</v>
      </c>
      <c r="R72" s="481">
        <f t="shared" si="30"/>
        <v>71.400000000000006</v>
      </c>
      <c r="S72" s="481">
        <f t="shared" si="31"/>
        <v>88.4</v>
      </c>
      <c r="X72" s="196"/>
    </row>
    <row r="73" spans="1:24" ht="46.5" customHeight="1">
      <c r="A73" s="917"/>
      <c r="B73" s="923"/>
      <c r="C73" s="792"/>
      <c r="D73" s="930"/>
      <c r="E73" s="920"/>
      <c r="F73" s="135" t="s">
        <v>1178</v>
      </c>
      <c r="G73" s="69">
        <f t="shared" si="18"/>
        <v>91.800000000000011</v>
      </c>
      <c r="H73" s="70">
        <f t="shared" si="19"/>
        <v>74.800000000000011</v>
      </c>
      <c r="I73" s="71">
        <v>68</v>
      </c>
      <c r="J73" s="126">
        <f t="shared" si="22"/>
        <v>1</v>
      </c>
      <c r="K73" s="126">
        <f t="shared" si="23"/>
        <v>68</v>
      </c>
      <c r="L73" s="126">
        <f t="shared" si="24"/>
        <v>68</v>
      </c>
      <c r="M73">
        <f t="shared" si="25"/>
        <v>68</v>
      </c>
      <c r="N73" s="70">
        <f t="shared" si="26"/>
        <v>70.040000000000006</v>
      </c>
      <c r="O73" s="70">
        <f t="shared" si="27"/>
        <v>77.52</v>
      </c>
      <c r="P73" s="70">
        <f t="shared" si="28"/>
        <v>95.88</v>
      </c>
      <c r="Q73" s="481">
        <f t="shared" si="29"/>
        <v>64.599999999999994</v>
      </c>
      <c r="R73" s="481">
        <f t="shared" si="30"/>
        <v>71.400000000000006</v>
      </c>
      <c r="S73" s="481">
        <f t="shared" si="31"/>
        <v>88.4</v>
      </c>
      <c r="X73" s="196"/>
    </row>
    <row r="74" spans="1:24" ht="30">
      <c r="A74" s="918"/>
      <c r="B74" s="923"/>
      <c r="C74" s="792"/>
      <c r="D74" s="930"/>
      <c r="E74" s="921"/>
      <c r="F74" s="299" t="s">
        <v>1179</v>
      </c>
      <c r="G74" s="69">
        <f t="shared" si="18"/>
        <v>91.800000000000011</v>
      </c>
      <c r="H74" s="70">
        <f t="shared" si="19"/>
        <v>74.800000000000011</v>
      </c>
      <c r="I74" s="71">
        <v>68</v>
      </c>
      <c r="J74" s="126">
        <f t="shared" si="22"/>
        <v>1</v>
      </c>
      <c r="K74" s="126">
        <f t="shared" si="23"/>
        <v>68</v>
      </c>
      <c r="L74" s="126">
        <f t="shared" si="24"/>
        <v>68</v>
      </c>
      <c r="M74">
        <f t="shared" si="25"/>
        <v>68</v>
      </c>
      <c r="N74" s="70">
        <f t="shared" si="26"/>
        <v>70.040000000000006</v>
      </c>
      <c r="O74" s="70">
        <f t="shared" si="27"/>
        <v>77.52</v>
      </c>
      <c r="P74" s="70">
        <f t="shared" si="28"/>
        <v>95.88</v>
      </c>
      <c r="Q74" s="481">
        <f t="shared" si="29"/>
        <v>64.599999999999994</v>
      </c>
      <c r="R74" s="481">
        <f t="shared" si="30"/>
        <v>71.400000000000006</v>
      </c>
      <c r="S74" s="481">
        <f t="shared" si="31"/>
        <v>88.4</v>
      </c>
      <c r="X74" s="196"/>
    </row>
    <row r="75" spans="1:24" ht="30">
      <c r="A75" s="916" t="s">
        <v>3188</v>
      </c>
      <c r="B75" s="923"/>
      <c r="C75" s="792" t="s">
        <v>1010</v>
      </c>
      <c r="D75" s="930" t="s">
        <v>3198</v>
      </c>
      <c r="E75" s="919" t="s">
        <v>32</v>
      </c>
      <c r="F75" s="297" t="s">
        <v>1241</v>
      </c>
      <c r="G75" s="69">
        <f t="shared" si="18"/>
        <v>129.73500000000001</v>
      </c>
      <c r="H75" s="70">
        <f t="shared" si="19"/>
        <v>105.71000000000001</v>
      </c>
      <c r="I75" s="71">
        <v>96.1</v>
      </c>
      <c r="J75" s="126">
        <f t="shared" si="22"/>
        <v>1</v>
      </c>
      <c r="K75" s="126">
        <f t="shared" si="23"/>
        <v>96.1</v>
      </c>
      <c r="L75" s="126">
        <f t="shared" si="24"/>
        <v>96.1</v>
      </c>
      <c r="M75">
        <f t="shared" si="25"/>
        <v>96.1</v>
      </c>
      <c r="N75" s="70">
        <f t="shared" si="26"/>
        <v>98.98299999999999</v>
      </c>
      <c r="O75" s="70">
        <f t="shared" si="27"/>
        <v>109.55399999999999</v>
      </c>
      <c r="P75" s="70">
        <f t="shared" si="28"/>
        <v>135.50099999999998</v>
      </c>
      <c r="Q75" s="481">
        <f t="shared" si="29"/>
        <v>91.294999999999987</v>
      </c>
      <c r="R75" s="481">
        <f t="shared" si="30"/>
        <v>100.905</v>
      </c>
      <c r="S75" s="481">
        <f t="shared" si="31"/>
        <v>124.92999999999999</v>
      </c>
      <c r="X75" s="196"/>
    </row>
    <row r="76" spans="1:24" ht="45" customHeight="1">
      <c r="A76" s="917"/>
      <c r="B76" s="923"/>
      <c r="C76" s="792"/>
      <c r="D76" s="930"/>
      <c r="E76" s="920"/>
      <c r="F76" s="135" t="s">
        <v>1178</v>
      </c>
      <c r="G76" s="69">
        <f t="shared" si="18"/>
        <v>129.73500000000001</v>
      </c>
      <c r="H76" s="70">
        <f t="shared" si="19"/>
        <v>105.71000000000001</v>
      </c>
      <c r="I76" s="71">
        <v>96.1</v>
      </c>
      <c r="J76" s="126">
        <f t="shared" si="22"/>
        <v>1</v>
      </c>
      <c r="K76" s="126">
        <f t="shared" si="23"/>
        <v>96.1</v>
      </c>
      <c r="L76" s="126">
        <f t="shared" si="24"/>
        <v>96.1</v>
      </c>
      <c r="M76">
        <f t="shared" si="25"/>
        <v>96.1</v>
      </c>
      <c r="N76" s="70">
        <f t="shared" si="26"/>
        <v>98.98299999999999</v>
      </c>
      <c r="O76" s="70">
        <f t="shared" si="27"/>
        <v>109.55399999999999</v>
      </c>
      <c r="P76" s="70">
        <f t="shared" si="28"/>
        <v>135.50099999999998</v>
      </c>
      <c r="Q76" s="481">
        <f t="shared" si="29"/>
        <v>91.294999999999987</v>
      </c>
      <c r="R76" s="481">
        <f t="shared" si="30"/>
        <v>100.905</v>
      </c>
      <c r="S76" s="481">
        <f t="shared" si="31"/>
        <v>124.92999999999999</v>
      </c>
      <c r="X76" s="196"/>
    </row>
    <row r="77" spans="1:24" ht="30">
      <c r="A77" s="918"/>
      <c r="B77" s="923"/>
      <c r="C77" s="792"/>
      <c r="D77" s="930"/>
      <c r="E77" s="921"/>
      <c r="F77" s="299" t="s">
        <v>1179</v>
      </c>
      <c r="G77" s="69">
        <f t="shared" si="18"/>
        <v>129.73500000000001</v>
      </c>
      <c r="H77" s="70">
        <f t="shared" si="19"/>
        <v>105.71000000000001</v>
      </c>
      <c r="I77" s="71">
        <v>96.1</v>
      </c>
      <c r="J77" s="126">
        <f t="shared" si="22"/>
        <v>1</v>
      </c>
      <c r="K77" s="126">
        <f t="shared" si="23"/>
        <v>96.1</v>
      </c>
      <c r="L77" s="126">
        <f t="shared" si="24"/>
        <v>96.1</v>
      </c>
      <c r="M77">
        <f t="shared" si="25"/>
        <v>96.1</v>
      </c>
      <c r="N77" s="70">
        <f t="shared" si="26"/>
        <v>98.98299999999999</v>
      </c>
      <c r="O77" s="70">
        <f t="shared" si="27"/>
        <v>109.55399999999999</v>
      </c>
      <c r="P77" s="70">
        <f t="shared" si="28"/>
        <v>135.50099999999998</v>
      </c>
      <c r="Q77" s="481">
        <f t="shared" si="29"/>
        <v>91.294999999999987</v>
      </c>
      <c r="R77" s="481">
        <f t="shared" si="30"/>
        <v>100.905</v>
      </c>
      <c r="S77" s="481">
        <f t="shared" si="31"/>
        <v>124.92999999999999</v>
      </c>
      <c r="X77" s="196"/>
    </row>
    <row r="78" spans="1:24" ht="30">
      <c r="A78" s="916" t="s">
        <v>3189</v>
      </c>
      <c r="B78" s="923"/>
      <c r="C78" s="792" t="s">
        <v>1011</v>
      </c>
      <c r="D78" s="930" t="s">
        <v>3198</v>
      </c>
      <c r="E78" s="919" t="s">
        <v>668</v>
      </c>
      <c r="F78" s="300" t="s">
        <v>1241</v>
      </c>
      <c r="G78" s="69">
        <f>I78*1.35</f>
        <v>168.75</v>
      </c>
      <c r="H78" s="70">
        <f>I78*1.1</f>
        <v>137.5</v>
      </c>
      <c r="I78" s="71">
        <v>125</v>
      </c>
      <c r="J78" s="126">
        <f t="shared" si="22"/>
        <v>1</v>
      </c>
      <c r="K78" s="126">
        <f t="shared" si="23"/>
        <v>125</v>
      </c>
      <c r="L78" s="126">
        <f t="shared" si="24"/>
        <v>125</v>
      </c>
      <c r="M78">
        <f t="shared" si="25"/>
        <v>125</v>
      </c>
      <c r="N78" s="70">
        <f t="shared" si="26"/>
        <v>128.75</v>
      </c>
      <c r="O78" s="70">
        <f t="shared" si="27"/>
        <v>142.5</v>
      </c>
      <c r="P78" s="70">
        <f t="shared" si="28"/>
        <v>176.25</v>
      </c>
      <c r="Q78" s="481">
        <f t="shared" si="29"/>
        <v>118.75</v>
      </c>
      <c r="R78" s="481">
        <f t="shared" si="30"/>
        <v>131.25</v>
      </c>
      <c r="S78" s="481">
        <f t="shared" si="31"/>
        <v>162.5</v>
      </c>
      <c r="X78" s="196"/>
    </row>
    <row r="79" spans="1:24" ht="45" customHeight="1">
      <c r="A79" s="917"/>
      <c r="B79" s="923"/>
      <c r="C79" s="792"/>
      <c r="D79" s="930"/>
      <c r="E79" s="920"/>
      <c r="F79" s="135" t="s">
        <v>1178</v>
      </c>
      <c r="G79" s="69">
        <f>I79*1.35</f>
        <v>168.75</v>
      </c>
      <c r="H79" s="70">
        <f>I79*1.1</f>
        <v>137.5</v>
      </c>
      <c r="I79" s="71">
        <v>125</v>
      </c>
      <c r="J79" s="126">
        <f t="shared" si="22"/>
        <v>1</v>
      </c>
      <c r="K79" s="126">
        <f t="shared" si="23"/>
        <v>125</v>
      </c>
      <c r="L79" s="126">
        <f t="shared" si="24"/>
        <v>125</v>
      </c>
      <c r="M79">
        <f t="shared" si="25"/>
        <v>125</v>
      </c>
      <c r="N79" s="70">
        <f t="shared" si="26"/>
        <v>128.75</v>
      </c>
      <c r="O79" s="70">
        <f t="shared" si="27"/>
        <v>142.5</v>
      </c>
      <c r="P79" s="70">
        <f t="shared" si="28"/>
        <v>176.25</v>
      </c>
      <c r="Q79" s="481">
        <f t="shared" si="29"/>
        <v>118.75</v>
      </c>
      <c r="R79" s="481">
        <f t="shared" si="30"/>
        <v>131.25</v>
      </c>
      <c r="S79" s="481">
        <f t="shared" si="31"/>
        <v>162.5</v>
      </c>
      <c r="X79" s="196"/>
    </row>
    <row r="80" spans="1:24" ht="30">
      <c r="A80" s="918"/>
      <c r="B80" s="924"/>
      <c r="C80" s="792"/>
      <c r="D80" s="930"/>
      <c r="E80" s="921"/>
      <c r="F80" s="299" t="s">
        <v>1179</v>
      </c>
      <c r="G80" s="69">
        <f t="shared" si="18"/>
        <v>168.75</v>
      </c>
      <c r="H80" s="70">
        <f t="shared" si="19"/>
        <v>137.5</v>
      </c>
      <c r="I80" s="71">
        <v>125</v>
      </c>
      <c r="J80" s="126">
        <f t="shared" si="22"/>
        <v>1</v>
      </c>
      <c r="K80" s="126">
        <f t="shared" si="23"/>
        <v>125</v>
      </c>
      <c r="L80" s="126">
        <f t="shared" si="24"/>
        <v>125</v>
      </c>
      <c r="M80">
        <f t="shared" si="25"/>
        <v>125</v>
      </c>
      <c r="N80" s="70">
        <f t="shared" si="26"/>
        <v>128.75</v>
      </c>
      <c r="O80" s="70">
        <f t="shared" si="27"/>
        <v>142.5</v>
      </c>
      <c r="P80" s="70">
        <f t="shared" si="28"/>
        <v>176.25</v>
      </c>
      <c r="Q80" s="481">
        <f t="shared" si="29"/>
        <v>118.75</v>
      </c>
      <c r="R80" s="481">
        <f t="shared" si="30"/>
        <v>131.25</v>
      </c>
      <c r="S80" s="481">
        <f t="shared" si="31"/>
        <v>162.5</v>
      </c>
      <c r="X80" s="196"/>
    </row>
    <row r="81" spans="1:24" ht="30">
      <c r="A81" s="916" t="s">
        <v>3191</v>
      </c>
      <c r="B81" s="923"/>
      <c r="C81" s="792" t="s">
        <v>3190</v>
      </c>
      <c r="D81" s="930" t="s">
        <v>3198</v>
      </c>
      <c r="E81" s="919" t="s">
        <v>31</v>
      </c>
      <c r="F81" s="300" t="s">
        <v>1241</v>
      </c>
      <c r="G81" s="69">
        <f t="shared" ref="G81:G92" si="32">I81*1.35</f>
        <v>64.935000000000002</v>
      </c>
      <c r="H81" s="70">
        <f t="shared" ref="H81:H92" si="33">I81*1.1</f>
        <v>52.910000000000004</v>
      </c>
      <c r="I81" s="71">
        <v>48.1</v>
      </c>
      <c r="J81" s="126">
        <f t="shared" si="22"/>
        <v>1</v>
      </c>
      <c r="K81" s="126">
        <f t="shared" si="23"/>
        <v>48.1</v>
      </c>
      <c r="L81" s="126">
        <f t="shared" si="24"/>
        <v>48.1</v>
      </c>
      <c r="M81">
        <f t="shared" si="25"/>
        <v>48.1</v>
      </c>
      <c r="N81" s="70">
        <f t="shared" si="26"/>
        <v>49.542999999999999</v>
      </c>
      <c r="O81" s="70">
        <f t="shared" si="27"/>
        <v>54.833999999999996</v>
      </c>
      <c r="P81" s="70">
        <f t="shared" si="28"/>
        <v>67.820999999999998</v>
      </c>
      <c r="Q81" s="481">
        <f t="shared" si="29"/>
        <v>45.695</v>
      </c>
      <c r="R81" s="481">
        <f t="shared" si="30"/>
        <v>50.505000000000003</v>
      </c>
      <c r="S81" s="481">
        <f t="shared" si="31"/>
        <v>62.53</v>
      </c>
      <c r="X81" s="196"/>
    </row>
    <row r="82" spans="1:24" ht="45" customHeight="1">
      <c r="A82" s="917"/>
      <c r="B82" s="923"/>
      <c r="C82" s="792"/>
      <c r="D82" s="930"/>
      <c r="E82" s="920"/>
      <c r="F82" s="135" t="s">
        <v>1178</v>
      </c>
      <c r="G82" s="69">
        <f t="shared" si="32"/>
        <v>64.935000000000002</v>
      </c>
      <c r="H82" s="70">
        <f t="shared" si="33"/>
        <v>52.910000000000004</v>
      </c>
      <c r="I82" s="71">
        <v>48.1</v>
      </c>
      <c r="J82" s="126">
        <f t="shared" si="22"/>
        <v>1</v>
      </c>
      <c r="K82" s="126">
        <f t="shared" si="23"/>
        <v>48.1</v>
      </c>
      <c r="L82" s="126">
        <f t="shared" si="24"/>
        <v>48.1</v>
      </c>
      <c r="M82">
        <f t="shared" si="25"/>
        <v>48.1</v>
      </c>
      <c r="N82" s="70">
        <f t="shared" si="26"/>
        <v>49.542999999999999</v>
      </c>
      <c r="O82" s="70">
        <f t="shared" si="27"/>
        <v>54.833999999999996</v>
      </c>
      <c r="P82" s="70">
        <f t="shared" si="28"/>
        <v>67.820999999999998</v>
      </c>
      <c r="Q82" s="481">
        <f t="shared" si="29"/>
        <v>45.695</v>
      </c>
      <c r="R82" s="481">
        <f t="shared" si="30"/>
        <v>50.505000000000003</v>
      </c>
      <c r="S82" s="481">
        <f t="shared" si="31"/>
        <v>62.53</v>
      </c>
      <c r="X82" s="196"/>
    </row>
    <row r="83" spans="1:24" ht="30">
      <c r="A83" s="918"/>
      <c r="B83" s="923"/>
      <c r="C83" s="792"/>
      <c r="D83" s="930"/>
      <c r="E83" s="921"/>
      <c r="F83" s="299" t="s">
        <v>1179</v>
      </c>
      <c r="G83" s="69">
        <f t="shared" si="32"/>
        <v>64.935000000000002</v>
      </c>
      <c r="H83" s="70">
        <f t="shared" si="33"/>
        <v>52.910000000000004</v>
      </c>
      <c r="I83" s="71">
        <v>48.1</v>
      </c>
      <c r="J83" s="126">
        <f t="shared" si="22"/>
        <v>1</v>
      </c>
      <c r="K83" s="126">
        <f t="shared" si="23"/>
        <v>48.1</v>
      </c>
      <c r="L83" s="126">
        <f t="shared" si="24"/>
        <v>48.1</v>
      </c>
      <c r="M83">
        <f t="shared" si="25"/>
        <v>48.1</v>
      </c>
      <c r="N83" s="70">
        <f t="shared" si="26"/>
        <v>49.542999999999999</v>
      </c>
      <c r="O83" s="70">
        <f t="shared" si="27"/>
        <v>54.833999999999996</v>
      </c>
      <c r="P83" s="70">
        <f t="shared" si="28"/>
        <v>67.820999999999998</v>
      </c>
      <c r="Q83" s="481">
        <f t="shared" si="29"/>
        <v>45.695</v>
      </c>
      <c r="R83" s="481">
        <f t="shared" si="30"/>
        <v>50.505000000000003</v>
      </c>
      <c r="S83" s="481">
        <f t="shared" si="31"/>
        <v>62.53</v>
      </c>
      <c r="X83" s="196"/>
    </row>
    <row r="84" spans="1:24" ht="30">
      <c r="A84" s="916" t="s">
        <v>3192</v>
      </c>
      <c r="B84" s="923"/>
      <c r="C84" s="792" t="s">
        <v>3195</v>
      </c>
      <c r="D84" s="930" t="s">
        <v>3198</v>
      </c>
      <c r="E84" s="919" t="s">
        <v>211</v>
      </c>
      <c r="F84" s="300" t="s">
        <v>1241</v>
      </c>
      <c r="G84" s="69">
        <f t="shared" si="32"/>
        <v>68.31</v>
      </c>
      <c r="H84" s="70">
        <f t="shared" si="33"/>
        <v>55.660000000000004</v>
      </c>
      <c r="I84" s="71">
        <v>50.6</v>
      </c>
      <c r="J84" s="126">
        <f t="shared" si="22"/>
        <v>1</v>
      </c>
      <c r="K84" s="126">
        <f t="shared" si="23"/>
        <v>50.6</v>
      </c>
      <c r="L84" s="126">
        <f t="shared" si="24"/>
        <v>50.6</v>
      </c>
      <c r="M84">
        <f t="shared" si="25"/>
        <v>50.6</v>
      </c>
      <c r="N84" s="70">
        <f t="shared" si="26"/>
        <v>52.118000000000002</v>
      </c>
      <c r="O84" s="70">
        <f t="shared" si="27"/>
        <v>57.683999999999997</v>
      </c>
      <c r="P84" s="70">
        <f t="shared" si="28"/>
        <v>71.346000000000004</v>
      </c>
      <c r="Q84" s="481">
        <f t="shared" si="29"/>
        <v>48.07</v>
      </c>
      <c r="R84" s="481">
        <f t="shared" si="30"/>
        <v>53.13</v>
      </c>
      <c r="S84" s="481">
        <f t="shared" si="31"/>
        <v>65.78</v>
      </c>
      <c r="X84" s="196"/>
    </row>
    <row r="85" spans="1:24" ht="45" customHeight="1">
      <c r="A85" s="917"/>
      <c r="B85" s="923"/>
      <c r="C85" s="792"/>
      <c r="D85" s="930"/>
      <c r="E85" s="920"/>
      <c r="F85" s="135" t="s">
        <v>1178</v>
      </c>
      <c r="G85" s="69">
        <f t="shared" si="32"/>
        <v>68.31</v>
      </c>
      <c r="H85" s="70">
        <f t="shared" si="33"/>
        <v>55.660000000000004</v>
      </c>
      <c r="I85" s="71">
        <v>50.6</v>
      </c>
      <c r="J85" s="126">
        <f t="shared" si="22"/>
        <v>1</v>
      </c>
      <c r="K85" s="126">
        <f t="shared" si="23"/>
        <v>50.6</v>
      </c>
      <c r="L85" s="126">
        <f t="shared" si="24"/>
        <v>50.6</v>
      </c>
      <c r="M85">
        <f t="shared" si="25"/>
        <v>50.6</v>
      </c>
      <c r="N85" s="70">
        <f t="shared" si="26"/>
        <v>52.118000000000002</v>
      </c>
      <c r="O85" s="70">
        <f t="shared" si="27"/>
        <v>57.683999999999997</v>
      </c>
      <c r="P85" s="70">
        <f t="shared" si="28"/>
        <v>71.346000000000004</v>
      </c>
      <c r="Q85" s="481">
        <f t="shared" si="29"/>
        <v>48.07</v>
      </c>
      <c r="R85" s="481">
        <f t="shared" si="30"/>
        <v>53.13</v>
      </c>
      <c r="S85" s="481">
        <f t="shared" si="31"/>
        <v>65.78</v>
      </c>
      <c r="X85" s="196"/>
    </row>
    <row r="86" spans="1:24" ht="30">
      <c r="A86" s="918"/>
      <c r="B86" s="923"/>
      <c r="C86" s="792"/>
      <c r="D86" s="930"/>
      <c r="E86" s="921"/>
      <c r="F86" s="299" t="s">
        <v>1179</v>
      </c>
      <c r="G86" s="69">
        <f t="shared" si="32"/>
        <v>68.31</v>
      </c>
      <c r="H86" s="70">
        <f t="shared" si="33"/>
        <v>55.660000000000004</v>
      </c>
      <c r="I86" s="71">
        <v>50.6</v>
      </c>
      <c r="J86" s="126">
        <f t="shared" si="22"/>
        <v>1</v>
      </c>
      <c r="K86" s="126">
        <f t="shared" si="23"/>
        <v>50.6</v>
      </c>
      <c r="L86" s="126">
        <f t="shared" si="24"/>
        <v>50.6</v>
      </c>
      <c r="M86">
        <f t="shared" si="25"/>
        <v>50.6</v>
      </c>
      <c r="N86" s="70">
        <f t="shared" si="26"/>
        <v>52.118000000000002</v>
      </c>
      <c r="O86" s="70">
        <f t="shared" si="27"/>
        <v>57.683999999999997</v>
      </c>
      <c r="P86" s="70">
        <f t="shared" si="28"/>
        <v>71.346000000000004</v>
      </c>
      <c r="Q86" s="481">
        <f t="shared" si="29"/>
        <v>48.07</v>
      </c>
      <c r="R86" s="481">
        <f t="shared" si="30"/>
        <v>53.13</v>
      </c>
      <c r="S86" s="481">
        <f t="shared" si="31"/>
        <v>65.78</v>
      </c>
      <c r="X86" s="196"/>
    </row>
    <row r="87" spans="1:24" ht="30">
      <c r="A87" s="916" t="s">
        <v>3193</v>
      </c>
      <c r="B87" s="923"/>
      <c r="C87" s="792" t="s">
        <v>3196</v>
      </c>
      <c r="D87" s="930" t="s">
        <v>3198</v>
      </c>
      <c r="E87" s="919" t="s">
        <v>75</v>
      </c>
      <c r="F87" s="300" t="s">
        <v>1241</v>
      </c>
      <c r="G87" s="69">
        <f t="shared" si="32"/>
        <v>82.08</v>
      </c>
      <c r="H87" s="70">
        <f t="shared" si="33"/>
        <v>66.88</v>
      </c>
      <c r="I87" s="71">
        <v>60.8</v>
      </c>
      <c r="J87" s="126">
        <f t="shared" si="22"/>
        <v>1</v>
      </c>
      <c r="K87" s="126">
        <f t="shared" si="23"/>
        <v>60.8</v>
      </c>
      <c r="L87" s="126">
        <f t="shared" si="24"/>
        <v>60.8</v>
      </c>
      <c r="M87">
        <f t="shared" si="25"/>
        <v>60.8</v>
      </c>
      <c r="N87" s="70">
        <f t="shared" si="26"/>
        <v>62.623999999999995</v>
      </c>
      <c r="O87" s="70">
        <f t="shared" si="27"/>
        <v>69.311999999999998</v>
      </c>
      <c r="P87" s="70">
        <f t="shared" si="28"/>
        <v>85.727999999999994</v>
      </c>
      <c r="Q87" s="481">
        <f t="shared" si="29"/>
        <v>57.76</v>
      </c>
      <c r="R87" s="481">
        <f t="shared" si="30"/>
        <v>63.839999999999996</v>
      </c>
      <c r="S87" s="481">
        <f t="shared" si="31"/>
        <v>79.039999999999992</v>
      </c>
      <c r="X87" s="196"/>
    </row>
    <row r="88" spans="1:24" ht="45" customHeight="1">
      <c r="A88" s="917"/>
      <c r="B88" s="923"/>
      <c r="C88" s="792"/>
      <c r="D88" s="930"/>
      <c r="E88" s="920"/>
      <c r="F88" s="135" t="s">
        <v>1178</v>
      </c>
      <c r="G88" s="69">
        <f t="shared" si="32"/>
        <v>82.08</v>
      </c>
      <c r="H88" s="70">
        <f t="shared" si="33"/>
        <v>66.88</v>
      </c>
      <c r="I88" s="71">
        <v>60.8</v>
      </c>
      <c r="J88" s="126">
        <f t="shared" si="22"/>
        <v>1</v>
      </c>
      <c r="K88" s="126">
        <f t="shared" si="23"/>
        <v>60.8</v>
      </c>
      <c r="L88" s="126">
        <f t="shared" si="24"/>
        <v>60.8</v>
      </c>
      <c r="M88">
        <f t="shared" si="25"/>
        <v>60.8</v>
      </c>
      <c r="N88" s="70">
        <f t="shared" si="26"/>
        <v>62.623999999999995</v>
      </c>
      <c r="O88" s="70">
        <f t="shared" si="27"/>
        <v>69.311999999999998</v>
      </c>
      <c r="P88" s="70">
        <f t="shared" si="28"/>
        <v>85.727999999999994</v>
      </c>
      <c r="Q88" s="481">
        <f t="shared" si="29"/>
        <v>57.76</v>
      </c>
      <c r="R88" s="481">
        <f t="shared" si="30"/>
        <v>63.839999999999996</v>
      </c>
      <c r="S88" s="481">
        <f t="shared" si="31"/>
        <v>79.039999999999992</v>
      </c>
      <c r="X88" s="196"/>
    </row>
    <row r="89" spans="1:24" ht="30">
      <c r="A89" s="918"/>
      <c r="B89" s="923"/>
      <c r="C89" s="792"/>
      <c r="D89" s="930"/>
      <c r="E89" s="921"/>
      <c r="F89" s="299" t="s">
        <v>1179</v>
      </c>
      <c r="G89" s="69">
        <f t="shared" si="32"/>
        <v>82.08</v>
      </c>
      <c r="H89" s="70">
        <f t="shared" si="33"/>
        <v>66.88</v>
      </c>
      <c r="I89" s="71">
        <v>60.8</v>
      </c>
      <c r="J89" s="126">
        <f t="shared" si="22"/>
        <v>1</v>
      </c>
      <c r="K89" s="126">
        <f t="shared" si="23"/>
        <v>60.8</v>
      </c>
      <c r="L89" s="126">
        <f t="shared" si="24"/>
        <v>60.8</v>
      </c>
      <c r="M89">
        <f t="shared" si="25"/>
        <v>60.8</v>
      </c>
      <c r="N89" s="70">
        <f t="shared" si="26"/>
        <v>62.623999999999995</v>
      </c>
      <c r="O89" s="70">
        <f t="shared" si="27"/>
        <v>69.311999999999998</v>
      </c>
      <c r="P89" s="70">
        <f t="shared" si="28"/>
        <v>85.727999999999994</v>
      </c>
      <c r="Q89" s="481">
        <f t="shared" si="29"/>
        <v>57.76</v>
      </c>
      <c r="R89" s="481">
        <f t="shared" si="30"/>
        <v>63.839999999999996</v>
      </c>
      <c r="S89" s="481">
        <f t="shared" si="31"/>
        <v>79.039999999999992</v>
      </c>
      <c r="X89" s="196" t="s">
        <v>978</v>
      </c>
    </row>
    <row r="90" spans="1:24" ht="30">
      <c r="A90" s="916" t="s">
        <v>3194</v>
      </c>
      <c r="B90" s="923"/>
      <c r="C90" s="792" t="s">
        <v>3197</v>
      </c>
      <c r="D90" s="930" t="s">
        <v>3198</v>
      </c>
      <c r="E90" s="919" t="s">
        <v>650</v>
      </c>
      <c r="F90" s="300" t="s">
        <v>1241</v>
      </c>
      <c r="G90" s="69">
        <f t="shared" si="32"/>
        <v>61.560000000000009</v>
      </c>
      <c r="H90" s="70">
        <f t="shared" si="33"/>
        <v>50.160000000000004</v>
      </c>
      <c r="I90" s="71">
        <v>45.6</v>
      </c>
      <c r="J90" s="126">
        <f t="shared" si="22"/>
        <v>1</v>
      </c>
      <c r="K90" s="126">
        <f t="shared" si="23"/>
        <v>45.6</v>
      </c>
      <c r="L90" s="126">
        <f t="shared" si="24"/>
        <v>45.6</v>
      </c>
      <c r="M90">
        <f t="shared" si="25"/>
        <v>45.6</v>
      </c>
      <c r="N90" s="70">
        <f t="shared" si="26"/>
        <v>46.968000000000004</v>
      </c>
      <c r="O90" s="70">
        <f t="shared" si="27"/>
        <v>51.983999999999995</v>
      </c>
      <c r="P90" s="70">
        <f t="shared" si="28"/>
        <v>64.295999999999992</v>
      </c>
      <c r="Q90" s="481">
        <f t="shared" si="29"/>
        <v>43.32</v>
      </c>
      <c r="R90" s="481">
        <f t="shared" si="30"/>
        <v>47.88</v>
      </c>
      <c r="S90" s="481">
        <f t="shared" si="31"/>
        <v>59.28</v>
      </c>
      <c r="X90" s="196"/>
    </row>
    <row r="91" spans="1:24" ht="45" customHeight="1">
      <c r="A91" s="917"/>
      <c r="B91" s="923"/>
      <c r="C91" s="792"/>
      <c r="D91" s="930"/>
      <c r="E91" s="920"/>
      <c r="F91" s="135" t="s">
        <v>1178</v>
      </c>
      <c r="G91" s="69">
        <f t="shared" si="32"/>
        <v>61.560000000000009</v>
      </c>
      <c r="H91" s="70">
        <f t="shared" si="33"/>
        <v>50.160000000000004</v>
      </c>
      <c r="I91" s="71">
        <v>45.6</v>
      </c>
      <c r="J91" s="126">
        <f t="shared" si="22"/>
        <v>1</v>
      </c>
      <c r="K91" s="126">
        <f t="shared" si="23"/>
        <v>45.6</v>
      </c>
      <c r="L91" s="126">
        <f t="shared" si="24"/>
        <v>45.6</v>
      </c>
      <c r="M91">
        <f t="shared" si="25"/>
        <v>45.6</v>
      </c>
      <c r="N91" s="70">
        <f t="shared" si="26"/>
        <v>46.968000000000004</v>
      </c>
      <c r="O91" s="70">
        <f t="shared" si="27"/>
        <v>51.983999999999995</v>
      </c>
      <c r="P91" s="70">
        <f t="shared" si="28"/>
        <v>64.295999999999992</v>
      </c>
      <c r="Q91" s="481">
        <f t="shared" si="29"/>
        <v>43.32</v>
      </c>
      <c r="R91" s="481">
        <f t="shared" si="30"/>
        <v>47.88</v>
      </c>
      <c r="S91" s="481">
        <f t="shared" si="31"/>
        <v>59.28</v>
      </c>
      <c r="X91" s="196"/>
    </row>
    <row r="92" spans="1:24" ht="30">
      <c r="A92" s="918"/>
      <c r="B92" s="924"/>
      <c r="C92" s="792"/>
      <c r="D92" s="930"/>
      <c r="E92" s="921"/>
      <c r="F92" s="299" t="s">
        <v>1179</v>
      </c>
      <c r="G92" s="69">
        <f t="shared" si="32"/>
        <v>61.560000000000009</v>
      </c>
      <c r="H92" s="70">
        <f t="shared" si="33"/>
        <v>50.160000000000004</v>
      </c>
      <c r="I92" s="71">
        <v>45.6</v>
      </c>
      <c r="J92" s="126">
        <f t="shared" si="22"/>
        <v>1</v>
      </c>
      <c r="K92" s="126">
        <f t="shared" si="23"/>
        <v>45.6</v>
      </c>
      <c r="L92" s="126">
        <f t="shared" si="24"/>
        <v>45.6</v>
      </c>
      <c r="M92">
        <f t="shared" si="25"/>
        <v>45.6</v>
      </c>
      <c r="N92" s="70">
        <f t="shared" si="26"/>
        <v>46.968000000000004</v>
      </c>
      <c r="O92" s="70">
        <f t="shared" si="27"/>
        <v>51.983999999999995</v>
      </c>
      <c r="P92" s="70">
        <f t="shared" si="28"/>
        <v>64.295999999999992</v>
      </c>
      <c r="Q92" s="481">
        <f t="shared" si="29"/>
        <v>43.32</v>
      </c>
      <c r="R92" s="481">
        <f t="shared" si="30"/>
        <v>47.88</v>
      </c>
      <c r="S92" s="481">
        <f t="shared" si="31"/>
        <v>59.28</v>
      </c>
      <c r="X92" s="196" t="s">
        <v>978</v>
      </c>
    </row>
    <row r="93" spans="1:24" ht="27" customHeight="1">
      <c r="A93" s="634" t="s">
        <v>3214</v>
      </c>
      <c r="B93" s="634"/>
      <c r="C93" s="634"/>
      <c r="D93" s="634"/>
      <c r="E93" s="634"/>
      <c r="F93" s="634"/>
      <c r="G93" s="634"/>
      <c r="H93" s="634"/>
      <c r="I93" s="634"/>
      <c r="J93" s="126">
        <f t="shared" si="22"/>
        <v>0</v>
      </c>
      <c r="K93" s="126">
        <f t="shared" si="23"/>
        <v>0</v>
      </c>
      <c r="L93" s="126">
        <f t="shared" si="24"/>
        <v>0</v>
      </c>
      <c r="M93" t="str">
        <f t="shared" si="25"/>
        <v xml:space="preserve"> </v>
      </c>
      <c r="N93" s="70" t="str">
        <f t="shared" si="26"/>
        <v xml:space="preserve"> </v>
      </c>
      <c r="O93" s="70" t="str">
        <f t="shared" si="27"/>
        <v xml:space="preserve"> </v>
      </c>
      <c r="P93" s="70" t="str">
        <f t="shared" si="28"/>
        <v xml:space="preserve"> </v>
      </c>
      <c r="Q93" s="481" t="str">
        <f t="shared" si="29"/>
        <v xml:space="preserve"> </v>
      </c>
      <c r="R93" s="481" t="str">
        <f t="shared" si="30"/>
        <v xml:space="preserve"> </v>
      </c>
      <c r="S93" s="481" t="str">
        <f t="shared" si="31"/>
        <v xml:space="preserve"> </v>
      </c>
      <c r="X93" s="196"/>
    </row>
    <row r="94" spans="1:24" ht="29.25" customHeight="1">
      <c r="A94" s="64" t="s">
        <v>3</v>
      </c>
      <c r="B94" s="64" t="s">
        <v>43</v>
      </c>
      <c r="C94" s="64" t="s">
        <v>189</v>
      </c>
      <c r="D94" s="64" t="s">
        <v>76</v>
      </c>
      <c r="E94" s="64" t="s">
        <v>44</v>
      </c>
      <c r="F94" s="64" t="s">
        <v>4</v>
      </c>
      <c r="G94" s="64" t="s">
        <v>261</v>
      </c>
      <c r="H94" s="64" t="s">
        <v>3630</v>
      </c>
      <c r="I94" s="64" t="s">
        <v>263</v>
      </c>
      <c r="J94" s="126">
        <f t="shared" si="22"/>
        <v>1</v>
      </c>
      <c r="K94" s="126" t="str">
        <f t="shared" si="23"/>
        <v>ОПТ 2</v>
      </c>
      <c r="L94" s="126" t="str">
        <f t="shared" si="24"/>
        <v xml:space="preserve"> </v>
      </c>
      <c r="M94" t="str">
        <f t="shared" si="25"/>
        <v xml:space="preserve"> </v>
      </c>
      <c r="N94" s="70" t="str">
        <f t="shared" si="26"/>
        <v xml:space="preserve"> </v>
      </c>
      <c r="O94" s="70" t="str">
        <f t="shared" si="27"/>
        <v xml:space="preserve"> </v>
      </c>
      <c r="P94" s="70" t="str">
        <f t="shared" si="28"/>
        <v xml:space="preserve"> </v>
      </c>
      <c r="Q94" s="481" t="str">
        <f t="shared" si="29"/>
        <v xml:space="preserve"> </v>
      </c>
      <c r="R94" s="481" t="str">
        <f t="shared" si="30"/>
        <v xml:space="preserve"> </v>
      </c>
      <c r="S94" s="481" t="str">
        <f t="shared" si="31"/>
        <v xml:space="preserve"> </v>
      </c>
      <c r="X94" s="196"/>
    </row>
    <row r="95" spans="1:24" ht="30">
      <c r="A95" s="271" t="s">
        <v>3187</v>
      </c>
      <c r="B95" s="926"/>
      <c r="C95" s="211" t="s">
        <v>1068</v>
      </c>
      <c r="D95" s="82" t="s">
        <v>3198</v>
      </c>
      <c r="E95" s="82" t="s">
        <v>32</v>
      </c>
      <c r="F95" s="297" t="s">
        <v>1241</v>
      </c>
      <c r="G95" s="69">
        <f t="shared" ref="G95:G103" si="34">I95*1.35</f>
        <v>237.33000000000004</v>
      </c>
      <c r="H95" s="70">
        <f t="shared" ref="H95:H103" si="35">I95*1.1</f>
        <v>193.38000000000002</v>
      </c>
      <c r="I95" s="71">
        <v>175.8</v>
      </c>
      <c r="J95" s="126">
        <f t="shared" si="22"/>
        <v>1</v>
      </c>
      <c r="K95" s="126">
        <f t="shared" si="23"/>
        <v>175.8</v>
      </c>
      <c r="L95" s="126">
        <f t="shared" si="24"/>
        <v>175.8</v>
      </c>
      <c r="M95">
        <f t="shared" si="25"/>
        <v>175.8</v>
      </c>
      <c r="N95" s="70">
        <f t="shared" si="26"/>
        <v>181.07400000000001</v>
      </c>
      <c r="O95" s="70">
        <f t="shared" si="27"/>
        <v>200.41200000000001</v>
      </c>
      <c r="P95" s="70">
        <f t="shared" si="28"/>
        <v>247.87800000000001</v>
      </c>
      <c r="Q95" s="481">
        <f t="shared" si="29"/>
        <v>167.01000000000002</v>
      </c>
      <c r="R95" s="481">
        <f t="shared" si="30"/>
        <v>184.59000000000003</v>
      </c>
      <c r="S95" s="481">
        <f t="shared" si="31"/>
        <v>228.54000000000002</v>
      </c>
      <c r="X95" s="196"/>
    </row>
    <row r="96" spans="1:24" ht="30">
      <c r="A96" s="916" t="s">
        <v>3201</v>
      </c>
      <c r="B96" s="926"/>
      <c r="C96" s="790" t="s">
        <v>1090</v>
      </c>
      <c r="D96" s="919" t="s">
        <v>3198</v>
      </c>
      <c r="E96" s="919" t="s">
        <v>668</v>
      </c>
      <c r="F96" s="297" t="s">
        <v>1241</v>
      </c>
      <c r="G96" s="69">
        <f t="shared" si="34"/>
        <v>155.25</v>
      </c>
      <c r="H96" s="70">
        <f t="shared" si="35"/>
        <v>126.50000000000001</v>
      </c>
      <c r="I96" s="71">
        <v>115</v>
      </c>
      <c r="J96" s="126">
        <f t="shared" si="22"/>
        <v>1</v>
      </c>
      <c r="K96" s="126">
        <f t="shared" si="23"/>
        <v>115</v>
      </c>
      <c r="L96" s="126">
        <f t="shared" si="24"/>
        <v>115</v>
      </c>
      <c r="M96">
        <f t="shared" si="25"/>
        <v>115</v>
      </c>
      <c r="N96" s="70">
        <f t="shared" si="26"/>
        <v>118.45</v>
      </c>
      <c r="O96" s="70">
        <f t="shared" si="27"/>
        <v>131.1</v>
      </c>
      <c r="P96" s="70">
        <f t="shared" si="28"/>
        <v>162.14999999999998</v>
      </c>
      <c r="Q96" s="481">
        <f t="shared" si="29"/>
        <v>109.25</v>
      </c>
      <c r="R96" s="481">
        <f t="shared" si="30"/>
        <v>120.75</v>
      </c>
      <c r="S96" s="481">
        <f t="shared" si="31"/>
        <v>149.5</v>
      </c>
      <c r="X96" s="196"/>
    </row>
    <row r="97" spans="1:24" ht="43.5" customHeight="1">
      <c r="A97" s="917"/>
      <c r="B97" s="926"/>
      <c r="C97" s="925"/>
      <c r="D97" s="920"/>
      <c r="E97" s="920"/>
      <c r="F97" s="135" t="s">
        <v>1178</v>
      </c>
      <c r="G97" s="69">
        <f t="shared" si="34"/>
        <v>155.25</v>
      </c>
      <c r="H97" s="70">
        <f t="shared" si="35"/>
        <v>126.50000000000001</v>
      </c>
      <c r="I97" s="71">
        <v>115</v>
      </c>
      <c r="J97" s="126">
        <f t="shared" si="22"/>
        <v>1</v>
      </c>
      <c r="K97" s="126">
        <f t="shared" si="23"/>
        <v>115</v>
      </c>
      <c r="L97" s="126">
        <f t="shared" si="24"/>
        <v>115</v>
      </c>
      <c r="M97">
        <f t="shared" si="25"/>
        <v>115</v>
      </c>
      <c r="N97" s="70">
        <f t="shared" si="26"/>
        <v>118.45</v>
      </c>
      <c r="O97" s="70">
        <f t="shared" si="27"/>
        <v>131.1</v>
      </c>
      <c r="P97" s="70">
        <f t="shared" si="28"/>
        <v>162.14999999999998</v>
      </c>
      <c r="Q97" s="481">
        <f t="shared" si="29"/>
        <v>109.25</v>
      </c>
      <c r="R97" s="481">
        <f t="shared" si="30"/>
        <v>120.75</v>
      </c>
      <c r="S97" s="481">
        <f t="shared" si="31"/>
        <v>149.5</v>
      </c>
      <c r="X97" s="196"/>
    </row>
    <row r="98" spans="1:24" ht="30">
      <c r="A98" s="918"/>
      <c r="B98" s="926"/>
      <c r="C98" s="791"/>
      <c r="D98" s="921"/>
      <c r="E98" s="921"/>
      <c r="F98" s="299" t="s">
        <v>1179</v>
      </c>
      <c r="G98" s="69">
        <f t="shared" si="34"/>
        <v>155.25</v>
      </c>
      <c r="H98" s="70">
        <f t="shared" si="35"/>
        <v>126.50000000000001</v>
      </c>
      <c r="I98" s="71">
        <v>115</v>
      </c>
      <c r="J98" s="126">
        <f t="shared" si="22"/>
        <v>1</v>
      </c>
      <c r="K98" s="126">
        <f t="shared" si="23"/>
        <v>115</v>
      </c>
      <c r="L98" s="126">
        <f t="shared" si="24"/>
        <v>115</v>
      </c>
      <c r="M98">
        <f t="shared" si="25"/>
        <v>115</v>
      </c>
      <c r="N98" s="70">
        <f t="shared" si="26"/>
        <v>118.45</v>
      </c>
      <c r="O98" s="70">
        <f t="shared" si="27"/>
        <v>131.1</v>
      </c>
      <c r="P98" s="70">
        <f t="shared" si="28"/>
        <v>162.14999999999998</v>
      </c>
      <c r="Q98" s="481">
        <f t="shared" si="29"/>
        <v>109.25</v>
      </c>
      <c r="R98" s="481">
        <f t="shared" si="30"/>
        <v>120.75</v>
      </c>
      <c r="S98" s="481">
        <f t="shared" si="31"/>
        <v>149.5</v>
      </c>
      <c r="X98" s="87"/>
    </row>
    <row r="99" spans="1:24" ht="30">
      <c r="A99" s="916" t="s">
        <v>3203</v>
      </c>
      <c r="B99" s="926"/>
      <c r="C99" s="790" t="s">
        <v>3202</v>
      </c>
      <c r="D99" s="919" t="s">
        <v>3198</v>
      </c>
      <c r="E99" s="919" t="s">
        <v>38</v>
      </c>
      <c r="F99" s="297" t="s">
        <v>1241</v>
      </c>
      <c r="G99" s="69">
        <f t="shared" si="34"/>
        <v>436.05</v>
      </c>
      <c r="H99" s="70">
        <f t="shared" si="35"/>
        <v>355.3</v>
      </c>
      <c r="I99" s="71">
        <v>323</v>
      </c>
      <c r="J99" s="126">
        <f t="shared" si="22"/>
        <v>1</v>
      </c>
      <c r="K99" s="126">
        <f t="shared" si="23"/>
        <v>323</v>
      </c>
      <c r="L99" s="126">
        <f t="shared" si="24"/>
        <v>323</v>
      </c>
      <c r="M99">
        <f t="shared" si="25"/>
        <v>323</v>
      </c>
      <c r="N99" s="70">
        <f t="shared" si="26"/>
        <v>332.69</v>
      </c>
      <c r="O99" s="70">
        <f t="shared" si="27"/>
        <v>368.21999999999997</v>
      </c>
      <c r="P99" s="70">
        <f t="shared" si="28"/>
        <v>455.42999999999995</v>
      </c>
      <c r="Q99" s="481">
        <f t="shared" si="29"/>
        <v>306.85000000000002</v>
      </c>
      <c r="R99" s="481">
        <f t="shared" si="30"/>
        <v>339.15000000000003</v>
      </c>
      <c r="S99" s="481">
        <f t="shared" si="31"/>
        <v>419.90000000000003</v>
      </c>
      <c r="X99" s="196" t="s">
        <v>978</v>
      </c>
    </row>
    <row r="100" spans="1:24" ht="43.5" customHeight="1">
      <c r="A100" s="917"/>
      <c r="B100" s="926"/>
      <c r="C100" s="925"/>
      <c r="D100" s="920"/>
      <c r="E100" s="920"/>
      <c r="F100" s="135" t="s">
        <v>1178</v>
      </c>
      <c r="G100" s="69">
        <f t="shared" si="34"/>
        <v>436.05</v>
      </c>
      <c r="H100" s="70">
        <f t="shared" si="35"/>
        <v>355.3</v>
      </c>
      <c r="I100" s="71">
        <v>323</v>
      </c>
      <c r="J100" s="126">
        <f t="shared" si="22"/>
        <v>1</v>
      </c>
      <c r="K100" s="126">
        <f t="shared" si="23"/>
        <v>323</v>
      </c>
      <c r="L100" s="126">
        <f t="shared" si="24"/>
        <v>323</v>
      </c>
      <c r="M100">
        <f t="shared" si="25"/>
        <v>323</v>
      </c>
      <c r="N100" s="70">
        <f t="shared" si="26"/>
        <v>332.69</v>
      </c>
      <c r="O100" s="70">
        <f t="shared" si="27"/>
        <v>368.21999999999997</v>
      </c>
      <c r="P100" s="70">
        <f t="shared" si="28"/>
        <v>455.42999999999995</v>
      </c>
      <c r="Q100" s="481">
        <f t="shared" si="29"/>
        <v>306.85000000000002</v>
      </c>
      <c r="R100" s="481">
        <f t="shared" si="30"/>
        <v>339.15000000000003</v>
      </c>
      <c r="S100" s="481">
        <f t="shared" si="31"/>
        <v>419.90000000000003</v>
      </c>
      <c r="X100" s="196" t="s">
        <v>978</v>
      </c>
    </row>
    <row r="101" spans="1:24" ht="30">
      <c r="A101" s="916" t="s">
        <v>3205</v>
      </c>
      <c r="B101" s="926"/>
      <c r="C101" s="790" t="s">
        <v>3204</v>
      </c>
      <c r="D101" s="919" t="s">
        <v>3198</v>
      </c>
      <c r="E101" s="919" t="s">
        <v>32</v>
      </c>
      <c r="F101" s="297" t="s">
        <v>1241</v>
      </c>
      <c r="G101" s="69">
        <f t="shared" si="34"/>
        <v>116.235</v>
      </c>
      <c r="H101" s="70">
        <f t="shared" si="35"/>
        <v>94.710000000000008</v>
      </c>
      <c r="I101" s="71">
        <v>86.1</v>
      </c>
      <c r="J101" s="126">
        <f t="shared" si="22"/>
        <v>1</v>
      </c>
      <c r="K101" s="126">
        <f t="shared" si="23"/>
        <v>86.1</v>
      </c>
      <c r="L101" s="126">
        <f t="shared" si="24"/>
        <v>86.1</v>
      </c>
      <c r="M101">
        <f t="shared" si="25"/>
        <v>86.1</v>
      </c>
      <c r="N101" s="70">
        <f t="shared" si="26"/>
        <v>88.682999999999993</v>
      </c>
      <c r="O101" s="70">
        <f t="shared" si="27"/>
        <v>98.153999999999982</v>
      </c>
      <c r="P101" s="70">
        <f t="shared" si="28"/>
        <v>121.40099999999998</v>
      </c>
      <c r="Q101" s="481">
        <f t="shared" si="29"/>
        <v>81.794999999999987</v>
      </c>
      <c r="R101" s="481">
        <f t="shared" si="30"/>
        <v>90.405000000000001</v>
      </c>
      <c r="S101" s="481">
        <f t="shared" si="31"/>
        <v>111.92999999999999</v>
      </c>
      <c r="X101" s="196"/>
    </row>
    <row r="102" spans="1:24" ht="43.5" customHeight="1">
      <c r="A102" s="917"/>
      <c r="B102" s="926"/>
      <c r="C102" s="925"/>
      <c r="D102" s="920"/>
      <c r="E102" s="920"/>
      <c r="F102" s="135" t="s">
        <v>1178</v>
      </c>
      <c r="G102" s="69">
        <f t="shared" si="34"/>
        <v>116.235</v>
      </c>
      <c r="H102" s="70">
        <f t="shared" si="35"/>
        <v>94.710000000000008</v>
      </c>
      <c r="I102" s="71">
        <v>86.1</v>
      </c>
      <c r="J102" s="126">
        <f t="shared" si="22"/>
        <v>1</v>
      </c>
      <c r="K102" s="126">
        <f t="shared" si="23"/>
        <v>86.1</v>
      </c>
      <c r="L102" s="126">
        <f t="shared" si="24"/>
        <v>86.1</v>
      </c>
      <c r="M102">
        <f t="shared" si="25"/>
        <v>86.1</v>
      </c>
      <c r="N102" s="70">
        <f t="shared" si="26"/>
        <v>88.682999999999993</v>
      </c>
      <c r="O102" s="70">
        <f t="shared" si="27"/>
        <v>98.153999999999982</v>
      </c>
      <c r="P102" s="70">
        <f t="shared" si="28"/>
        <v>121.40099999999998</v>
      </c>
      <c r="Q102" s="481">
        <f t="shared" si="29"/>
        <v>81.794999999999987</v>
      </c>
      <c r="R102" s="481">
        <f t="shared" si="30"/>
        <v>90.405000000000001</v>
      </c>
      <c r="S102" s="481">
        <f t="shared" si="31"/>
        <v>111.92999999999999</v>
      </c>
      <c r="X102" s="196"/>
    </row>
    <row r="103" spans="1:24" ht="30">
      <c r="A103" s="918"/>
      <c r="B103" s="926"/>
      <c r="C103" s="791"/>
      <c r="D103" s="921"/>
      <c r="E103" s="921"/>
      <c r="F103" s="299" t="s">
        <v>1179</v>
      </c>
      <c r="G103" s="69">
        <f t="shared" si="34"/>
        <v>116.235</v>
      </c>
      <c r="H103" s="70">
        <f t="shared" si="35"/>
        <v>94.710000000000008</v>
      </c>
      <c r="I103" s="71">
        <v>86.1</v>
      </c>
      <c r="J103" s="126">
        <f t="shared" si="22"/>
        <v>1</v>
      </c>
      <c r="K103" s="126">
        <f t="shared" si="23"/>
        <v>86.1</v>
      </c>
      <c r="L103" s="126">
        <f t="shared" si="24"/>
        <v>86.1</v>
      </c>
      <c r="M103">
        <f t="shared" si="25"/>
        <v>86.1</v>
      </c>
      <c r="N103" s="70">
        <f t="shared" si="26"/>
        <v>88.682999999999993</v>
      </c>
      <c r="O103" s="70">
        <f t="shared" si="27"/>
        <v>98.153999999999982</v>
      </c>
      <c r="P103" s="70">
        <f t="shared" si="28"/>
        <v>121.40099999999998</v>
      </c>
      <c r="Q103" s="481">
        <f t="shared" si="29"/>
        <v>81.794999999999987</v>
      </c>
      <c r="R103" s="481">
        <f t="shared" si="30"/>
        <v>90.405000000000001</v>
      </c>
      <c r="S103" s="481">
        <f t="shared" si="31"/>
        <v>111.92999999999999</v>
      </c>
      <c r="X103" s="87"/>
    </row>
    <row r="104" spans="1:24" ht="27" customHeight="1">
      <c r="A104" s="634" t="s">
        <v>3218</v>
      </c>
      <c r="B104" s="634"/>
      <c r="C104" s="634"/>
      <c r="D104" s="634"/>
      <c r="E104" s="634"/>
      <c r="F104" s="634"/>
      <c r="G104" s="634"/>
      <c r="H104" s="634"/>
      <c r="I104" s="634"/>
      <c r="J104" s="126">
        <f t="shared" si="22"/>
        <v>0</v>
      </c>
      <c r="K104" s="126">
        <f t="shared" si="23"/>
        <v>0</v>
      </c>
      <c r="L104" s="126">
        <f t="shared" si="24"/>
        <v>0</v>
      </c>
      <c r="M104" t="str">
        <f t="shared" si="25"/>
        <v xml:space="preserve"> </v>
      </c>
      <c r="N104" s="70" t="str">
        <f t="shared" si="26"/>
        <v xml:space="preserve"> </v>
      </c>
      <c r="O104" s="70" t="str">
        <f t="shared" si="27"/>
        <v xml:space="preserve"> </v>
      </c>
      <c r="P104" s="70" t="str">
        <f t="shared" si="28"/>
        <v xml:space="preserve"> </v>
      </c>
      <c r="Q104" s="481" t="str">
        <f t="shared" si="29"/>
        <v xml:space="preserve"> </v>
      </c>
      <c r="R104" s="481" t="str">
        <f t="shared" si="30"/>
        <v xml:space="preserve"> </v>
      </c>
      <c r="S104" s="481" t="str">
        <f t="shared" si="31"/>
        <v xml:space="preserve"> </v>
      </c>
      <c r="X104" s="196"/>
    </row>
    <row r="105" spans="1:24" ht="29.25" customHeight="1">
      <c r="A105" s="64" t="s">
        <v>3</v>
      </c>
      <c r="B105" s="64" t="s">
        <v>43</v>
      </c>
      <c r="C105" s="64" t="s">
        <v>189</v>
      </c>
      <c r="D105" s="64" t="s">
        <v>76</v>
      </c>
      <c r="E105" s="64" t="s">
        <v>44</v>
      </c>
      <c r="F105" s="64" t="s">
        <v>4</v>
      </c>
      <c r="G105" s="64" t="s">
        <v>261</v>
      </c>
      <c r="H105" s="64" t="s">
        <v>3630</v>
      </c>
      <c r="I105" s="64" t="s">
        <v>263</v>
      </c>
      <c r="J105" s="126">
        <f t="shared" si="22"/>
        <v>1</v>
      </c>
      <c r="K105" s="126" t="str">
        <f t="shared" si="23"/>
        <v>ОПТ 2</v>
      </c>
      <c r="L105" s="126" t="str">
        <f t="shared" si="24"/>
        <v xml:space="preserve"> </v>
      </c>
      <c r="M105" t="str">
        <f t="shared" si="25"/>
        <v xml:space="preserve"> </v>
      </c>
      <c r="N105" s="70" t="str">
        <f t="shared" si="26"/>
        <v xml:space="preserve"> </v>
      </c>
      <c r="O105" s="70" t="str">
        <f t="shared" si="27"/>
        <v xml:space="preserve"> </v>
      </c>
      <c r="P105" s="70" t="str">
        <f t="shared" si="28"/>
        <v xml:space="preserve"> </v>
      </c>
      <c r="Q105" s="481" t="str">
        <f t="shared" si="29"/>
        <v xml:space="preserve"> </v>
      </c>
      <c r="R105" s="481" t="str">
        <f t="shared" si="30"/>
        <v xml:space="preserve"> </v>
      </c>
      <c r="S105" s="481" t="str">
        <f t="shared" si="31"/>
        <v xml:space="preserve"> </v>
      </c>
      <c r="X105" s="196"/>
    </row>
    <row r="106" spans="1:24" ht="103.5" customHeight="1">
      <c r="A106" s="271" t="s">
        <v>3220</v>
      </c>
      <c r="B106" s="301"/>
      <c r="C106" s="211" t="s">
        <v>3219</v>
      </c>
      <c r="D106" s="82" t="s">
        <v>3198</v>
      </c>
      <c r="E106" s="82" t="s">
        <v>38</v>
      </c>
      <c r="F106" s="135" t="s">
        <v>1178</v>
      </c>
      <c r="G106" s="69">
        <f>I106*1.35</f>
        <v>179.55</v>
      </c>
      <c r="H106" s="70">
        <f>I106*1.1</f>
        <v>146.30000000000001</v>
      </c>
      <c r="I106" s="71">
        <v>133</v>
      </c>
      <c r="J106" s="126">
        <f t="shared" si="22"/>
        <v>1</v>
      </c>
      <c r="K106" s="126">
        <f t="shared" si="23"/>
        <v>133</v>
      </c>
      <c r="L106" s="126">
        <f t="shared" si="24"/>
        <v>133</v>
      </c>
      <c r="M106">
        <f t="shared" si="25"/>
        <v>133</v>
      </c>
      <c r="N106" s="70">
        <f t="shared" si="26"/>
        <v>136.99</v>
      </c>
      <c r="O106" s="70">
        <f t="shared" si="27"/>
        <v>151.61999999999998</v>
      </c>
      <c r="P106" s="70">
        <f t="shared" si="28"/>
        <v>187.53</v>
      </c>
      <c r="Q106" s="481">
        <f t="shared" si="29"/>
        <v>126.35</v>
      </c>
      <c r="R106" s="481">
        <f t="shared" si="30"/>
        <v>139.65</v>
      </c>
      <c r="S106" s="481">
        <f t="shared" si="31"/>
        <v>172.9</v>
      </c>
      <c r="X106" s="196"/>
    </row>
    <row r="107" spans="1:24" ht="30">
      <c r="A107" s="916" t="s">
        <v>3222</v>
      </c>
      <c r="B107" s="922"/>
      <c r="C107" s="790" t="s">
        <v>3221</v>
      </c>
      <c r="D107" s="919" t="s">
        <v>3198</v>
      </c>
      <c r="E107" s="919" t="s">
        <v>13</v>
      </c>
      <c r="F107" s="297" t="s">
        <v>1241</v>
      </c>
      <c r="G107" s="69">
        <f>I107*1.35</f>
        <v>143.505</v>
      </c>
      <c r="H107" s="70">
        <f>I107*1.1</f>
        <v>116.93</v>
      </c>
      <c r="I107" s="71">
        <v>106.3</v>
      </c>
      <c r="J107" s="126">
        <f t="shared" si="22"/>
        <v>1</v>
      </c>
      <c r="K107" s="126">
        <f t="shared" si="23"/>
        <v>106.3</v>
      </c>
      <c r="L107" s="126">
        <f t="shared" si="24"/>
        <v>106.3</v>
      </c>
      <c r="M107">
        <f t="shared" si="25"/>
        <v>106.3</v>
      </c>
      <c r="N107" s="70">
        <f t="shared" si="26"/>
        <v>109.489</v>
      </c>
      <c r="O107" s="70">
        <f t="shared" si="27"/>
        <v>121.18199999999999</v>
      </c>
      <c r="P107" s="70">
        <f t="shared" si="28"/>
        <v>149.88299999999998</v>
      </c>
      <c r="Q107" s="481">
        <f t="shared" si="29"/>
        <v>100.985</v>
      </c>
      <c r="R107" s="481">
        <f t="shared" si="30"/>
        <v>111.61499999999999</v>
      </c>
      <c r="S107" s="481">
        <f t="shared" si="31"/>
        <v>138.19</v>
      </c>
      <c r="X107" s="196"/>
    </row>
    <row r="108" spans="1:24" ht="43.5" customHeight="1">
      <c r="A108" s="917"/>
      <c r="B108" s="923"/>
      <c r="C108" s="925"/>
      <c r="D108" s="920"/>
      <c r="E108" s="920"/>
      <c r="F108" s="135" t="s">
        <v>1178</v>
      </c>
      <c r="G108" s="69">
        <f>I108*1.35</f>
        <v>143.505</v>
      </c>
      <c r="H108" s="70">
        <f>I108*1.1</f>
        <v>116.93</v>
      </c>
      <c r="I108" s="71">
        <v>106.3</v>
      </c>
      <c r="J108" s="126">
        <f t="shared" si="22"/>
        <v>1</v>
      </c>
      <c r="K108" s="126">
        <f t="shared" si="23"/>
        <v>106.3</v>
      </c>
      <c r="L108" s="126">
        <f t="shared" si="24"/>
        <v>106.3</v>
      </c>
      <c r="M108">
        <f t="shared" si="25"/>
        <v>106.3</v>
      </c>
      <c r="N108" s="70">
        <f t="shared" si="26"/>
        <v>109.489</v>
      </c>
      <c r="O108" s="70">
        <f t="shared" si="27"/>
        <v>121.18199999999999</v>
      </c>
      <c r="P108" s="70">
        <f t="shared" si="28"/>
        <v>149.88299999999998</v>
      </c>
      <c r="Q108" s="481">
        <f t="shared" si="29"/>
        <v>100.985</v>
      </c>
      <c r="R108" s="481">
        <f t="shared" si="30"/>
        <v>111.61499999999999</v>
      </c>
      <c r="S108" s="481">
        <f t="shared" si="31"/>
        <v>138.19</v>
      </c>
      <c r="X108" s="196"/>
    </row>
    <row r="109" spans="1:24" ht="30">
      <c r="A109" s="918"/>
      <c r="B109" s="924"/>
      <c r="C109" s="791"/>
      <c r="D109" s="921"/>
      <c r="E109" s="921"/>
      <c r="F109" s="299" t="s">
        <v>1179</v>
      </c>
      <c r="G109" s="69">
        <f>I109*1.35</f>
        <v>143.505</v>
      </c>
      <c r="H109" s="70">
        <f>I109*1.1</f>
        <v>116.93</v>
      </c>
      <c r="I109" s="71">
        <v>106.3</v>
      </c>
      <c r="J109" s="126">
        <f t="shared" si="22"/>
        <v>1</v>
      </c>
      <c r="K109" s="126">
        <f t="shared" si="23"/>
        <v>106.3</v>
      </c>
      <c r="L109" s="126">
        <f t="shared" si="24"/>
        <v>106.3</v>
      </c>
      <c r="M109">
        <f t="shared" si="25"/>
        <v>106.3</v>
      </c>
      <c r="N109" s="70">
        <f t="shared" si="26"/>
        <v>109.489</v>
      </c>
      <c r="O109" s="70">
        <f t="shared" si="27"/>
        <v>121.18199999999999</v>
      </c>
      <c r="P109" s="70">
        <f t="shared" si="28"/>
        <v>149.88299999999998</v>
      </c>
      <c r="Q109" s="481">
        <f t="shared" si="29"/>
        <v>100.985</v>
      </c>
      <c r="R109" s="481">
        <f t="shared" si="30"/>
        <v>111.61499999999999</v>
      </c>
      <c r="S109" s="481">
        <f t="shared" si="31"/>
        <v>138.19</v>
      </c>
      <c r="X109" s="87"/>
    </row>
    <row r="110" spans="1:24" ht="27" customHeight="1">
      <c r="A110" s="634" t="s">
        <v>3215</v>
      </c>
      <c r="B110" s="634"/>
      <c r="C110" s="634"/>
      <c r="D110" s="634"/>
      <c r="E110" s="634"/>
      <c r="F110" s="634"/>
      <c r="G110" s="634"/>
      <c r="H110" s="634"/>
      <c r="I110" s="634"/>
      <c r="J110" s="126">
        <f t="shared" si="22"/>
        <v>0</v>
      </c>
      <c r="K110" s="126">
        <f t="shared" si="23"/>
        <v>0</v>
      </c>
      <c r="L110" s="126">
        <f t="shared" si="24"/>
        <v>0</v>
      </c>
      <c r="M110" t="str">
        <f t="shared" si="25"/>
        <v xml:space="preserve"> </v>
      </c>
      <c r="N110" s="70" t="str">
        <f t="shared" si="26"/>
        <v xml:space="preserve"> </v>
      </c>
      <c r="O110" s="70" t="str">
        <f t="shared" si="27"/>
        <v xml:space="preserve"> </v>
      </c>
      <c r="P110" s="70" t="str">
        <f t="shared" si="28"/>
        <v xml:space="preserve"> </v>
      </c>
      <c r="Q110" s="481" t="str">
        <f t="shared" si="29"/>
        <v xml:space="preserve"> </v>
      </c>
      <c r="R110" s="481" t="str">
        <f t="shared" si="30"/>
        <v xml:space="preserve"> </v>
      </c>
      <c r="S110" s="481" t="str">
        <f t="shared" si="31"/>
        <v xml:space="preserve"> </v>
      </c>
      <c r="X110" s="196"/>
    </row>
    <row r="111" spans="1:24" ht="29.25" customHeight="1">
      <c r="A111" s="64" t="s">
        <v>3</v>
      </c>
      <c r="B111" s="64" t="s">
        <v>43</v>
      </c>
      <c r="C111" s="64" t="s">
        <v>189</v>
      </c>
      <c r="D111" s="64" t="s">
        <v>76</v>
      </c>
      <c r="E111" s="64" t="s">
        <v>44</v>
      </c>
      <c r="F111" s="64" t="s">
        <v>4</v>
      </c>
      <c r="G111" s="64" t="s">
        <v>261</v>
      </c>
      <c r="H111" s="64" t="s">
        <v>3630</v>
      </c>
      <c r="I111" s="64" t="s">
        <v>263</v>
      </c>
      <c r="J111" s="126">
        <f t="shared" si="22"/>
        <v>1</v>
      </c>
      <c r="K111" s="126" t="str">
        <f t="shared" si="23"/>
        <v>ОПТ 2</v>
      </c>
      <c r="L111" s="126" t="str">
        <f t="shared" si="24"/>
        <v xml:space="preserve"> </v>
      </c>
      <c r="M111" t="str">
        <f t="shared" si="25"/>
        <v xml:space="preserve"> </v>
      </c>
      <c r="N111" s="70" t="str">
        <f t="shared" si="26"/>
        <v xml:space="preserve"> </v>
      </c>
      <c r="O111" s="70" t="str">
        <f t="shared" si="27"/>
        <v xml:space="preserve"> </v>
      </c>
      <c r="P111" s="70" t="str">
        <f t="shared" si="28"/>
        <v xml:space="preserve"> </v>
      </c>
      <c r="Q111" s="481" t="str">
        <f t="shared" si="29"/>
        <v xml:space="preserve"> </v>
      </c>
      <c r="R111" s="481" t="str">
        <f t="shared" si="30"/>
        <v xml:space="preserve"> </v>
      </c>
      <c r="S111" s="481" t="str">
        <f t="shared" si="31"/>
        <v xml:space="preserve"> </v>
      </c>
      <c r="X111" s="196"/>
    </row>
    <row r="112" spans="1:24" ht="30">
      <c r="A112" s="916" t="s">
        <v>3227</v>
      </c>
      <c r="B112" s="922"/>
      <c r="C112" s="792" t="s">
        <v>1012</v>
      </c>
      <c r="D112" s="919" t="s">
        <v>3217</v>
      </c>
      <c r="E112" s="919" t="s">
        <v>645</v>
      </c>
      <c r="F112" s="297" t="s">
        <v>1241</v>
      </c>
      <c r="G112" s="69">
        <f t="shared" ref="G112:G123" si="36">I112*1.35</f>
        <v>61.155000000000001</v>
      </c>
      <c r="H112" s="70">
        <f t="shared" ref="H112:H123" si="37">I112*1.1</f>
        <v>49.83</v>
      </c>
      <c r="I112" s="71">
        <v>45.3</v>
      </c>
      <c r="J112" s="126">
        <f t="shared" si="22"/>
        <v>1</v>
      </c>
      <c r="K112" s="126">
        <f t="shared" si="23"/>
        <v>45.3</v>
      </c>
      <c r="L112" s="126">
        <f t="shared" si="24"/>
        <v>45.3</v>
      </c>
      <c r="M112">
        <f t="shared" si="25"/>
        <v>45.3</v>
      </c>
      <c r="N112" s="70">
        <f t="shared" si="26"/>
        <v>46.658999999999999</v>
      </c>
      <c r="O112" s="70">
        <f t="shared" si="27"/>
        <v>51.641999999999989</v>
      </c>
      <c r="P112" s="70">
        <f t="shared" si="28"/>
        <v>63.87299999999999</v>
      </c>
      <c r="Q112" s="481">
        <f t="shared" si="29"/>
        <v>43.034999999999997</v>
      </c>
      <c r="R112" s="481">
        <f t="shared" si="30"/>
        <v>47.564999999999998</v>
      </c>
      <c r="S112" s="481">
        <f t="shared" si="31"/>
        <v>58.89</v>
      </c>
      <c r="X112" s="196"/>
    </row>
    <row r="113" spans="1:24" ht="47.25" customHeight="1">
      <c r="A113" s="918"/>
      <c r="B113" s="923"/>
      <c r="C113" s="792"/>
      <c r="D113" s="921"/>
      <c r="E113" s="921"/>
      <c r="F113" s="135" t="s">
        <v>1178</v>
      </c>
      <c r="G113" s="69">
        <f t="shared" si="36"/>
        <v>61.155000000000001</v>
      </c>
      <c r="H113" s="70">
        <f t="shared" si="37"/>
        <v>49.83</v>
      </c>
      <c r="I113" s="71">
        <v>45.3</v>
      </c>
      <c r="J113" s="126">
        <f t="shared" si="22"/>
        <v>1</v>
      </c>
      <c r="K113" s="126">
        <f t="shared" si="23"/>
        <v>45.3</v>
      </c>
      <c r="L113" s="126">
        <f t="shared" si="24"/>
        <v>45.3</v>
      </c>
      <c r="M113">
        <f t="shared" si="25"/>
        <v>45.3</v>
      </c>
      <c r="N113" s="70">
        <f t="shared" si="26"/>
        <v>46.658999999999999</v>
      </c>
      <c r="O113" s="70">
        <f t="shared" si="27"/>
        <v>51.641999999999989</v>
      </c>
      <c r="P113" s="70">
        <f t="shared" si="28"/>
        <v>63.87299999999999</v>
      </c>
      <c r="Q113" s="481">
        <f t="shared" si="29"/>
        <v>43.034999999999997</v>
      </c>
      <c r="R113" s="481">
        <f t="shared" si="30"/>
        <v>47.564999999999998</v>
      </c>
      <c r="S113" s="481">
        <f t="shared" si="31"/>
        <v>58.89</v>
      </c>
      <c r="X113" s="196"/>
    </row>
    <row r="114" spans="1:24" ht="30">
      <c r="A114" s="916" t="s">
        <v>3228</v>
      </c>
      <c r="B114" s="923"/>
      <c r="C114" s="792" t="s">
        <v>1013</v>
      </c>
      <c r="D114" s="919" t="s">
        <v>3217</v>
      </c>
      <c r="E114" s="919" t="s">
        <v>690</v>
      </c>
      <c r="F114" s="297" t="s">
        <v>1241</v>
      </c>
      <c r="G114" s="69">
        <f t="shared" si="36"/>
        <v>78.84</v>
      </c>
      <c r="H114" s="70">
        <f t="shared" si="37"/>
        <v>64.240000000000009</v>
      </c>
      <c r="I114" s="71">
        <v>58.4</v>
      </c>
      <c r="J114" s="126">
        <f t="shared" si="22"/>
        <v>1</v>
      </c>
      <c r="K114" s="126">
        <f t="shared" si="23"/>
        <v>58.4</v>
      </c>
      <c r="L114" s="126">
        <f t="shared" si="24"/>
        <v>58.4</v>
      </c>
      <c r="M114">
        <f t="shared" si="25"/>
        <v>58.4</v>
      </c>
      <c r="N114" s="70">
        <f t="shared" si="26"/>
        <v>60.152000000000001</v>
      </c>
      <c r="O114" s="70">
        <f t="shared" si="27"/>
        <v>66.575999999999993</v>
      </c>
      <c r="P114" s="70">
        <f t="shared" si="28"/>
        <v>82.343999999999994</v>
      </c>
      <c r="Q114" s="481">
        <f t="shared" si="29"/>
        <v>55.48</v>
      </c>
      <c r="R114" s="481">
        <f t="shared" si="30"/>
        <v>61.32</v>
      </c>
      <c r="S114" s="481">
        <f t="shared" si="31"/>
        <v>75.92</v>
      </c>
      <c r="X114" s="196"/>
    </row>
    <row r="115" spans="1:24" ht="45" customHeight="1">
      <c r="A115" s="918"/>
      <c r="B115" s="923"/>
      <c r="C115" s="792"/>
      <c r="D115" s="921"/>
      <c r="E115" s="921"/>
      <c r="F115" s="135" t="s">
        <v>1178</v>
      </c>
      <c r="G115" s="69">
        <f t="shared" si="36"/>
        <v>78.84</v>
      </c>
      <c r="H115" s="70">
        <f t="shared" si="37"/>
        <v>64.240000000000009</v>
      </c>
      <c r="I115" s="71">
        <v>58.4</v>
      </c>
      <c r="J115" s="126">
        <f t="shared" si="22"/>
        <v>1</v>
      </c>
      <c r="K115" s="126">
        <f t="shared" si="23"/>
        <v>58.4</v>
      </c>
      <c r="L115" s="126">
        <f t="shared" si="24"/>
        <v>58.4</v>
      </c>
      <c r="M115">
        <f t="shared" si="25"/>
        <v>58.4</v>
      </c>
      <c r="N115" s="70">
        <f t="shared" si="26"/>
        <v>60.152000000000001</v>
      </c>
      <c r="O115" s="70">
        <f t="shared" si="27"/>
        <v>66.575999999999993</v>
      </c>
      <c r="P115" s="70">
        <f t="shared" si="28"/>
        <v>82.343999999999994</v>
      </c>
      <c r="Q115" s="481">
        <f t="shared" si="29"/>
        <v>55.48</v>
      </c>
      <c r="R115" s="481">
        <f t="shared" si="30"/>
        <v>61.32</v>
      </c>
      <c r="S115" s="481">
        <f t="shared" si="31"/>
        <v>75.92</v>
      </c>
      <c r="X115" s="196"/>
    </row>
    <row r="116" spans="1:24" ht="30">
      <c r="A116" s="916" t="s">
        <v>3230</v>
      </c>
      <c r="B116" s="923"/>
      <c r="C116" s="792" t="s">
        <v>3229</v>
      </c>
      <c r="D116" s="919" t="s">
        <v>3217</v>
      </c>
      <c r="E116" s="919" t="s">
        <v>649</v>
      </c>
      <c r="F116" s="297" t="s">
        <v>1241</v>
      </c>
      <c r="G116" s="69">
        <f>I116*1.35</f>
        <v>71.14500000000001</v>
      </c>
      <c r="H116" s="70">
        <f>I116*1.1</f>
        <v>57.970000000000006</v>
      </c>
      <c r="I116" s="71">
        <v>52.7</v>
      </c>
      <c r="J116" s="126">
        <f t="shared" si="22"/>
        <v>1</v>
      </c>
      <c r="K116" s="126">
        <f t="shared" si="23"/>
        <v>52.7</v>
      </c>
      <c r="L116" s="126">
        <f t="shared" si="24"/>
        <v>52.7</v>
      </c>
      <c r="M116">
        <f t="shared" si="25"/>
        <v>52.7</v>
      </c>
      <c r="N116" s="70">
        <f t="shared" si="26"/>
        <v>54.281000000000006</v>
      </c>
      <c r="O116" s="70">
        <f t="shared" si="27"/>
        <v>60.077999999999996</v>
      </c>
      <c r="P116" s="70">
        <f t="shared" si="28"/>
        <v>74.307000000000002</v>
      </c>
      <c r="Q116" s="481">
        <f t="shared" si="29"/>
        <v>50.065000000000005</v>
      </c>
      <c r="R116" s="481">
        <f t="shared" si="30"/>
        <v>55.335000000000008</v>
      </c>
      <c r="S116" s="481">
        <f t="shared" si="31"/>
        <v>68.510000000000005</v>
      </c>
      <c r="X116" s="196"/>
    </row>
    <row r="117" spans="1:24" ht="45" customHeight="1">
      <c r="A117" s="918"/>
      <c r="B117" s="924"/>
      <c r="C117" s="792"/>
      <c r="D117" s="921"/>
      <c r="E117" s="921"/>
      <c r="F117" s="135" t="s">
        <v>1178</v>
      </c>
      <c r="G117" s="69">
        <f>I117*1.35</f>
        <v>71.14500000000001</v>
      </c>
      <c r="H117" s="70">
        <f>I117*1.1</f>
        <v>57.970000000000006</v>
      </c>
      <c r="I117" s="71">
        <v>52.7</v>
      </c>
      <c r="J117" s="126">
        <f t="shared" si="22"/>
        <v>1</v>
      </c>
      <c r="K117" s="126">
        <f t="shared" si="23"/>
        <v>52.7</v>
      </c>
      <c r="L117" s="126">
        <f t="shared" si="24"/>
        <v>52.7</v>
      </c>
      <c r="M117">
        <f t="shared" si="25"/>
        <v>52.7</v>
      </c>
      <c r="N117" s="70">
        <f t="shared" si="26"/>
        <v>54.281000000000006</v>
      </c>
      <c r="O117" s="70">
        <f t="shared" si="27"/>
        <v>60.077999999999996</v>
      </c>
      <c r="P117" s="70">
        <f t="shared" si="28"/>
        <v>74.307000000000002</v>
      </c>
      <c r="Q117" s="481">
        <f t="shared" si="29"/>
        <v>50.065000000000005</v>
      </c>
      <c r="R117" s="481">
        <f t="shared" si="30"/>
        <v>55.335000000000008</v>
      </c>
      <c r="S117" s="481">
        <f t="shared" si="31"/>
        <v>68.510000000000005</v>
      </c>
      <c r="X117" s="196"/>
    </row>
    <row r="118" spans="1:24" ht="27" customHeight="1">
      <c r="A118" s="634" t="s">
        <v>3216</v>
      </c>
      <c r="B118" s="634"/>
      <c r="C118" s="634"/>
      <c r="D118" s="634"/>
      <c r="E118" s="634"/>
      <c r="F118" s="634"/>
      <c r="G118" s="634"/>
      <c r="H118" s="634"/>
      <c r="I118" s="634"/>
      <c r="J118" s="126">
        <f t="shared" si="22"/>
        <v>0</v>
      </c>
      <c r="K118" s="126">
        <f t="shared" si="23"/>
        <v>0</v>
      </c>
      <c r="L118" s="126">
        <f t="shared" si="24"/>
        <v>0</v>
      </c>
      <c r="M118" t="str">
        <f t="shared" si="25"/>
        <v xml:space="preserve"> </v>
      </c>
      <c r="N118" s="70" t="str">
        <f t="shared" si="26"/>
        <v xml:space="preserve"> </v>
      </c>
      <c r="O118" s="70" t="str">
        <f t="shared" si="27"/>
        <v xml:space="preserve"> </v>
      </c>
      <c r="P118" s="70" t="str">
        <f t="shared" si="28"/>
        <v xml:space="preserve"> </v>
      </c>
      <c r="Q118" s="481" t="str">
        <f t="shared" si="29"/>
        <v xml:space="preserve"> </v>
      </c>
      <c r="R118" s="481" t="str">
        <f t="shared" si="30"/>
        <v xml:space="preserve"> </v>
      </c>
      <c r="S118" s="481" t="str">
        <f t="shared" si="31"/>
        <v xml:space="preserve"> </v>
      </c>
      <c r="X118" s="196"/>
    </row>
    <row r="119" spans="1:24" ht="29.25" customHeight="1">
      <c r="A119" s="64" t="s">
        <v>3</v>
      </c>
      <c r="B119" s="64" t="s">
        <v>43</v>
      </c>
      <c r="C119" s="64" t="s">
        <v>189</v>
      </c>
      <c r="D119" s="64" t="s">
        <v>76</v>
      </c>
      <c r="E119" s="64" t="s">
        <v>44</v>
      </c>
      <c r="F119" s="64" t="s">
        <v>4</v>
      </c>
      <c r="G119" s="64" t="s">
        <v>261</v>
      </c>
      <c r="H119" s="64" t="s">
        <v>3630</v>
      </c>
      <c r="I119" s="64" t="s">
        <v>263</v>
      </c>
      <c r="J119" s="126">
        <f t="shared" si="22"/>
        <v>1</v>
      </c>
      <c r="K119" s="126" t="str">
        <f t="shared" si="23"/>
        <v>ОПТ 2</v>
      </c>
      <c r="L119" s="126" t="str">
        <f t="shared" si="24"/>
        <v xml:space="preserve"> </v>
      </c>
      <c r="M119" t="str">
        <f t="shared" si="25"/>
        <v xml:space="preserve"> </v>
      </c>
      <c r="N119" s="70" t="str">
        <f t="shared" si="26"/>
        <v xml:space="preserve"> </v>
      </c>
      <c r="O119" s="70" t="str">
        <f t="shared" si="27"/>
        <v xml:space="preserve"> </v>
      </c>
      <c r="P119" s="70" t="str">
        <f t="shared" si="28"/>
        <v xml:space="preserve"> </v>
      </c>
      <c r="Q119" s="481" t="str">
        <f t="shared" si="29"/>
        <v xml:space="preserve"> </v>
      </c>
      <c r="R119" s="481" t="str">
        <f t="shared" si="30"/>
        <v xml:space="preserve"> </v>
      </c>
      <c r="S119" s="481" t="str">
        <f t="shared" si="31"/>
        <v xml:space="preserve"> </v>
      </c>
      <c r="X119" s="196"/>
    </row>
    <row r="120" spans="1:24" ht="30">
      <c r="A120" s="916" t="s">
        <v>3223</v>
      </c>
      <c r="B120" s="922"/>
      <c r="C120" s="792" t="s">
        <v>1014</v>
      </c>
      <c r="D120" s="919" t="s">
        <v>81</v>
      </c>
      <c r="E120" s="919" t="s">
        <v>690</v>
      </c>
      <c r="F120" s="297" t="s">
        <v>1241</v>
      </c>
      <c r="G120" s="69">
        <f t="shared" si="36"/>
        <v>88.965000000000018</v>
      </c>
      <c r="H120" s="70">
        <f t="shared" si="37"/>
        <v>72.490000000000009</v>
      </c>
      <c r="I120" s="71">
        <v>65.900000000000006</v>
      </c>
      <c r="J120" s="126">
        <f t="shared" si="22"/>
        <v>1</v>
      </c>
      <c r="K120" s="126">
        <f t="shared" si="23"/>
        <v>65.900000000000006</v>
      </c>
      <c r="L120" s="126">
        <f t="shared" si="24"/>
        <v>65.900000000000006</v>
      </c>
      <c r="M120">
        <f t="shared" si="25"/>
        <v>65.900000000000006</v>
      </c>
      <c r="N120" s="70">
        <f t="shared" si="26"/>
        <v>67.87700000000001</v>
      </c>
      <c r="O120" s="70">
        <f t="shared" si="27"/>
        <v>75.126000000000005</v>
      </c>
      <c r="P120" s="70">
        <f t="shared" si="28"/>
        <v>92.918999999999997</v>
      </c>
      <c r="Q120" s="481">
        <f t="shared" si="29"/>
        <v>62.605000000000004</v>
      </c>
      <c r="R120" s="481">
        <f t="shared" si="30"/>
        <v>69.195000000000007</v>
      </c>
      <c r="S120" s="481">
        <f t="shared" si="31"/>
        <v>85.670000000000016</v>
      </c>
      <c r="X120" s="196"/>
    </row>
    <row r="121" spans="1:24" ht="45" customHeight="1">
      <c r="A121" s="918"/>
      <c r="B121" s="923"/>
      <c r="C121" s="792"/>
      <c r="D121" s="921"/>
      <c r="E121" s="921"/>
      <c r="F121" s="135" t="s">
        <v>1178</v>
      </c>
      <c r="G121" s="69">
        <f t="shared" si="36"/>
        <v>88.965000000000018</v>
      </c>
      <c r="H121" s="70">
        <f t="shared" si="37"/>
        <v>72.490000000000009</v>
      </c>
      <c r="I121" s="71">
        <v>65.900000000000006</v>
      </c>
      <c r="J121" s="126">
        <f t="shared" si="22"/>
        <v>1</v>
      </c>
      <c r="K121" s="126">
        <f t="shared" si="23"/>
        <v>65.900000000000006</v>
      </c>
      <c r="L121" s="126">
        <f t="shared" si="24"/>
        <v>65.900000000000006</v>
      </c>
      <c r="M121">
        <f t="shared" si="25"/>
        <v>65.900000000000006</v>
      </c>
      <c r="N121" s="70">
        <f t="shared" si="26"/>
        <v>67.87700000000001</v>
      </c>
      <c r="O121" s="70">
        <f t="shared" si="27"/>
        <v>75.126000000000005</v>
      </c>
      <c r="P121" s="70">
        <f t="shared" si="28"/>
        <v>92.918999999999997</v>
      </c>
      <c r="Q121" s="481">
        <f t="shared" si="29"/>
        <v>62.605000000000004</v>
      </c>
      <c r="R121" s="481">
        <f t="shared" si="30"/>
        <v>69.195000000000007</v>
      </c>
      <c r="S121" s="481">
        <f t="shared" si="31"/>
        <v>85.670000000000016</v>
      </c>
      <c r="X121" s="196"/>
    </row>
    <row r="122" spans="1:24" ht="30">
      <c r="A122" s="916" t="s">
        <v>3224</v>
      </c>
      <c r="B122" s="923"/>
      <c r="C122" s="792" t="s">
        <v>1015</v>
      </c>
      <c r="D122" s="919" t="s">
        <v>81</v>
      </c>
      <c r="E122" s="919" t="s">
        <v>650</v>
      </c>
      <c r="F122" s="297" t="s">
        <v>1241</v>
      </c>
      <c r="G122" s="69">
        <f t="shared" si="36"/>
        <v>100.17000000000002</v>
      </c>
      <c r="H122" s="70">
        <f t="shared" si="37"/>
        <v>81.62</v>
      </c>
      <c r="I122" s="71">
        <v>74.2</v>
      </c>
      <c r="J122" s="126">
        <f t="shared" si="22"/>
        <v>1</v>
      </c>
      <c r="K122" s="126">
        <f t="shared" si="23"/>
        <v>74.2</v>
      </c>
      <c r="L122" s="126">
        <f t="shared" si="24"/>
        <v>74.2</v>
      </c>
      <c r="M122">
        <f t="shared" si="25"/>
        <v>74.2</v>
      </c>
      <c r="N122" s="70">
        <f t="shared" si="26"/>
        <v>76.426000000000002</v>
      </c>
      <c r="O122" s="70">
        <f t="shared" si="27"/>
        <v>84.587999999999994</v>
      </c>
      <c r="P122" s="70">
        <f t="shared" si="28"/>
        <v>104.622</v>
      </c>
      <c r="Q122" s="481">
        <f t="shared" si="29"/>
        <v>70.490000000000009</v>
      </c>
      <c r="R122" s="481">
        <f t="shared" si="30"/>
        <v>77.910000000000011</v>
      </c>
      <c r="S122" s="481">
        <f t="shared" si="31"/>
        <v>96.460000000000008</v>
      </c>
      <c r="X122" s="196"/>
    </row>
    <row r="123" spans="1:24" ht="46.5" customHeight="1">
      <c r="A123" s="918"/>
      <c r="B123" s="923"/>
      <c r="C123" s="792"/>
      <c r="D123" s="921"/>
      <c r="E123" s="921"/>
      <c r="F123" s="135" t="s">
        <v>1178</v>
      </c>
      <c r="G123" s="69">
        <f t="shared" si="36"/>
        <v>100.17000000000002</v>
      </c>
      <c r="H123" s="70">
        <f t="shared" si="37"/>
        <v>81.62</v>
      </c>
      <c r="I123" s="71">
        <v>74.2</v>
      </c>
      <c r="J123" s="126">
        <f t="shared" si="22"/>
        <v>1</v>
      </c>
      <c r="K123" s="126">
        <f t="shared" si="23"/>
        <v>74.2</v>
      </c>
      <c r="L123" s="126">
        <f t="shared" si="24"/>
        <v>74.2</v>
      </c>
      <c r="M123">
        <f t="shared" si="25"/>
        <v>74.2</v>
      </c>
      <c r="N123" s="70">
        <f t="shared" si="26"/>
        <v>76.426000000000002</v>
      </c>
      <c r="O123" s="70">
        <f t="shared" si="27"/>
        <v>84.587999999999994</v>
      </c>
      <c r="P123" s="70">
        <f t="shared" si="28"/>
        <v>104.622</v>
      </c>
      <c r="Q123" s="481">
        <f t="shared" si="29"/>
        <v>70.490000000000009</v>
      </c>
      <c r="R123" s="481">
        <f t="shared" si="30"/>
        <v>77.910000000000011</v>
      </c>
      <c r="S123" s="481">
        <f t="shared" si="31"/>
        <v>96.460000000000008</v>
      </c>
      <c r="X123" s="196"/>
    </row>
    <row r="124" spans="1:24" ht="30">
      <c r="A124" s="916" t="s">
        <v>3226</v>
      </c>
      <c r="B124" s="923"/>
      <c r="C124" s="792" t="s">
        <v>3225</v>
      </c>
      <c r="D124" s="919" t="s">
        <v>81</v>
      </c>
      <c r="E124" s="919" t="s">
        <v>691</v>
      </c>
      <c r="F124" s="297" t="s">
        <v>1241</v>
      </c>
      <c r="G124" s="69">
        <f>I124*1.35</f>
        <v>90.18</v>
      </c>
      <c r="H124" s="70">
        <f>I124*1.1</f>
        <v>73.48</v>
      </c>
      <c r="I124" s="71">
        <v>66.8</v>
      </c>
      <c r="J124" s="126">
        <f t="shared" si="22"/>
        <v>1</v>
      </c>
      <c r="K124" s="126">
        <f t="shared" si="23"/>
        <v>66.8</v>
      </c>
      <c r="L124" s="126">
        <f t="shared" si="24"/>
        <v>66.8</v>
      </c>
      <c r="M124">
        <f t="shared" si="25"/>
        <v>66.8</v>
      </c>
      <c r="N124" s="70">
        <f t="shared" si="26"/>
        <v>68.804000000000002</v>
      </c>
      <c r="O124" s="70">
        <f t="shared" si="27"/>
        <v>76.151999999999987</v>
      </c>
      <c r="P124" s="70">
        <f t="shared" si="28"/>
        <v>94.187999999999988</v>
      </c>
      <c r="Q124" s="481">
        <f t="shared" si="29"/>
        <v>63.459999999999994</v>
      </c>
      <c r="R124" s="481">
        <f t="shared" si="30"/>
        <v>70.14</v>
      </c>
      <c r="S124" s="481">
        <f t="shared" si="31"/>
        <v>86.84</v>
      </c>
      <c r="X124" s="196"/>
    </row>
    <row r="125" spans="1:24" ht="46.5" customHeight="1">
      <c r="A125" s="918"/>
      <c r="B125" s="924"/>
      <c r="C125" s="792"/>
      <c r="D125" s="921"/>
      <c r="E125" s="921"/>
      <c r="F125" s="135" t="s">
        <v>1178</v>
      </c>
      <c r="G125" s="69">
        <f>I125*1.35</f>
        <v>90.18</v>
      </c>
      <c r="H125" s="70">
        <f>I125*1.1</f>
        <v>73.48</v>
      </c>
      <c r="I125" s="71">
        <v>66.8</v>
      </c>
      <c r="J125" s="126">
        <f t="shared" si="22"/>
        <v>1</v>
      </c>
      <c r="K125" s="126">
        <f t="shared" si="23"/>
        <v>66.8</v>
      </c>
      <c r="L125" s="126">
        <f t="shared" si="24"/>
        <v>66.8</v>
      </c>
      <c r="M125">
        <f t="shared" si="25"/>
        <v>66.8</v>
      </c>
      <c r="N125" s="70">
        <f t="shared" si="26"/>
        <v>68.804000000000002</v>
      </c>
      <c r="O125" s="70">
        <f t="shared" si="27"/>
        <v>76.151999999999987</v>
      </c>
      <c r="P125" s="70">
        <f t="shared" si="28"/>
        <v>94.187999999999988</v>
      </c>
      <c r="Q125" s="481">
        <f t="shared" si="29"/>
        <v>63.459999999999994</v>
      </c>
      <c r="R125" s="481">
        <f t="shared" si="30"/>
        <v>70.14</v>
      </c>
      <c r="S125" s="481">
        <f t="shared" si="31"/>
        <v>86.84</v>
      </c>
      <c r="X125" s="196"/>
    </row>
    <row r="126" spans="1:24" ht="27" customHeight="1">
      <c r="A126" s="634" t="s">
        <v>3231</v>
      </c>
      <c r="B126" s="634"/>
      <c r="C126" s="634"/>
      <c r="D126" s="634"/>
      <c r="E126" s="634"/>
      <c r="F126" s="634"/>
      <c r="G126" s="634"/>
      <c r="H126" s="634"/>
      <c r="I126" s="634"/>
      <c r="J126" s="126">
        <f t="shared" si="22"/>
        <v>0</v>
      </c>
      <c r="K126" s="126">
        <f t="shared" si="23"/>
        <v>0</v>
      </c>
      <c r="L126" s="126">
        <f t="shared" si="24"/>
        <v>0</v>
      </c>
      <c r="M126" t="str">
        <f t="shared" si="25"/>
        <v xml:space="preserve"> </v>
      </c>
      <c r="N126" s="70" t="str">
        <f t="shared" si="26"/>
        <v xml:space="preserve"> </v>
      </c>
      <c r="O126" s="70" t="str">
        <f t="shared" si="27"/>
        <v xml:space="preserve"> </v>
      </c>
      <c r="P126" s="70" t="str">
        <f t="shared" si="28"/>
        <v xml:space="preserve"> </v>
      </c>
      <c r="Q126" s="481" t="str">
        <f t="shared" si="29"/>
        <v xml:space="preserve"> </v>
      </c>
      <c r="R126" s="481" t="str">
        <f t="shared" si="30"/>
        <v xml:space="preserve"> </v>
      </c>
      <c r="S126" s="481" t="str">
        <f t="shared" si="31"/>
        <v xml:space="preserve"> </v>
      </c>
      <c r="X126" s="196"/>
    </row>
    <row r="127" spans="1:24" ht="29.25" customHeight="1">
      <c r="A127" s="64" t="s">
        <v>3</v>
      </c>
      <c r="B127" s="64" t="s">
        <v>43</v>
      </c>
      <c r="C127" s="64" t="s">
        <v>189</v>
      </c>
      <c r="D127" s="64" t="s">
        <v>76</v>
      </c>
      <c r="E127" s="64" t="s">
        <v>44</v>
      </c>
      <c r="F127" s="64" t="s">
        <v>4</v>
      </c>
      <c r="G127" s="64" t="s">
        <v>261</v>
      </c>
      <c r="H127" s="64" t="s">
        <v>3630</v>
      </c>
      <c r="I127" s="64" t="s">
        <v>263</v>
      </c>
      <c r="J127" s="126">
        <f t="shared" si="22"/>
        <v>1</v>
      </c>
      <c r="K127" s="126" t="str">
        <f t="shared" si="23"/>
        <v>ОПТ 2</v>
      </c>
      <c r="L127" s="126" t="str">
        <f t="shared" si="24"/>
        <v xml:space="preserve"> </v>
      </c>
      <c r="M127" t="str">
        <f t="shared" si="25"/>
        <v xml:space="preserve"> </v>
      </c>
      <c r="N127" s="70" t="str">
        <f t="shared" si="26"/>
        <v xml:space="preserve"> </v>
      </c>
      <c r="O127" s="70" t="str">
        <f t="shared" si="27"/>
        <v xml:space="preserve"> </v>
      </c>
      <c r="P127" s="70" t="str">
        <f t="shared" si="28"/>
        <v xml:space="preserve"> </v>
      </c>
      <c r="Q127" s="481" t="str">
        <f t="shared" si="29"/>
        <v xml:space="preserve"> </v>
      </c>
      <c r="R127" s="481" t="str">
        <f t="shared" si="30"/>
        <v xml:space="preserve"> </v>
      </c>
      <c r="S127" s="481" t="str">
        <f t="shared" si="31"/>
        <v xml:space="preserve"> </v>
      </c>
      <c r="X127" s="196"/>
    </row>
    <row r="128" spans="1:24" ht="30">
      <c r="A128" s="916" t="s">
        <v>3235</v>
      </c>
      <c r="B128" s="931"/>
      <c r="C128" s="792" t="s">
        <v>1016</v>
      </c>
      <c r="D128" s="919" t="s">
        <v>3217</v>
      </c>
      <c r="E128" s="919" t="s">
        <v>3232</v>
      </c>
      <c r="F128" s="297" t="s">
        <v>1241</v>
      </c>
      <c r="G128" s="69">
        <f t="shared" ref="G128:G147" si="38">I128*1.35</f>
        <v>56.565000000000005</v>
      </c>
      <c r="H128" s="70">
        <f t="shared" ref="H128:H147" si="39">I128*1.1</f>
        <v>46.09</v>
      </c>
      <c r="I128" s="71">
        <v>41.9</v>
      </c>
      <c r="J128" s="126">
        <f t="shared" si="22"/>
        <v>1</v>
      </c>
      <c r="K128" s="126">
        <f t="shared" si="23"/>
        <v>41.9</v>
      </c>
      <c r="L128" s="126">
        <f t="shared" si="24"/>
        <v>41.9</v>
      </c>
      <c r="M128">
        <f t="shared" si="25"/>
        <v>41.9</v>
      </c>
      <c r="N128" s="70">
        <f t="shared" si="26"/>
        <v>43.156999999999996</v>
      </c>
      <c r="O128" s="70">
        <f t="shared" si="27"/>
        <v>47.765999999999991</v>
      </c>
      <c r="P128" s="70">
        <f t="shared" si="28"/>
        <v>59.078999999999994</v>
      </c>
      <c r="Q128" s="481">
        <f t="shared" si="29"/>
        <v>39.805</v>
      </c>
      <c r="R128" s="481">
        <f t="shared" si="30"/>
        <v>43.994999999999997</v>
      </c>
      <c r="S128" s="481">
        <f t="shared" si="31"/>
        <v>54.47</v>
      </c>
      <c r="X128" s="196"/>
    </row>
    <row r="129" spans="1:24" ht="45" customHeight="1">
      <c r="A129" s="918"/>
      <c r="B129" s="931"/>
      <c r="C129" s="792"/>
      <c r="D129" s="921"/>
      <c r="E129" s="921"/>
      <c r="F129" s="135" t="s">
        <v>1178</v>
      </c>
      <c r="G129" s="69">
        <f t="shared" si="38"/>
        <v>56.565000000000005</v>
      </c>
      <c r="H129" s="70">
        <f t="shared" si="39"/>
        <v>46.09</v>
      </c>
      <c r="I129" s="71">
        <v>41.9</v>
      </c>
      <c r="J129" s="126">
        <f t="shared" si="22"/>
        <v>1</v>
      </c>
      <c r="K129" s="126">
        <f t="shared" si="23"/>
        <v>41.9</v>
      </c>
      <c r="L129" s="126">
        <f t="shared" si="24"/>
        <v>41.9</v>
      </c>
      <c r="M129">
        <f t="shared" si="25"/>
        <v>41.9</v>
      </c>
      <c r="N129" s="70">
        <f t="shared" si="26"/>
        <v>43.156999999999996</v>
      </c>
      <c r="O129" s="70">
        <f t="shared" si="27"/>
        <v>47.765999999999991</v>
      </c>
      <c r="P129" s="70">
        <f t="shared" si="28"/>
        <v>59.078999999999994</v>
      </c>
      <c r="Q129" s="481">
        <f t="shared" si="29"/>
        <v>39.805</v>
      </c>
      <c r="R129" s="481">
        <f t="shared" si="30"/>
        <v>43.994999999999997</v>
      </c>
      <c r="S129" s="481">
        <f t="shared" si="31"/>
        <v>54.47</v>
      </c>
      <c r="X129" s="196"/>
    </row>
    <row r="130" spans="1:24" ht="30">
      <c r="A130" s="916" t="s">
        <v>3242</v>
      </c>
      <c r="B130" s="931"/>
      <c r="C130" s="792" t="s">
        <v>1020</v>
      </c>
      <c r="D130" s="919" t="s">
        <v>81</v>
      </c>
      <c r="E130" s="919" t="s">
        <v>3232</v>
      </c>
      <c r="F130" s="297" t="s">
        <v>1241</v>
      </c>
      <c r="G130" s="69">
        <f t="shared" si="38"/>
        <v>56.565000000000005</v>
      </c>
      <c r="H130" s="70">
        <f t="shared" si="39"/>
        <v>46.09</v>
      </c>
      <c r="I130" s="71">
        <v>41.9</v>
      </c>
      <c r="J130" s="126">
        <f t="shared" si="22"/>
        <v>1</v>
      </c>
      <c r="K130" s="126">
        <f t="shared" si="23"/>
        <v>41.9</v>
      </c>
      <c r="L130" s="126">
        <f t="shared" si="24"/>
        <v>41.9</v>
      </c>
      <c r="M130">
        <f t="shared" si="25"/>
        <v>41.9</v>
      </c>
      <c r="N130" s="70">
        <f t="shared" si="26"/>
        <v>43.156999999999996</v>
      </c>
      <c r="O130" s="70">
        <f t="shared" si="27"/>
        <v>47.765999999999991</v>
      </c>
      <c r="P130" s="70">
        <f t="shared" si="28"/>
        <v>59.078999999999994</v>
      </c>
      <c r="Q130" s="481">
        <f t="shared" si="29"/>
        <v>39.805</v>
      </c>
      <c r="R130" s="481">
        <f t="shared" si="30"/>
        <v>43.994999999999997</v>
      </c>
      <c r="S130" s="481">
        <f t="shared" si="31"/>
        <v>54.47</v>
      </c>
      <c r="X130" s="196"/>
    </row>
    <row r="131" spans="1:24" ht="47.25" customHeight="1">
      <c r="A131" s="918"/>
      <c r="B131" s="931"/>
      <c r="C131" s="792"/>
      <c r="D131" s="921"/>
      <c r="E131" s="921"/>
      <c r="F131" s="135" t="s">
        <v>1178</v>
      </c>
      <c r="G131" s="69">
        <f t="shared" si="38"/>
        <v>56.565000000000005</v>
      </c>
      <c r="H131" s="70">
        <f t="shared" si="39"/>
        <v>46.09</v>
      </c>
      <c r="I131" s="71">
        <v>41.9</v>
      </c>
      <c r="J131" s="126">
        <f t="shared" si="22"/>
        <v>1</v>
      </c>
      <c r="K131" s="126">
        <f t="shared" si="23"/>
        <v>41.9</v>
      </c>
      <c r="L131" s="126">
        <f t="shared" si="24"/>
        <v>41.9</v>
      </c>
      <c r="M131">
        <f t="shared" si="25"/>
        <v>41.9</v>
      </c>
      <c r="N131" s="70">
        <f t="shared" si="26"/>
        <v>43.156999999999996</v>
      </c>
      <c r="O131" s="70">
        <f t="shared" si="27"/>
        <v>47.765999999999991</v>
      </c>
      <c r="P131" s="70">
        <f t="shared" si="28"/>
        <v>59.078999999999994</v>
      </c>
      <c r="Q131" s="481">
        <f t="shared" si="29"/>
        <v>39.805</v>
      </c>
      <c r="R131" s="481">
        <f t="shared" si="30"/>
        <v>43.994999999999997</v>
      </c>
      <c r="S131" s="481">
        <f t="shared" si="31"/>
        <v>54.47</v>
      </c>
      <c r="X131" s="196"/>
    </row>
    <row r="132" spans="1:24" ht="30">
      <c r="A132" s="916" t="s">
        <v>3236</v>
      </c>
      <c r="B132" s="931"/>
      <c r="C132" s="792" t="s">
        <v>1017</v>
      </c>
      <c r="D132" s="919" t="s">
        <v>3217</v>
      </c>
      <c r="E132" s="919" t="s">
        <v>690</v>
      </c>
      <c r="F132" s="297" t="s">
        <v>1241</v>
      </c>
      <c r="G132" s="69">
        <f t="shared" si="38"/>
        <v>61.155000000000001</v>
      </c>
      <c r="H132" s="70">
        <f t="shared" si="39"/>
        <v>49.83</v>
      </c>
      <c r="I132" s="71">
        <v>45.3</v>
      </c>
      <c r="J132" s="126">
        <f t="shared" si="22"/>
        <v>1</v>
      </c>
      <c r="K132" s="126">
        <f t="shared" si="23"/>
        <v>45.3</v>
      </c>
      <c r="L132" s="126">
        <f t="shared" si="24"/>
        <v>45.3</v>
      </c>
      <c r="M132">
        <f t="shared" si="25"/>
        <v>45.3</v>
      </c>
      <c r="N132" s="70">
        <f t="shared" si="26"/>
        <v>46.658999999999999</v>
      </c>
      <c r="O132" s="70">
        <f t="shared" si="27"/>
        <v>51.641999999999989</v>
      </c>
      <c r="P132" s="70">
        <f t="shared" si="28"/>
        <v>63.87299999999999</v>
      </c>
      <c r="Q132" s="481">
        <f t="shared" si="29"/>
        <v>43.034999999999997</v>
      </c>
      <c r="R132" s="481">
        <f t="shared" si="30"/>
        <v>47.564999999999998</v>
      </c>
      <c r="S132" s="481">
        <f t="shared" si="31"/>
        <v>58.89</v>
      </c>
      <c r="X132" s="196"/>
    </row>
    <row r="133" spans="1:24" ht="50.25" customHeight="1">
      <c r="A133" s="918"/>
      <c r="B133" s="931"/>
      <c r="C133" s="792"/>
      <c r="D133" s="921"/>
      <c r="E133" s="921"/>
      <c r="F133" s="135" t="s">
        <v>1178</v>
      </c>
      <c r="G133" s="69">
        <f t="shared" si="38"/>
        <v>61.155000000000001</v>
      </c>
      <c r="H133" s="70">
        <f t="shared" si="39"/>
        <v>49.83</v>
      </c>
      <c r="I133" s="71">
        <v>45.3</v>
      </c>
      <c r="J133" s="126">
        <f t="shared" ref="J133:J196" si="40">IF(I133&gt;1,1,0)</f>
        <v>1</v>
      </c>
      <c r="K133" s="126">
        <f t="shared" ref="K133:K196" si="41">IF(J133=1,I133,0)</f>
        <v>45.3</v>
      </c>
      <c r="L133" s="126">
        <f t="shared" ref="L133:L196" si="42">IFERROR(SUM(K133*1)," ")</f>
        <v>45.3</v>
      </c>
      <c r="M133">
        <f t="shared" ref="M133:M196" si="43">IF(L133=0," ",L133)</f>
        <v>45.3</v>
      </c>
      <c r="N133" s="70">
        <f t="shared" si="26"/>
        <v>46.658999999999999</v>
      </c>
      <c r="O133" s="70">
        <f t="shared" si="27"/>
        <v>51.641999999999989</v>
      </c>
      <c r="P133" s="70">
        <f t="shared" si="28"/>
        <v>63.87299999999999</v>
      </c>
      <c r="Q133" s="481">
        <f t="shared" si="29"/>
        <v>43.034999999999997</v>
      </c>
      <c r="R133" s="481">
        <f t="shared" si="30"/>
        <v>47.564999999999998</v>
      </c>
      <c r="S133" s="481">
        <f t="shared" si="31"/>
        <v>58.89</v>
      </c>
      <c r="X133" s="196"/>
    </row>
    <row r="134" spans="1:24" ht="30">
      <c r="A134" s="916" t="s">
        <v>3243</v>
      </c>
      <c r="B134" s="931"/>
      <c r="C134" s="792" t="s">
        <v>1021</v>
      </c>
      <c r="D134" s="919" t="s">
        <v>81</v>
      </c>
      <c r="E134" s="919" t="s">
        <v>690</v>
      </c>
      <c r="F134" s="297" t="s">
        <v>1241</v>
      </c>
      <c r="G134" s="69">
        <f t="shared" si="38"/>
        <v>61.155000000000001</v>
      </c>
      <c r="H134" s="70">
        <f t="shared" si="39"/>
        <v>49.83</v>
      </c>
      <c r="I134" s="71">
        <v>45.3</v>
      </c>
      <c r="J134" s="126">
        <f t="shared" si="40"/>
        <v>1</v>
      </c>
      <c r="K134" s="126">
        <f t="shared" si="41"/>
        <v>45.3</v>
      </c>
      <c r="L134" s="126">
        <f t="shared" si="42"/>
        <v>45.3</v>
      </c>
      <c r="M134">
        <f t="shared" si="43"/>
        <v>45.3</v>
      </c>
      <c r="N134" s="70">
        <f t="shared" ref="N134:N197" si="44">IFERROR(SUM($M134*$T$2)," ")</f>
        <v>46.658999999999999</v>
      </c>
      <c r="O134" s="70">
        <f t="shared" ref="O134:O197" si="45">IFERROR(SUM($M134*$U$2)," ")</f>
        <v>51.641999999999989</v>
      </c>
      <c r="P134" s="70">
        <f t="shared" ref="P134:P197" si="46">IFERROR(SUM($M134*$V$2)," ")</f>
        <v>63.87299999999999</v>
      </c>
      <c r="Q134" s="481">
        <f t="shared" ref="Q134:Q197" si="47">IFERROR(SUM($M134-$M134/100*$W$2)," ")</f>
        <v>43.034999999999997</v>
      </c>
      <c r="R134" s="481">
        <f t="shared" ref="R134:R197" si="48">IFERROR(SUM($M134*$X$2)," ")</f>
        <v>47.564999999999998</v>
      </c>
      <c r="S134" s="481">
        <f t="shared" ref="S134:S197" si="49">IFERROR(SUM($M134*$Y$2)," ")</f>
        <v>58.89</v>
      </c>
      <c r="X134" s="196"/>
    </row>
    <row r="135" spans="1:24" ht="45.75" customHeight="1">
      <c r="A135" s="918"/>
      <c r="B135" s="931"/>
      <c r="C135" s="792"/>
      <c r="D135" s="921"/>
      <c r="E135" s="921"/>
      <c r="F135" s="135" t="s">
        <v>1178</v>
      </c>
      <c r="G135" s="69">
        <f t="shared" si="38"/>
        <v>61.155000000000001</v>
      </c>
      <c r="H135" s="70">
        <f t="shared" ref="H135:H140" si="50">I135*1.1</f>
        <v>49.83</v>
      </c>
      <c r="I135" s="71">
        <v>45.3</v>
      </c>
      <c r="J135" s="126">
        <f t="shared" si="40"/>
        <v>1</v>
      </c>
      <c r="K135" s="126">
        <f t="shared" si="41"/>
        <v>45.3</v>
      </c>
      <c r="L135" s="126">
        <f t="shared" si="42"/>
        <v>45.3</v>
      </c>
      <c r="M135">
        <f t="shared" si="43"/>
        <v>45.3</v>
      </c>
      <c r="N135" s="70">
        <f t="shared" si="44"/>
        <v>46.658999999999999</v>
      </c>
      <c r="O135" s="70">
        <f t="shared" si="45"/>
        <v>51.641999999999989</v>
      </c>
      <c r="P135" s="70">
        <f t="shared" si="46"/>
        <v>63.87299999999999</v>
      </c>
      <c r="Q135" s="481">
        <f t="shared" si="47"/>
        <v>43.034999999999997</v>
      </c>
      <c r="R135" s="481">
        <f t="shared" si="48"/>
        <v>47.564999999999998</v>
      </c>
      <c r="S135" s="481">
        <f t="shared" si="49"/>
        <v>58.89</v>
      </c>
      <c r="X135" s="196"/>
    </row>
    <row r="136" spans="1:24" ht="30">
      <c r="A136" s="916" t="s">
        <v>3237</v>
      </c>
      <c r="B136" s="931"/>
      <c r="C136" s="792" t="s">
        <v>1018</v>
      </c>
      <c r="D136" s="919" t="s">
        <v>3217</v>
      </c>
      <c r="E136" s="919" t="s">
        <v>3233</v>
      </c>
      <c r="F136" s="297" t="s">
        <v>1241</v>
      </c>
      <c r="G136" s="69">
        <f t="shared" si="38"/>
        <v>69.525000000000006</v>
      </c>
      <c r="H136" s="70">
        <f t="shared" si="50"/>
        <v>56.650000000000006</v>
      </c>
      <c r="I136" s="71">
        <v>51.5</v>
      </c>
      <c r="J136" s="126">
        <f t="shared" si="40"/>
        <v>1</v>
      </c>
      <c r="K136" s="126">
        <f t="shared" si="41"/>
        <v>51.5</v>
      </c>
      <c r="L136" s="126">
        <f t="shared" si="42"/>
        <v>51.5</v>
      </c>
      <c r="M136">
        <f t="shared" si="43"/>
        <v>51.5</v>
      </c>
      <c r="N136" s="70">
        <f t="shared" si="44"/>
        <v>53.045000000000002</v>
      </c>
      <c r="O136" s="70">
        <f t="shared" si="45"/>
        <v>58.709999999999994</v>
      </c>
      <c r="P136" s="70">
        <f t="shared" si="46"/>
        <v>72.614999999999995</v>
      </c>
      <c r="Q136" s="481">
        <f t="shared" si="47"/>
        <v>48.924999999999997</v>
      </c>
      <c r="R136" s="481">
        <f t="shared" si="48"/>
        <v>54.075000000000003</v>
      </c>
      <c r="S136" s="481">
        <f t="shared" si="49"/>
        <v>66.95</v>
      </c>
      <c r="X136" s="196"/>
    </row>
    <row r="137" spans="1:24" ht="45" customHeight="1">
      <c r="A137" s="917"/>
      <c r="B137" s="931"/>
      <c r="C137" s="792"/>
      <c r="D137" s="920"/>
      <c r="E137" s="920"/>
      <c r="F137" s="135" t="s">
        <v>1178</v>
      </c>
      <c r="G137" s="69">
        <f t="shared" si="38"/>
        <v>69.525000000000006</v>
      </c>
      <c r="H137" s="70">
        <f t="shared" si="50"/>
        <v>56.650000000000006</v>
      </c>
      <c r="I137" s="71">
        <v>51.5</v>
      </c>
      <c r="J137" s="126">
        <f t="shared" si="40"/>
        <v>1</v>
      </c>
      <c r="K137" s="126">
        <f t="shared" si="41"/>
        <v>51.5</v>
      </c>
      <c r="L137" s="126">
        <f t="shared" si="42"/>
        <v>51.5</v>
      </c>
      <c r="M137">
        <f t="shared" si="43"/>
        <v>51.5</v>
      </c>
      <c r="N137" s="70">
        <f t="shared" si="44"/>
        <v>53.045000000000002</v>
      </c>
      <c r="O137" s="70">
        <f t="shared" si="45"/>
        <v>58.709999999999994</v>
      </c>
      <c r="P137" s="70">
        <f t="shared" si="46"/>
        <v>72.614999999999995</v>
      </c>
      <c r="Q137" s="481">
        <f t="shared" si="47"/>
        <v>48.924999999999997</v>
      </c>
      <c r="R137" s="481">
        <f t="shared" si="48"/>
        <v>54.075000000000003</v>
      </c>
      <c r="S137" s="481">
        <f t="shared" si="49"/>
        <v>66.95</v>
      </c>
      <c r="X137" s="196"/>
    </row>
    <row r="138" spans="1:24" ht="30">
      <c r="A138" s="918"/>
      <c r="B138" s="931"/>
      <c r="C138" s="792"/>
      <c r="D138" s="921"/>
      <c r="E138" s="921"/>
      <c r="F138" s="299" t="s">
        <v>1179</v>
      </c>
      <c r="G138" s="69">
        <f t="shared" si="38"/>
        <v>69.525000000000006</v>
      </c>
      <c r="H138" s="70">
        <f t="shared" si="50"/>
        <v>56.650000000000006</v>
      </c>
      <c r="I138" s="71">
        <v>51.5</v>
      </c>
      <c r="J138" s="126">
        <f t="shared" si="40"/>
        <v>1</v>
      </c>
      <c r="K138" s="126">
        <f t="shared" si="41"/>
        <v>51.5</v>
      </c>
      <c r="L138" s="126">
        <f t="shared" si="42"/>
        <v>51.5</v>
      </c>
      <c r="M138">
        <f t="shared" si="43"/>
        <v>51.5</v>
      </c>
      <c r="N138" s="70">
        <f t="shared" si="44"/>
        <v>53.045000000000002</v>
      </c>
      <c r="O138" s="70">
        <f t="shared" si="45"/>
        <v>58.709999999999994</v>
      </c>
      <c r="P138" s="70">
        <f t="shared" si="46"/>
        <v>72.614999999999995</v>
      </c>
      <c r="Q138" s="481">
        <f t="shared" si="47"/>
        <v>48.924999999999997</v>
      </c>
      <c r="R138" s="481">
        <f t="shared" si="48"/>
        <v>54.075000000000003</v>
      </c>
      <c r="S138" s="481">
        <f t="shared" si="49"/>
        <v>66.95</v>
      </c>
      <c r="X138" s="196"/>
    </row>
    <row r="139" spans="1:24" ht="30">
      <c r="A139" s="916" t="s">
        <v>3244</v>
      </c>
      <c r="B139" s="931"/>
      <c r="C139" s="792" t="s">
        <v>1022</v>
      </c>
      <c r="D139" s="919" t="s">
        <v>81</v>
      </c>
      <c r="E139" s="919" t="s">
        <v>3233</v>
      </c>
      <c r="F139" s="297" t="s">
        <v>1241</v>
      </c>
      <c r="G139" s="69">
        <f t="shared" si="38"/>
        <v>69.525000000000006</v>
      </c>
      <c r="H139" s="70">
        <f t="shared" si="50"/>
        <v>56.650000000000006</v>
      </c>
      <c r="I139" s="71">
        <v>51.5</v>
      </c>
      <c r="J139" s="126">
        <f t="shared" si="40"/>
        <v>1</v>
      </c>
      <c r="K139" s="126">
        <f t="shared" si="41"/>
        <v>51.5</v>
      </c>
      <c r="L139" s="126">
        <f t="shared" si="42"/>
        <v>51.5</v>
      </c>
      <c r="M139">
        <f t="shared" si="43"/>
        <v>51.5</v>
      </c>
      <c r="N139" s="70">
        <f t="shared" si="44"/>
        <v>53.045000000000002</v>
      </c>
      <c r="O139" s="70">
        <f t="shared" si="45"/>
        <v>58.709999999999994</v>
      </c>
      <c r="P139" s="70">
        <f t="shared" si="46"/>
        <v>72.614999999999995</v>
      </c>
      <c r="Q139" s="481">
        <f t="shared" si="47"/>
        <v>48.924999999999997</v>
      </c>
      <c r="R139" s="481">
        <f t="shared" si="48"/>
        <v>54.075000000000003</v>
      </c>
      <c r="S139" s="481">
        <f t="shared" si="49"/>
        <v>66.95</v>
      </c>
      <c r="X139" s="196"/>
    </row>
    <row r="140" spans="1:24" ht="43.5" customHeight="1">
      <c r="A140" s="917"/>
      <c r="B140" s="931"/>
      <c r="C140" s="792"/>
      <c r="D140" s="920"/>
      <c r="E140" s="920"/>
      <c r="F140" s="135" t="s">
        <v>1178</v>
      </c>
      <c r="G140" s="69">
        <f t="shared" si="38"/>
        <v>69.525000000000006</v>
      </c>
      <c r="H140" s="70">
        <f t="shared" si="50"/>
        <v>56.650000000000006</v>
      </c>
      <c r="I140" s="71">
        <v>51.5</v>
      </c>
      <c r="J140" s="126">
        <f t="shared" si="40"/>
        <v>1</v>
      </c>
      <c r="K140" s="126">
        <f t="shared" si="41"/>
        <v>51.5</v>
      </c>
      <c r="L140" s="126">
        <f t="shared" si="42"/>
        <v>51.5</v>
      </c>
      <c r="M140">
        <f t="shared" si="43"/>
        <v>51.5</v>
      </c>
      <c r="N140" s="70">
        <f t="shared" si="44"/>
        <v>53.045000000000002</v>
      </c>
      <c r="O140" s="70">
        <f t="shared" si="45"/>
        <v>58.709999999999994</v>
      </c>
      <c r="P140" s="70">
        <f t="shared" si="46"/>
        <v>72.614999999999995</v>
      </c>
      <c r="Q140" s="481">
        <f t="shared" si="47"/>
        <v>48.924999999999997</v>
      </c>
      <c r="R140" s="481">
        <f t="shared" si="48"/>
        <v>54.075000000000003</v>
      </c>
      <c r="S140" s="481">
        <f t="shared" si="49"/>
        <v>66.95</v>
      </c>
      <c r="X140" s="196"/>
    </row>
    <row r="141" spans="1:24" ht="28.5" customHeight="1">
      <c r="A141" s="918"/>
      <c r="B141" s="931"/>
      <c r="C141" s="792"/>
      <c r="D141" s="921"/>
      <c r="E141" s="921"/>
      <c r="F141" s="299" t="s">
        <v>1179</v>
      </c>
      <c r="G141" s="69">
        <f t="shared" si="38"/>
        <v>69.525000000000006</v>
      </c>
      <c r="H141" s="70">
        <f t="shared" si="39"/>
        <v>56.650000000000006</v>
      </c>
      <c r="I141" s="71">
        <v>51.5</v>
      </c>
      <c r="J141" s="126">
        <f t="shared" si="40"/>
        <v>1</v>
      </c>
      <c r="K141" s="126">
        <f t="shared" si="41"/>
        <v>51.5</v>
      </c>
      <c r="L141" s="126">
        <f t="shared" si="42"/>
        <v>51.5</v>
      </c>
      <c r="M141">
        <f t="shared" si="43"/>
        <v>51.5</v>
      </c>
      <c r="N141" s="70">
        <f t="shared" si="44"/>
        <v>53.045000000000002</v>
      </c>
      <c r="O141" s="70">
        <f t="shared" si="45"/>
        <v>58.709999999999994</v>
      </c>
      <c r="P141" s="70">
        <f t="shared" si="46"/>
        <v>72.614999999999995</v>
      </c>
      <c r="Q141" s="481">
        <f t="shared" si="47"/>
        <v>48.924999999999997</v>
      </c>
      <c r="R141" s="481">
        <f t="shared" si="48"/>
        <v>54.075000000000003</v>
      </c>
      <c r="S141" s="481">
        <f t="shared" si="49"/>
        <v>66.95</v>
      </c>
      <c r="X141" s="196"/>
    </row>
    <row r="142" spans="1:24" ht="30">
      <c r="A142" s="916" t="s">
        <v>3234</v>
      </c>
      <c r="B142" s="931"/>
      <c r="C142" s="792" t="s">
        <v>1019</v>
      </c>
      <c r="D142" s="919" t="s">
        <v>3217</v>
      </c>
      <c r="E142" s="919" t="s">
        <v>31</v>
      </c>
      <c r="F142" s="297" t="s">
        <v>1241</v>
      </c>
      <c r="G142" s="69">
        <f t="shared" si="38"/>
        <v>96.390000000000015</v>
      </c>
      <c r="H142" s="70">
        <f>I142*1.1</f>
        <v>78.540000000000006</v>
      </c>
      <c r="I142" s="71">
        <v>71.400000000000006</v>
      </c>
      <c r="J142" s="126">
        <f t="shared" si="40"/>
        <v>1</v>
      </c>
      <c r="K142" s="126">
        <f t="shared" si="41"/>
        <v>71.400000000000006</v>
      </c>
      <c r="L142" s="126">
        <f t="shared" si="42"/>
        <v>71.400000000000006</v>
      </c>
      <c r="M142">
        <f t="shared" si="43"/>
        <v>71.400000000000006</v>
      </c>
      <c r="N142" s="70">
        <f t="shared" si="44"/>
        <v>73.542000000000002</v>
      </c>
      <c r="O142" s="70">
        <f t="shared" si="45"/>
        <v>81.396000000000001</v>
      </c>
      <c r="P142" s="70">
        <f t="shared" si="46"/>
        <v>100.67400000000001</v>
      </c>
      <c r="Q142" s="481">
        <f t="shared" si="47"/>
        <v>67.830000000000013</v>
      </c>
      <c r="R142" s="481">
        <f t="shared" si="48"/>
        <v>74.970000000000013</v>
      </c>
      <c r="S142" s="481">
        <f t="shared" si="49"/>
        <v>92.820000000000007</v>
      </c>
      <c r="X142" s="196"/>
    </row>
    <row r="143" spans="1:24" ht="45.75" customHeight="1">
      <c r="A143" s="917"/>
      <c r="B143" s="931"/>
      <c r="C143" s="792"/>
      <c r="D143" s="920"/>
      <c r="E143" s="920"/>
      <c r="F143" s="135" t="s">
        <v>1178</v>
      </c>
      <c r="G143" s="69">
        <f t="shared" si="38"/>
        <v>96.390000000000015</v>
      </c>
      <c r="H143" s="70">
        <f>I143*1.1</f>
        <v>78.540000000000006</v>
      </c>
      <c r="I143" s="71">
        <v>71.400000000000006</v>
      </c>
      <c r="J143" s="126">
        <f t="shared" si="40"/>
        <v>1</v>
      </c>
      <c r="K143" s="126">
        <f t="shared" si="41"/>
        <v>71.400000000000006</v>
      </c>
      <c r="L143" s="126">
        <f t="shared" si="42"/>
        <v>71.400000000000006</v>
      </c>
      <c r="M143">
        <f t="shared" si="43"/>
        <v>71.400000000000006</v>
      </c>
      <c r="N143" s="70">
        <f t="shared" si="44"/>
        <v>73.542000000000002</v>
      </c>
      <c r="O143" s="70">
        <f t="shared" si="45"/>
        <v>81.396000000000001</v>
      </c>
      <c r="P143" s="70">
        <f t="shared" si="46"/>
        <v>100.67400000000001</v>
      </c>
      <c r="Q143" s="481">
        <f t="shared" si="47"/>
        <v>67.830000000000013</v>
      </c>
      <c r="R143" s="481">
        <f t="shared" si="48"/>
        <v>74.970000000000013</v>
      </c>
      <c r="S143" s="481">
        <f t="shared" si="49"/>
        <v>92.820000000000007</v>
      </c>
      <c r="X143" s="196"/>
    </row>
    <row r="144" spans="1:24" ht="30">
      <c r="A144" s="918"/>
      <c r="B144" s="931"/>
      <c r="C144" s="792"/>
      <c r="D144" s="921"/>
      <c r="E144" s="921"/>
      <c r="F144" s="299" t="s">
        <v>1179</v>
      </c>
      <c r="G144" s="69">
        <f t="shared" si="38"/>
        <v>96.390000000000015</v>
      </c>
      <c r="H144" s="70">
        <f>I144*1.1</f>
        <v>78.540000000000006</v>
      </c>
      <c r="I144" s="71">
        <v>71.400000000000006</v>
      </c>
      <c r="J144" s="126">
        <f t="shared" si="40"/>
        <v>1</v>
      </c>
      <c r="K144" s="126">
        <f t="shared" si="41"/>
        <v>71.400000000000006</v>
      </c>
      <c r="L144" s="126">
        <f t="shared" si="42"/>
        <v>71.400000000000006</v>
      </c>
      <c r="M144">
        <f t="shared" si="43"/>
        <v>71.400000000000006</v>
      </c>
      <c r="N144" s="70">
        <f t="shared" si="44"/>
        <v>73.542000000000002</v>
      </c>
      <c r="O144" s="70">
        <f t="shared" si="45"/>
        <v>81.396000000000001</v>
      </c>
      <c r="P144" s="70">
        <f t="shared" si="46"/>
        <v>100.67400000000001</v>
      </c>
      <c r="Q144" s="481">
        <f t="shared" si="47"/>
        <v>67.830000000000013</v>
      </c>
      <c r="R144" s="481">
        <f t="shared" si="48"/>
        <v>74.970000000000013</v>
      </c>
      <c r="S144" s="481">
        <f t="shared" si="49"/>
        <v>92.820000000000007</v>
      </c>
      <c r="X144" s="196"/>
    </row>
    <row r="145" spans="1:24" ht="30">
      <c r="A145" s="916" t="s">
        <v>3245</v>
      </c>
      <c r="B145" s="931"/>
      <c r="C145" s="792" t="s">
        <v>1247</v>
      </c>
      <c r="D145" s="919" t="s">
        <v>81</v>
      </c>
      <c r="E145" s="919" t="s">
        <v>31</v>
      </c>
      <c r="F145" s="297" t="s">
        <v>1241</v>
      </c>
      <c r="G145" s="69">
        <f t="shared" si="38"/>
        <v>96.390000000000015</v>
      </c>
      <c r="H145" s="70">
        <f t="shared" si="39"/>
        <v>78.540000000000006</v>
      </c>
      <c r="I145" s="71">
        <v>71.400000000000006</v>
      </c>
      <c r="J145" s="126">
        <f t="shared" si="40"/>
        <v>1</v>
      </c>
      <c r="K145" s="126">
        <f t="shared" si="41"/>
        <v>71.400000000000006</v>
      </c>
      <c r="L145" s="126">
        <f t="shared" si="42"/>
        <v>71.400000000000006</v>
      </c>
      <c r="M145">
        <f t="shared" si="43"/>
        <v>71.400000000000006</v>
      </c>
      <c r="N145" s="70">
        <f t="shared" si="44"/>
        <v>73.542000000000002</v>
      </c>
      <c r="O145" s="70">
        <f t="shared" si="45"/>
        <v>81.396000000000001</v>
      </c>
      <c r="P145" s="70">
        <f t="shared" si="46"/>
        <v>100.67400000000001</v>
      </c>
      <c r="Q145" s="481">
        <f t="shared" si="47"/>
        <v>67.830000000000013</v>
      </c>
      <c r="R145" s="481">
        <f t="shared" si="48"/>
        <v>74.970000000000013</v>
      </c>
      <c r="S145" s="481">
        <f t="shared" si="49"/>
        <v>92.820000000000007</v>
      </c>
      <c r="X145" s="196"/>
    </row>
    <row r="146" spans="1:24" ht="45.75" customHeight="1">
      <c r="A146" s="917"/>
      <c r="B146" s="931"/>
      <c r="C146" s="792"/>
      <c r="D146" s="920"/>
      <c r="E146" s="920"/>
      <c r="F146" s="135" t="s">
        <v>1178</v>
      </c>
      <c r="G146" s="69">
        <f t="shared" si="38"/>
        <v>96.390000000000015</v>
      </c>
      <c r="H146" s="70">
        <f>I146*1.1</f>
        <v>78.540000000000006</v>
      </c>
      <c r="I146" s="71">
        <v>71.400000000000006</v>
      </c>
      <c r="J146" s="126">
        <f t="shared" si="40"/>
        <v>1</v>
      </c>
      <c r="K146" s="126">
        <f t="shared" si="41"/>
        <v>71.400000000000006</v>
      </c>
      <c r="L146" s="126">
        <f t="shared" si="42"/>
        <v>71.400000000000006</v>
      </c>
      <c r="M146">
        <f t="shared" si="43"/>
        <v>71.400000000000006</v>
      </c>
      <c r="N146" s="70">
        <f t="shared" si="44"/>
        <v>73.542000000000002</v>
      </c>
      <c r="O146" s="70">
        <f t="shared" si="45"/>
        <v>81.396000000000001</v>
      </c>
      <c r="P146" s="70">
        <f t="shared" si="46"/>
        <v>100.67400000000001</v>
      </c>
      <c r="Q146" s="481">
        <f t="shared" si="47"/>
        <v>67.830000000000013</v>
      </c>
      <c r="R146" s="481">
        <f t="shared" si="48"/>
        <v>74.970000000000013</v>
      </c>
      <c r="S146" s="481">
        <f t="shared" si="49"/>
        <v>92.820000000000007</v>
      </c>
      <c r="X146" s="196"/>
    </row>
    <row r="147" spans="1:24" ht="30">
      <c r="A147" s="918"/>
      <c r="B147" s="931"/>
      <c r="C147" s="792"/>
      <c r="D147" s="921"/>
      <c r="E147" s="921"/>
      <c r="F147" s="299" t="s">
        <v>1179</v>
      </c>
      <c r="G147" s="69">
        <f t="shared" si="38"/>
        <v>96.390000000000015</v>
      </c>
      <c r="H147" s="70">
        <f t="shared" si="39"/>
        <v>78.540000000000006</v>
      </c>
      <c r="I147" s="71">
        <v>71.400000000000006</v>
      </c>
      <c r="J147" s="126">
        <f t="shared" si="40"/>
        <v>1</v>
      </c>
      <c r="K147" s="126">
        <f t="shared" si="41"/>
        <v>71.400000000000006</v>
      </c>
      <c r="L147" s="126">
        <f t="shared" si="42"/>
        <v>71.400000000000006</v>
      </c>
      <c r="M147">
        <f t="shared" si="43"/>
        <v>71.400000000000006</v>
      </c>
      <c r="N147" s="70">
        <f t="shared" si="44"/>
        <v>73.542000000000002</v>
      </c>
      <c r="O147" s="70">
        <f t="shared" si="45"/>
        <v>81.396000000000001</v>
      </c>
      <c r="P147" s="70">
        <f t="shared" si="46"/>
        <v>100.67400000000001</v>
      </c>
      <c r="Q147" s="481">
        <f t="shared" si="47"/>
        <v>67.830000000000013</v>
      </c>
      <c r="R147" s="481">
        <f t="shared" si="48"/>
        <v>74.970000000000013</v>
      </c>
      <c r="S147" s="481">
        <f t="shared" si="49"/>
        <v>92.820000000000007</v>
      </c>
      <c r="X147" s="196"/>
    </row>
    <row r="148" spans="1:24" ht="30">
      <c r="A148" s="916" t="s">
        <v>3239</v>
      </c>
      <c r="B148" s="922"/>
      <c r="C148" s="792" t="s">
        <v>3238</v>
      </c>
      <c r="D148" s="919" t="s">
        <v>3217</v>
      </c>
      <c r="E148" s="919" t="s">
        <v>3200</v>
      </c>
      <c r="F148" s="297" t="s">
        <v>1241</v>
      </c>
      <c r="G148" s="69">
        <f t="shared" ref="G148:G153" si="51">I148*1.35</f>
        <v>84.78</v>
      </c>
      <c r="H148" s="70">
        <f t="shared" ref="H148:H162" si="52">I148*1.1</f>
        <v>69.08</v>
      </c>
      <c r="I148" s="71">
        <v>62.8</v>
      </c>
      <c r="J148" s="126">
        <f t="shared" si="40"/>
        <v>1</v>
      </c>
      <c r="K148" s="126">
        <f t="shared" si="41"/>
        <v>62.8</v>
      </c>
      <c r="L148" s="126">
        <f t="shared" si="42"/>
        <v>62.8</v>
      </c>
      <c r="M148">
        <f t="shared" si="43"/>
        <v>62.8</v>
      </c>
      <c r="N148" s="70">
        <f t="shared" si="44"/>
        <v>64.683999999999997</v>
      </c>
      <c r="O148" s="70">
        <f t="shared" si="45"/>
        <v>71.591999999999985</v>
      </c>
      <c r="P148" s="70">
        <f t="shared" si="46"/>
        <v>88.547999999999988</v>
      </c>
      <c r="Q148" s="481">
        <f t="shared" si="47"/>
        <v>59.66</v>
      </c>
      <c r="R148" s="481">
        <f t="shared" si="48"/>
        <v>65.94</v>
      </c>
      <c r="S148" s="481">
        <f t="shared" si="49"/>
        <v>81.64</v>
      </c>
      <c r="X148" s="196"/>
    </row>
    <row r="149" spans="1:24" ht="45.75" customHeight="1">
      <c r="A149" s="917"/>
      <c r="B149" s="923"/>
      <c r="C149" s="792"/>
      <c r="D149" s="920"/>
      <c r="E149" s="920"/>
      <c r="F149" s="135" t="s">
        <v>1178</v>
      </c>
      <c r="G149" s="69">
        <f t="shared" si="51"/>
        <v>84.78</v>
      </c>
      <c r="H149" s="70">
        <f t="shared" si="52"/>
        <v>69.08</v>
      </c>
      <c r="I149" s="71">
        <v>62.8</v>
      </c>
      <c r="J149" s="126">
        <f t="shared" si="40"/>
        <v>1</v>
      </c>
      <c r="K149" s="126">
        <f t="shared" si="41"/>
        <v>62.8</v>
      </c>
      <c r="L149" s="126">
        <f t="shared" si="42"/>
        <v>62.8</v>
      </c>
      <c r="M149">
        <f t="shared" si="43"/>
        <v>62.8</v>
      </c>
      <c r="N149" s="70">
        <f t="shared" si="44"/>
        <v>64.683999999999997</v>
      </c>
      <c r="O149" s="70">
        <f t="shared" si="45"/>
        <v>71.591999999999985</v>
      </c>
      <c r="P149" s="70">
        <f t="shared" si="46"/>
        <v>88.547999999999988</v>
      </c>
      <c r="Q149" s="481">
        <f t="shared" si="47"/>
        <v>59.66</v>
      </c>
      <c r="R149" s="481">
        <f t="shared" si="48"/>
        <v>65.94</v>
      </c>
      <c r="S149" s="481">
        <f t="shared" si="49"/>
        <v>81.64</v>
      </c>
      <c r="X149" s="196"/>
    </row>
    <row r="150" spans="1:24" ht="30">
      <c r="A150" s="918"/>
      <c r="B150" s="923"/>
      <c r="C150" s="792"/>
      <c r="D150" s="921"/>
      <c r="E150" s="921"/>
      <c r="F150" s="299" t="s">
        <v>1179</v>
      </c>
      <c r="G150" s="69">
        <f t="shared" si="51"/>
        <v>84.78</v>
      </c>
      <c r="H150" s="70">
        <f t="shared" si="52"/>
        <v>69.08</v>
      </c>
      <c r="I150" s="71">
        <v>62.8</v>
      </c>
      <c r="J150" s="126">
        <f t="shared" si="40"/>
        <v>1</v>
      </c>
      <c r="K150" s="126">
        <f t="shared" si="41"/>
        <v>62.8</v>
      </c>
      <c r="L150" s="126">
        <f t="shared" si="42"/>
        <v>62.8</v>
      </c>
      <c r="M150">
        <f t="shared" si="43"/>
        <v>62.8</v>
      </c>
      <c r="N150" s="70">
        <f t="shared" si="44"/>
        <v>64.683999999999997</v>
      </c>
      <c r="O150" s="70">
        <f t="shared" si="45"/>
        <v>71.591999999999985</v>
      </c>
      <c r="P150" s="70">
        <f t="shared" si="46"/>
        <v>88.547999999999988</v>
      </c>
      <c r="Q150" s="481">
        <f t="shared" si="47"/>
        <v>59.66</v>
      </c>
      <c r="R150" s="481">
        <f t="shared" si="48"/>
        <v>65.94</v>
      </c>
      <c r="S150" s="481">
        <f t="shared" si="49"/>
        <v>81.64</v>
      </c>
      <c r="X150" s="196"/>
    </row>
    <row r="151" spans="1:24" ht="30">
      <c r="A151" s="916" t="s">
        <v>3247</v>
      </c>
      <c r="B151" s="923"/>
      <c r="C151" s="792" t="s">
        <v>3246</v>
      </c>
      <c r="D151" s="919" t="s">
        <v>81</v>
      </c>
      <c r="E151" s="919" t="s">
        <v>3200</v>
      </c>
      <c r="F151" s="297" t="s">
        <v>1241</v>
      </c>
      <c r="G151" s="69">
        <f t="shared" si="51"/>
        <v>84.78</v>
      </c>
      <c r="H151" s="70">
        <f t="shared" si="52"/>
        <v>69.08</v>
      </c>
      <c r="I151" s="71">
        <v>62.8</v>
      </c>
      <c r="J151" s="126">
        <f t="shared" si="40"/>
        <v>1</v>
      </c>
      <c r="K151" s="126">
        <f t="shared" si="41"/>
        <v>62.8</v>
      </c>
      <c r="L151" s="126">
        <f t="shared" si="42"/>
        <v>62.8</v>
      </c>
      <c r="M151">
        <f t="shared" si="43"/>
        <v>62.8</v>
      </c>
      <c r="N151" s="70">
        <f t="shared" si="44"/>
        <v>64.683999999999997</v>
      </c>
      <c r="O151" s="70">
        <f t="shared" si="45"/>
        <v>71.591999999999985</v>
      </c>
      <c r="P151" s="70">
        <f t="shared" si="46"/>
        <v>88.547999999999988</v>
      </c>
      <c r="Q151" s="481">
        <f t="shared" si="47"/>
        <v>59.66</v>
      </c>
      <c r="R151" s="481">
        <f t="shared" si="48"/>
        <v>65.94</v>
      </c>
      <c r="S151" s="481">
        <f t="shared" si="49"/>
        <v>81.64</v>
      </c>
      <c r="X151" s="196"/>
    </row>
    <row r="152" spans="1:24" ht="45.75" customHeight="1">
      <c r="A152" s="917"/>
      <c r="B152" s="923"/>
      <c r="C152" s="792"/>
      <c r="D152" s="920"/>
      <c r="E152" s="920"/>
      <c r="F152" s="135" t="s">
        <v>1178</v>
      </c>
      <c r="G152" s="69">
        <f t="shared" si="51"/>
        <v>84.78</v>
      </c>
      <c r="H152" s="70">
        <f t="shared" si="52"/>
        <v>69.08</v>
      </c>
      <c r="I152" s="71">
        <v>62.8</v>
      </c>
      <c r="J152" s="126">
        <f t="shared" si="40"/>
        <v>1</v>
      </c>
      <c r="K152" s="126">
        <f t="shared" si="41"/>
        <v>62.8</v>
      </c>
      <c r="L152" s="126">
        <f t="shared" si="42"/>
        <v>62.8</v>
      </c>
      <c r="M152">
        <f t="shared" si="43"/>
        <v>62.8</v>
      </c>
      <c r="N152" s="70">
        <f t="shared" si="44"/>
        <v>64.683999999999997</v>
      </c>
      <c r="O152" s="70">
        <f t="shared" si="45"/>
        <v>71.591999999999985</v>
      </c>
      <c r="P152" s="70">
        <f t="shared" si="46"/>
        <v>88.547999999999988</v>
      </c>
      <c r="Q152" s="481">
        <f t="shared" si="47"/>
        <v>59.66</v>
      </c>
      <c r="R152" s="481">
        <f t="shared" si="48"/>
        <v>65.94</v>
      </c>
      <c r="S152" s="481">
        <f t="shared" si="49"/>
        <v>81.64</v>
      </c>
      <c r="X152" s="196" t="s">
        <v>978</v>
      </c>
    </row>
    <row r="153" spans="1:24" ht="30">
      <c r="A153" s="918"/>
      <c r="B153" s="923"/>
      <c r="C153" s="792"/>
      <c r="D153" s="921"/>
      <c r="E153" s="921"/>
      <c r="F153" s="299" t="s">
        <v>1179</v>
      </c>
      <c r="G153" s="69">
        <f t="shared" si="51"/>
        <v>84.78</v>
      </c>
      <c r="H153" s="70">
        <f t="shared" si="52"/>
        <v>69.08</v>
      </c>
      <c r="I153" s="71">
        <v>62.8</v>
      </c>
      <c r="J153" s="126">
        <f t="shared" si="40"/>
        <v>1</v>
      </c>
      <c r="K153" s="126">
        <f t="shared" si="41"/>
        <v>62.8</v>
      </c>
      <c r="L153" s="126">
        <f t="shared" si="42"/>
        <v>62.8</v>
      </c>
      <c r="M153">
        <f t="shared" si="43"/>
        <v>62.8</v>
      </c>
      <c r="N153" s="70">
        <f t="shared" si="44"/>
        <v>64.683999999999997</v>
      </c>
      <c r="O153" s="70">
        <f t="shared" si="45"/>
        <v>71.591999999999985</v>
      </c>
      <c r="P153" s="70">
        <f t="shared" si="46"/>
        <v>88.547999999999988</v>
      </c>
      <c r="Q153" s="481">
        <f t="shared" si="47"/>
        <v>59.66</v>
      </c>
      <c r="R153" s="481">
        <f t="shared" si="48"/>
        <v>65.94</v>
      </c>
      <c r="S153" s="481">
        <f t="shared" si="49"/>
        <v>81.64</v>
      </c>
      <c r="X153" s="196"/>
    </row>
    <row r="154" spans="1:24" ht="30">
      <c r="A154" s="916" t="s">
        <v>3241</v>
      </c>
      <c r="B154" s="923"/>
      <c r="C154" s="792" t="s">
        <v>3240</v>
      </c>
      <c r="D154" s="919" t="s">
        <v>3217</v>
      </c>
      <c r="E154" s="919" t="s">
        <v>650</v>
      </c>
      <c r="F154" s="297" t="s">
        <v>1241</v>
      </c>
      <c r="G154" s="69">
        <f t="shared" ref="G154:G162" si="53">I154*1.35</f>
        <v>68.175000000000011</v>
      </c>
      <c r="H154" s="70">
        <f t="shared" si="52"/>
        <v>55.550000000000004</v>
      </c>
      <c r="I154" s="71">
        <v>50.5</v>
      </c>
      <c r="J154" s="126">
        <f t="shared" si="40"/>
        <v>1</v>
      </c>
      <c r="K154" s="126">
        <f t="shared" si="41"/>
        <v>50.5</v>
      </c>
      <c r="L154" s="126">
        <f t="shared" si="42"/>
        <v>50.5</v>
      </c>
      <c r="M154">
        <f t="shared" si="43"/>
        <v>50.5</v>
      </c>
      <c r="N154" s="70">
        <f t="shared" si="44"/>
        <v>52.015000000000001</v>
      </c>
      <c r="O154" s="70">
        <f t="shared" si="45"/>
        <v>57.569999999999993</v>
      </c>
      <c r="P154" s="70">
        <f t="shared" si="46"/>
        <v>71.204999999999998</v>
      </c>
      <c r="Q154" s="481">
        <f t="shared" si="47"/>
        <v>47.975000000000001</v>
      </c>
      <c r="R154" s="481">
        <f t="shared" si="48"/>
        <v>53.025000000000006</v>
      </c>
      <c r="S154" s="481">
        <f t="shared" si="49"/>
        <v>65.650000000000006</v>
      </c>
      <c r="X154" s="196"/>
    </row>
    <row r="155" spans="1:24" ht="45.75" customHeight="1">
      <c r="A155" s="917"/>
      <c r="B155" s="923"/>
      <c r="C155" s="792"/>
      <c r="D155" s="920"/>
      <c r="E155" s="920"/>
      <c r="F155" s="135" t="s">
        <v>1178</v>
      </c>
      <c r="G155" s="69">
        <f t="shared" si="53"/>
        <v>68.175000000000011</v>
      </c>
      <c r="H155" s="70">
        <f t="shared" si="52"/>
        <v>55.550000000000004</v>
      </c>
      <c r="I155" s="71">
        <v>50.5</v>
      </c>
      <c r="J155" s="126">
        <f t="shared" si="40"/>
        <v>1</v>
      </c>
      <c r="K155" s="126">
        <f t="shared" si="41"/>
        <v>50.5</v>
      </c>
      <c r="L155" s="126">
        <f t="shared" si="42"/>
        <v>50.5</v>
      </c>
      <c r="M155">
        <f t="shared" si="43"/>
        <v>50.5</v>
      </c>
      <c r="N155" s="70">
        <f t="shared" si="44"/>
        <v>52.015000000000001</v>
      </c>
      <c r="O155" s="70">
        <f t="shared" si="45"/>
        <v>57.569999999999993</v>
      </c>
      <c r="P155" s="70">
        <f t="shared" si="46"/>
        <v>71.204999999999998</v>
      </c>
      <c r="Q155" s="481">
        <f t="shared" si="47"/>
        <v>47.975000000000001</v>
      </c>
      <c r="R155" s="481">
        <f t="shared" si="48"/>
        <v>53.025000000000006</v>
      </c>
      <c r="S155" s="481">
        <f t="shared" si="49"/>
        <v>65.650000000000006</v>
      </c>
      <c r="X155" s="196"/>
    </row>
    <row r="156" spans="1:24" ht="30">
      <c r="A156" s="918"/>
      <c r="B156" s="923"/>
      <c r="C156" s="792"/>
      <c r="D156" s="921"/>
      <c r="E156" s="921"/>
      <c r="F156" s="299" t="s">
        <v>1179</v>
      </c>
      <c r="G156" s="69">
        <f t="shared" si="53"/>
        <v>68.175000000000011</v>
      </c>
      <c r="H156" s="70">
        <f t="shared" si="52"/>
        <v>55.550000000000004</v>
      </c>
      <c r="I156" s="71">
        <v>50.5</v>
      </c>
      <c r="J156" s="126">
        <f t="shared" si="40"/>
        <v>1</v>
      </c>
      <c r="K156" s="126">
        <f t="shared" si="41"/>
        <v>50.5</v>
      </c>
      <c r="L156" s="126">
        <f t="shared" si="42"/>
        <v>50.5</v>
      </c>
      <c r="M156">
        <f t="shared" si="43"/>
        <v>50.5</v>
      </c>
      <c r="N156" s="70">
        <f t="shared" si="44"/>
        <v>52.015000000000001</v>
      </c>
      <c r="O156" s="70">
        <f t="shared" si="45"/>
        <v>57.569999999999993</v>
      </c>
      <c r="P156" s="70">
        <f t="shared" si="46"/>
        <v>71.204999999999998</v>
      </c>
      <c r="Q156" s="481">
        <f t="shared" si="47"/>
        <v>47.975000000000001</v>
      </c>
      <c r="R156" s="481">
        <f t="shared" si="48"/>
        <v>53.025000000000006</v>
      </c>
      <c r="S156" s="481">
        <f t="shared" si="49"/>
        <v>65.650000000000006</v>
      </c>
      <c r="X156" s="196"/>
    </row>
    <row r="157" spans="1:24" ht="30">
      <c r="A157" s="916" t="s">
        <v>3251</v>
      </c>
      <c r="B157" s="923"/>
      <c r="C157" s="792" t="s">
        <v>3250</v>
      </c>
      <c r="D157" s="919" t="s">
        <v>81</v>
      </c>
      <c r="E157" s="919" t="s">
        <v>650</v>
      </c>
      <c r="F157" s="297" t="s">
        <v>1241</v>
      </c>
      <c r="G157" s="69">
        <f>I157*1.35</f>
        <v>68.175000000000011</v>
      </c>
      <c r="H157" s="70">
        <f t="shared" si="52"/>
        <v>55.550000000000004</v>
      </c>
      <c r="I157" s="71">
        <v>50.5</v>
      </c>
      <c r="J157" s="126">
        <f t="shared" si="40"/>
        <v>1</v>
      </c>
      <c r="K157" s="126">
        <f t="shared" si="41"/>
        <v>50.5</v>
      </c>
      <c r="L157" s="126">
        <f t="shared" si="42"/>
        <v>50.5</v>
      </c>
      <c r="M157">
        <f t="shared" si="43"/>
        <v>50.5</v>
      </c>
      <c r="N157" s="70">
        <f t="shared" si="44"/>
        <v>52.015000000000001</v>
      </c>
      <c r="O157" s="70">
        <f t="shared" si="45"/>
        <v>57.569999999999993</v>
      </c>
      <c r="P157" s="70">
        <f t="shared" si="46"/>
        <v>71.204999999999998</v>
      </c>
      <c r="Q157" s="481">
        <f t="shared" si="47"/>
        <v>47.975000000000001</v>
      </c>
      <c r="R157" s="481">
        <f t="shared" si="48"/>
        <v>53.025000000000006</v>
      </c>
      <c r="S157" s="481">
        <f t="shared" si="49"/>
        <v>65.650000000000006</v>
      </c>
      <c r="X157" s="196"/>
    </row>
    <row r="158" spans="1:24" ht="45.75" customHeight="1">
      <c r="A158" s="917"/>
      <c r="B158" s="923"/>
      <c r="C158" s="792"/>
      <c r="D158" s="920"/>
      <c r="E158" s="920"/>
      <c r="F158" s="135" t="s">
        <v>1178</v>
      </c>
      <c r="G158" s="69">
        <f>I158*1.35</f>
        <v>68.175000000000011</v>
      </c>
      <c r="H158" s="70">
        <f t="shared" si="52"/>
        <v>55.550000000000004</v>
      </c>
      <c r="I158" s="71">
        <v>50.5</v>
      </c>
      <c r="J158" s="126">
        <f t="shared" si="40"/>
        <v>1</v>
      </c>
      <c r="K158" s="126">
        <f t="shared" si="41"/>
        <v>50.5</v>
      </c>
      <c r="L158" s="126">
        <f t="shared" si="42"/>
        <v>50.5</v>
      </c>
      <c r="M158">
        <f t="shared" si="43"/>
        <v>50.5</v>
      </c>
      <c r="N158" s="70">
        <f t="shared" si="44"/>
        <v>52.015000000000001</v>
      </c>
      <c r="O158" s="70">
        <f t="shared" si="45"/>
        <v>57.569999999999993</v>
      </c>
      <c r="P158" s="70">
        <f t="shared" si="46"/>
        <v>71.204999999999998</v>
      </c>
      <c r="Q158" s="481">
        <f t="shared" si="47"/>
        <v>47.975000000000001</v>
      </c>
      <c r="R158" s="481">
        <f t="shared" si="48"/>
        <v>53.025000000000006</v>
      </c>
      <c r="S158" s="481">
        <f t="shared" si="49"/>
        <v>65.650000000000006</v>
      </c>
      <c r="X158" s="196"/>
    </row>
    <row r="159" spans="1:24" ht="30">
      <c r="A159" s="918"/>
      <c r="B159" s="923"/>
      <c r="C159" s="792"/>
      <c r="D159" s="921"/>
      <c r="E159" s="921"/>
      <c r="F159" s="299" t="s">
        <v>1179</v>
      </c>
      <c r="G159" s="69">
        <f>I159*1.35</f>
        <v>68.175000000000011</v>
      </c>
      <c r="H159" s="70">
        <f t="shared" si="52"/>
        <v>55.550000000000004</v>
      </c>
      <c r="I159" s="71">
        <v>50.5</v>
      </c>
      <c r="J159" s="126">
        <f t="shared" si="40"/>
        <v>1</v>
      </c>
      <c r="K159" s="126">
        <f t="shared" si="41"/>
        <v>50.5</v>
      </c>
      <c r="L159" s="126">
        <f t="shared" si="42"/>
        <v>50.5</v>
      </c>
      <c r="M159">
        <f t="shared" si="43"/>
        <v>50.5</v>
      </c>
      <c r="N159" s="70">
        <f t="shared" si="44"/>
        <v>52.015000000000001</v>
      </c>
      <c r="O159" s="70">
        <f t="shared" si="45"/>
        <v>57.569999999999993</v>
      </c>
      <c r="P159" s="70">
        <f t="shared" si="46"/>
        <v>71.204999999999998</v>
      </c>
      <c r="Q159" s="481">
        <f t="shared" si="47"/>
        <v>47.975000000000001</v>
      </c>
      <c r="R159" s="481">
        <f t="shared" si="48"/>
        <v>53.025000000000006</v>
      </c>
      <c r="S159" s="481">
        <f t="shared" si="49"/>
        <v>65.650000000000006</v>
      </c>
      <c r="X159" s="196"/>
    </row>
    <row r="160" spans="1:24" ht="30">
      <c r="A160" s="916" t="s">
        <v>3249</v>
      </c>
      <c r="B160" s="923"/>
      <c r="C160" s="792" t="s">
        <v>3248</v>
      </c>
      <c r="D160" s="919" t="s">
        <v>81</v>
      </c>
      <c r="E160" s="919" t="s">
        <v>649</v>
      </c>
      <c r="F160" s="297" t="s">
        <v>1241</v>
      </c>
      <c r="G160" s="69">
        <f t="shared" si="53"/>
        <v>60.210000000000008</v>
      </c>
      <c r="H160" s="70">
        <f t="shared" si="52"/>
        <v>49.06</v>
      </c>
      <c r="I160" s="71">
        <v>44.6</v>
      </c>
      <c r="J160" s="126">
        <f t="shared" si="40"/>
        <v>1</v>
      </c>
      <c r="K160" s="126">
        <f t="shared" si="41"/>
        <v>44.6</v>
      </c>
      <c r="L160" s="126">
        <f t="shared" si="42"/>
        <v>44.6</v>
      </c>
      <c r="M160">
        <f t="shared" si="43"/>
        <v>44.6</v>
      </c>
      <c r="N160" s="70">
        <f t="shared" si="44"/>
        <v>45.938000000000002</v>
      </c>
      <c r="O160" s="70">
        <f t="shared" si="45"/>
        <v>50.843999999999994</v>
      </c>
      <c r="P160" s="70">
        <f t="shared" si="46"/>
        <v>62.885999999999996</v>
      </c>
      <c r="Q160" s="481">
        <f t="shared" si="47"/>
        <v>42.370000000000005</v>
      </c>
      <c r="R160" s="481">
        <f t="shared" si="48"/>
        <v>46.830000000000005</v>
      </c>
      <c r="S160" s="481">
        <f t="shared" si="49"/>
        <v>57.980000000000004</v>
      </c>
      <c r="X160" s="196" t="s">
        <v>978</v>
      </c>
    </row>
    <row r="161" spans="1:24" ht="45.75" customHeight="1">
      <c r="A161" s="917"/>
      <c r="B161" s="923"/>
      <c r="C161" s="792"/>
      <c r="D161" s="920"/>
      <c r="E161" s="920"/>
      <c r="F161" s="135" t="s">
        <v>1178</v>
      </c>
      <c r="G161" s="69">
        <f t="shared" si="53"/>
        <v>60.210000000000008</v>
      </c>
      <c r="H161" s="70">
        <f t="shared" si="52"/>
        <v>49.06</v>
      </c>
      <c r="I161" s="71">
        <v>44.6</v>
      </c>
      <c r="J161" s="126">
        <f t="shared" si="40"/>
        <v>1</v>
      </c>
      <c r="K161" s="126">
        <f t="shared" si="41"/>
        <v>44.6</v>
      </c>
      <c r="L161" s="126">
        <f t="shared" si="42"/>
        <v>44.6</v>
      </c>
      <c r="M161">
        <f t="shared" si="43"/>
        <v>44.6</v>
      </c>
      <c r="N161" s="70">
        <f t="shared" si="44"/>
        <v>45.938000000000002</v>
      </c>
      <c r="O161" s="70">
        <f t="shared" si="45"/>
        <v>50.843999999999994</v>
      </c>
      <c r="P161" s="70">
        <f t="shared" si="46"/>
        <v>62.885999999999996</v>
      </c>
      <c r="Q161" s="481">
        <f t="shared" si="47"/>
        <v>42.370000000000005</v>
      </c>
      <c r="R161" s="481">
        <f t="shared" si="48"/>
        <v>46.830000000000005</v>
      </c>
      <c r="S161" s="481">
        <f t="shared" si="49"/>
        <v>57.980000000000004</v>
      </c>
      <c r="X161" s="196"/>
    </row>
    <row r="162" spans="1:24" ht="30">
      <c r="A162" s="918"/>
      <c r="B162" s="924"/>
      <c r="C162" s="792"/>
      <c r="D162" s="921"/>
      <c r="E162" s="921"/>
      <c r="F162" s="299" t="s">
        <v>1179</v>
      </c>
      <c r="G162" s="69">
        <f t="shared" si="53"/>
        <v>60.210000000000008</v>
      </c>
      <c r="H162" s="70">
        <f t="shared" si="52"/>
        <v>49.06</v>
      </c>
      <c r="I162" s="71">
        <v>44.6</v>
      </c>
      <c r="J162" s="126">
        <f t="shared" si="40"/>
        <v>1</v>
      </c>
      <c r="K162" s="126">
        <f t="shared" si="41"/>
        <v>44.6</v>
      </c>
      <c r="L162" s="126">
        <f t="shared" si="42"/>
        <v>44.6</v>
      </c>
      <c r="M162">
        <f t="shared" si="43"/>
        <v>44.6</v>
      </c>
      <c r="N162" s="70">
        <f t="shared" si="44"/>
        <v>45.938000000000002</v>
      </c>
      <c r="O162" s="70">
        <f t="shared" si="45"/>
        <v>50.843999999999994</v>
      </c>
      <c r="P162" s="70">
        <f t="shared" si="46"/>
        <v>62.885999999999996</v>
      </c>
      <c r="Q162" s="481">
        <f t="shared" si="47"/>
        <v>42.370000000000005</v>
      </c>
      <c r="R162" s="481">
        <f t="shared" si="48"/>
        <v>46.830000000000005</v>
      </c>
      <c r="S162" s="481">
        <f t="shared" si="49"/>
        <v>57.980000000000004</v>
      </c>
      <c r="X162" s="196" t="s">
        <v>978</v>
      </c>
    </row>
    <row r="163" spans="1:24" ht="29.25" customHeight="1">
      <c r="A163" s="634" t="s">
        <v>3252</v>
      </c>
      <c r="B163" s="634"/>
      <c r="C163" s="634"/>
      <c r="D163" s="634"/>
      <c r="E163" s="634"/>
      <c r="F163" s="634"/>
      <c r="G163" s="634"/>
      <c r="H163" s="634"/>
      <c r="I163" s="634"/>
      <c r="J163" s="126">
        <f t="shared" si="40"/>
        <v>0</v>
      </c>
      <c r="K163" s="126">
        <f t="shared" si="41"/>
        <v>0</v>
      </c>
      <c r="L163" s="126">
        <f t="shared" si="42"/>
        <v>0</v>
      </c>
      <c r="M163" t="str">
        <f t="shared" si="43"/>
        <v xml:space="preserve"> </v>
      </c>
      <c r="N163" s="70" t="str">
        <f t="shared" si="44"/>
        <v xml:space="preserve"> </v>
      </c>
      <c r="O163" s="70" t="str">
        <f t="shared" si="45"/>
        <v xml:space="preserve"> </v>
      </c>
      <c r="P163" s="70" t="str">
        <f t="shared" si="46"/>
        <v xml:space="preserve"> </v>
      </c>
      <c r="Q163" s="481" t="str">
        <f t="shared" si="47"/>
        <v xml:space="preserve"> </v>
      </c>
      <c r="R163" s="481" t="str">
        <f t="shared" si="48"/>
        <v xml:space="preserve"> </v>
      </c>
      <c r="S163" s="481" t="str">
        <f t="shared" si="49"/>
        <v xml:space="preserve"> </v>
      </c>
      <c r="X163" s="196"/>
    </row>
    <row r="164" spans="1:24" ht="29.25" customHeight="1">
      <c r="A164" s="64" t="s">
        <v>3</v>
      </c>
      <c r="B164" s="64" t="s">
        <v>43</v>
      </c>
      <c r="C164" s="64" t="s">
        <v>189</v>
      </c>
      <c r="D164" s="64" t="s">
        <v>76</v>
      </c>
      <c r="E164" s="64" t="s">
        <v>44</v>
      </c>
      <c r="F164" s="64" t="s">
        <v>4</v>
      </c>
      <c r="G164" s="64" t="s">
        <v>261</v>
      </c>
      <c r="H164" s="64" t="s">
        <v>3630</v>
      </c>
      <c r="I164" s="64" t="s">
        <v>263</v>
      </c>
      <c r="J164" s="126">
        <f t="shared" si="40"/>
        <v>1</v>
      </c>
      <c r="K164" s="126" t="str">
        <f t="shared" si="41"/>
        <v>ОПТ 2</v>
      </c>
      <c r="L164" s="126" t="str">
        <f t="shared" si="42"/>
        <v xml:space="preserve"> </v>
      </c>
      <c r="M164" t="str">
        <f t="shared" si="43"/>
        <v xml:space="preserve"> </v>
      </c>
      <c r="N164" s="70" t="str">
        <f t="shared" si="44"/>
        <v xml:space="preserve"> </v>
      </c>
      <c r="O164" s="70" t="str">
        <f t="shared" si="45"/>
        <v xml:space="preserve"> </v>
      </c>
      <c r="P164" s="70" t="str">
        <f t="shared" si="46"/>
        <v xml:space="preserve"> </v>
      </c>
      <c r="Q164" s="481" t="str">
        <f t="shared" si="47"/>
        <v xml:space="preserve"> </v>
      </c>
      <c r="R164" s="481" t="str">
        <f t="shared" si="48"/>
        <v xml:space="preserve"> </v>
      </c>
      <c r="S164" s="481" t="str">
        <f t="shared" si="49"/>
        <v xml:space="preserve"> </v>
      </c>
      <c r="X164" s="196"/>
    </row>
    <row r="165" spans="1:24" ht="30">
      <c r="A165" s="916" t="s">
        <v>3255</v>
      </c>
      <c r="B165" s="931"/>
      <c r="C165" s="792" t="s">
        <v>1023</v>
      </c>
      <c r="D165" s="919" t="s">
        <v>3217</v>
      </c>
      <c r="E165" s="919" t="s">
        <v>3232</v>
      </c>
      <c r="F165" s="297" t="s">
        <v>1241</v>
      </c>
      <c r="G165" s="69">
        <f>I165*1.35</f>
        <v>56.565000000000005</v>
      </c>
      <c r="H165" s="70">
        <f t="shared" ref="H165:H184" si="54">I165*1.1</f>
        <v>46.09</v>
      </c>
      <c r="I165" s="71">
        <v>41.9</v>
      </c>
      <c r="J165" s="126">
        <f t="shared" si="40"/>
        <v>1</v>
      </c>
      <c r="K165" s="126">
        <f t="shared" si="41"/>
        <v>41.9</v>
      </c>
      <c r="L165" s="126">
        <f t="shared" si="42"/>
        <v>41.9</v>
      </c>
      <c r="M165">
        <f t="shared" si="43"/>
        <v>41.9</v>
      </c>
      <c r="N165" s="70">
        <f t="shared" si="44"/>
        <v>43.156999999999996</v>
      </c>
      <c r="O165" s="70">
        <f t="shared" si="45"/>
        <v>47.765999999999991</v>
      </c>
      <c r="P165" s="70">
        <f t="shared" si="46"/>
        <v>59.078999999999994</v>
      </c>
      <c r="Q165" s="481">
        <f t="shared" si="47"/>
        <v>39.805</v>
      </c>
      <c r="R165" s="481">
        <f t="shared" si="48"/>
        <v>43.994999999999997</v>
      </c>
      <c r="S165" s="481">
        <f t="shared" si="49"/>
        <v>54.47</v>
      </c>
      <c r="X165" s="196"/>
    </row>
    <row r="166" spans="1:24" ht="45" customHeight="1">
      <c r="A166" s="918"/>
      <c r="B166" s="931"/>
      <c r="C166" s="792"/>
      <c r="D166" s="921"/>
      <c r="E166" s="921"/>
      <c r="F166" s="135" t="s">
        <v>1178</v>
      </c>
      <c r="G166" s="69">
        <f>I166*1.35</f>
        <v>56.565000000000005</v>
      </c>
      <c r="H166" s="70">
        <f t="shared" si="54"/>
        <v>46.09</v>
      </c>
      <c r="I166" s="71">
        <v>41.9</v>
      </c>
      <c r="J166" s="126">
        <f t="shared" si="40"/>
        <v>1</v>
      </c>
      <c r="K166" s="126">
        <f t="shared" si="41"/>
        <v>41.9</v>
      </c>
      <c r="L166" s="126">
        <f t="shared" si="42"/>
        <v>41.9</v>
      </c>
      <c r="M166">
        <f t="shared" si="43"/>
        <v>41.9</v>
      </c>
      <c r="N166" s="70">
        <f t="shared" si="44"/>
        <v>43.156999999999996</v>
      </c>
      <c r="O166" s="70">
        <f t="shared" si="45"/>
        <v>47.765999999999991</v>
      </c>
      <c r="P166" s="70">
        <f t="shared" si="46"/>
        <v>59.078999999999994</v>
      </c>
      <c r="Q166" s="481">
        <f t="shared" si="47"/>
        <v>39.805</v>
      </c>
      <c r="R166" s="481">
        <f t="shared" si="48"/>
        <v>43.994999999999997</v>
      </c>
      <c r="S166" s="481">
        <f t="shared" si="49"/>
        <v>54.47</v>
      </c>
      <c r="X166" s="196"/>
    </row>
    <row r="167" spans="1:24" ht="30">
      <c r="A167" s="916" t="s">
        <v>3266</v>
      </c>
      <c r="B167" s="931"/>
      <c r="C167" s="792" t="s">
        <v>1026</v>
      </c>
      <c r="D167" s="919" t="s">
        <v>81</v>
      </c>
      <c r="E167" s="919" t="s">
        <v>3232</v>
      </c>
      <c r="F167" s="297" t="s">
        <v>1241</v>
      </c>
      <c r="G167" s="69">
        <f>I167*1.35</f>
        <v>56.565000000000005</v>
      </c>
      <c r="H167" s="70">
        <f t="shared" si="54"/>
        <v>46.09</v>
      </c>
      <c r="I167" s="71">
        <v>41.9</v>
      </c>
      <c r="J167" s="126">
        <f t="shared" si="40"/>
        <v>1</v>
      </c>
      <c r="K167" s="126">
        <f t="shared" si="41"/>
        <v>41.9</v>
      </c>
      <c r="L167" s="126">
        <f t="shared" si="42"/>
        <v>41.9</v>
      </c>
      <c r="M167">
        <f t="shared" si="43"/>
        <v>41.9</v>
      </c>
      <c r="N167" s="70">
        <f t="shared" si="44"/>
        <v>43.156999999999996</v>
      </c>
      <c r="O167" s="70">
        <f t="shared" si="45"/>
        <v>47.765999999999991</v>
      </c>
      <c r="P167" s="70">
        <f t="shared" si="46"/>
        <v>59.078999999999994</v>
      </c>
      <c r="Q167" s="481">
        <f t="shared" si="47"/>
        <v>39.805</v>
      </c>
      <c r="R167" s="481">
        <f t="shared" si="48"/>
        <v>43.994999999999997</v>
      </c>
      <c r="S167" s="481">
        <f t="shared" si="49"/>
        <v>54.47</v>
      </c>
      <c r="X167" s="196"/>
    </row>
    <row r="168" spans="1:24" ht="48" customHeight="1">
      <c r="A168" s="918"/>
      <c r="B168" s="931"/>
      <c r="C168" s="792"/>
      <c r="D168" s="921"/>
      <c r="E168" s="921"/>
      <c r="F168" s="135" t="s">
        <v>1178</v>
      </c>
      <c r="G168" s="69">
        <f t="shared" ref="G168:G202" si="55">I168*1.35</f>
        <v>56.565000000000005</v>
      </c>
      <c r="H168" s="70">
        <f t="shared" si="54"/>
        <v>46.09</v>
      </c>
      <c r="I168" s="71">
        <v>41.9</v>
      </c>
      <c r="J168" s="126">
        <f t="shared" si="40"/>
        <v>1</v>
      </c>
      <c r="K168" s="126">
        <f t="shared" si="41"/>
        <v>41.9</v>
      </c>
      <c r="L168" s="126">
        <f t="shared" si="42"/>
        <v>41.9</v>
      </c>
      <c r="M168">
        <f t="shared" si="43"/>
        <v>41.9</v>
      </c>
      <c r="N168" s="70">
        <f t="shared" si="44"/>
        <v>43.156999999999996</v>
      </c>
      <c r="O168" s="70">
        <f t="shared" si="45"/>
        <v>47.765999999999991</v>
      </c>
      <c r="P168" s="70">
        <f t="shared" si="46"/>
        <v>59.078999999999994</v>
      </c>
      <c r="Q168" s="481">
        <f t="shared" si="47"/>
        <v>39.805</v>
      </c>
      <c r="R168" s="481">
        <f t="shared" si="48"/>
        <v>43.994999999999997</v>
      </c>
      <c r="S168" s="481">
        <f t="shared" si="49"/>
        <v>54.47</v>
      </c>
      <c r="X168" s="196"/>
    </row>
    <row r="169" spans="1:24" ht="30">
      <c r="A169" s="916" t="s">
        <v>3256</v>
      </c>
      <c r="B169" s="931"/>
      <c r="C169" s="792" t="s">
        <v>1024</v>
      </c>
      <c r="D169" s="919" t="s">
        <v>3217</v>
      </c>
      <c r="E169" s="919" t="s">
        <v>690</v>
      </c>
      <c r="F169" s="297" t="s">
        <v>1241</v>
      </c>
      <c r="G169" s="69">
        <f t="shared" si="55"/>
        <v>61.155000000000001</v>
      </c>
      <c r="H169" s="70">
        <f t="shared" si="54"/>
        <v>49.83</v>
      </c>
      <c r="I169" s="71">
        <v>45.3</v>
      </c>
      <c r="J169" s="126">
        <f t="shared" si="40"/>
        <v>1</v>
      </c>
      <c r="K169" s="126">
        <f t="shared" si="41"/>
        <v>45.3</v>
      </c>
      <c r="L169" s="126">
        <f t="shared" si="42"/>
        <v>45.3</v>
      </c>
      <c r="M169">
        <f t="shared" si="43"/>
        <v>45.3</v>
      </c>
      <c r="N169" s="70">
        <f t="shared" si="44"/>
        <v>46.658999999999999</v>
      </c>
      <c r="O169" s="70">
        <f t="shared" si="45"/>
        <v>51.641999999999989</v>
      </c>
      <c r="P169" s="70">
        <f t="shared" si="46"/>
        <v>63.87299999999999</v>
      </c>
      <c r="Q169" s="481">
        <f t="shared" si="47"/>
        <v>43.034999999999997</v>
      </c>
      <c r="R169" s="481">
        <f t="shared" si="48"/>
        <v>47.564999999999998</v>
      </c>
      <c r="S169" s="481">
        <f t="shared" si="49"/>
        <v>58.89</v>
      </c>
      <c r="X169" s="196"/>
    </row>
    <row r="170" spans="1:24" ht="47.25" customHeight="1">
      <c r="A170" s="918"/>
      <c r="B170" s="931"/>
      <c r="C170" s="792"/>
      <c r="D170" s="921"/>
      <c r="E170" s="921"/>
      <c r="F170" s="135" t="s">
        <v>1178</v>
      </c>
      <c r="G170" s="69">
        <f t="shared" si="55"/>
        <v>61.155000000000001</v>
      </c>
      <c r="H170" s="70">
        <f t="shared" si="54"/>
        <v>49.83</v>
      </c>
      <c r="I170" s="71">
        <v>45.3</v>
      </c>
      <c r="J170" s="126">
        <f t="shared" si="40"/>
        <v>1</v>
      </c>
      <c r="K170" s="126">
        <f t="shared" si="41"/>
        <v>45.3</v>
      </c>
      <c r="L170" s="126">
        <f t="shared" si="42"/>
        <v>45.3</v>
      </c>
      <c r="M170">
        <f t="shared" si="43"/>
        <v>45.3</v>
      </c>
      <c r="N170" s="70">
        <f t="shared" si="44"/>
        <v>46.658999999999999</v>
      </c>
      <c r="O170" s="70">
        <f t="shared" si="45"/>
        <v>51.641999999999989</v>
      </c>
      <c r="P170" s="70">
        <f t="shared" si="46"/>
        <v>63.87299999999999</v>
      </c>
      <c r="Q170" s="481">
        <f t="shared" si="47"/>
        <v>43.034999999999997</v>
      </c>
      <c r="R170" s="481">
        <f t="shared" si="48"/>
        <v>47.564999999999998</v>
      </c>
      <c r="S170" s="481">
        <f t="shared" si="49"/>
        <v>58.89</v>
      </c>
      <c r="X170" s="196"/>
    </row>
    <row r="171" spans="1:24" ht="30">
      <c r="A171" s="916" t="s">
        <v>3267</v>
      </c>
      <c r="B171" s="931"/>
      <c r="C171" s="792" t="s">
        <v>1027</v>
      </c>
      <c r="D171" s="919" t="s">
        <v>81</v>
      </c>
      <c r="E171" s="919" t="s">
        <v>690</v>
      </c>
      <c r="F171" s="297" t="s">
        <v>1241</v>
      </c>
      <c r="G171" s="69">
        <f t="shared" si="55"/>
        <v>61.155000000000001</v>
      </c>
      <c r="H171" s="70">
        <f t="shared" si="54"/>
        <v>49.83</v>
      </c>
      <c r="I171" s="71">
        <v>45.3</v>
      </c>
      <c r="J171" s="126">
        <f t="shared" si="40"/>
        <v>1</v>
      </c>
      <c r="K171" s="126">
        <f t="shared" si="41"/>
        <v>45.3</v>
      </c>
      <c r="L171" s="126">
        <f t="shared" si="42"/>
        <v>45.3</v>
      </c>
      <c r="M171">
        <f t="shared" si="43"/>
        <v>45.3</v>
      </c>
      <c r="N171" s="70">
        <f t="shared" si="44"/>
        <v>46.658999999999999</v>
      </c>
      <c r="O171" s="70">
        <f t="shared" si="45"/>
        <v>51.641999999999989</v>
      </c>
      <c r="P171" s="70">
        <f t="shared" si="46"/>
        <v>63.87299999999999</v>
      </c>
      <c r="Q171" s="481">
        <f t="shared" si="47"/>
        <v>43.034999999999997</v>
      </c>
      <c r="R171" s="481">
        <f t="shared" si="48"/>
        <v>47.564999999999998</v>
      </c>
      <c r="S171" s="481">
        <f t="shared" si="49"/>
        <v>58.89</v>
      </c>
      <c r="X171" s="196"/>
    </row>
    <row r="172" spans="1:24" ht="45.75" customHeight="1">
      <c r="A172" s="918"/>
      <c r="B172" s="931"/>
      <c r="C172" s="792"/>
      <c r="D172" s="921"/>
      <c r="E172" s="921"/>
      <c r="F172" s="135" t="s">
        <v>1178</v>
      </c>
      <c r="G172" s="69">
        <f t="shared" ref="G172:G177" si="56">I172*1.35</f>
        <v>61.155000000000001</v>
      </c>
      <c r="H172" s="70">
        <f t="shared" ref="H172:H177" si="57">I172*1.1</f>
        <v>49.83</v>
      </c>
      <c r="I172" s="71">
        <v>45.3</v>
      </c>
      <c r="J172" s="126">
        <f t="shared" si="40"/>
        <v>1</v>
      </c>
      <c r="K172" s="126">
        <f t="shared" si="41"/>
        <v>45.3</v>
      </c>
      <c r="L172" s="126">
        <f t="shared" si="42"/>
        <v>45.3</v>
      </c>
      <c r="M172">
        <f t="shared" si="43"/>
        <v>45.3</v>
      </c>
      <c r="N172" s="70">
        <f t="shared" si="44"/>
        <v>46.658999999999999</v>
      </c>
      <c r="O172" s="70">
        <f t="shared" si="45"/>
        <v>51.641999999999989</v>
      </c>
      <c r="P172" s="70">
        <f t="shared" si="46"/>
        <v>63.87299999999999</v>
      </c>
      <c r="Q172" s="481">
        <f t="shared" si="47"/>
        <v>43.034999999999997</v>
      </c>
      <c r="R172" s="481">
        <f t="shared" si="48"/>
        <v>47.564999999999998</v>
      </c>
      <c r="S172" s="481">
        <f t="shared" si="49"/>
        <v>58.89</v>
      </c>
      <c r="X172" s="196"/>
    </row>
    <row r="173" spans="1:24" ht="30">
      <c r="A173" s="916" t="s">
        <v>3257</v>
      </c>
      <c r="B173" s="931"/>
      <c r="C173" s="792" t="s">
        <v>1258</v>
      </c>
      <c r="D173" s="919" t="s">
        <v>3217</v>
      </c>
      <c r="E173" s="919" t="s">
        <v>3233</v>
      </c>
      <c r="F173" s="297" t="s">
        <v>1241</v>
      </c>
      <c r="G173" s="69">
        <f t="shared" si="56"/>
        <v>69.525000000000006</v>
      </c>
      <c r="H173" s="70">
        <f t="shared" si="57"/>
        <v>56.650000000000006</v>
      </c>
      <c r="I173" s="71">
        <v>51.5</v>
      </c>
      <c r="J173" s="126">
        <f t="shared" si="40"/>
        <v>1</v>
      </c>
      <c r="K173" s="126">
        <f t="shared" si="41"/>
        <v>51.5</v>
      </c>
      <c r="L173" s="126">
        <f t="shared" si="42"/>
        <v>51.5</v>
      </c>
      <c r="M173">
        <f t="shared" si="43"/>
        <v>51.5</v>
      </c>
      <c r="N173" s="70">
        <f t="shared" si="44"/>
        <v>53.045000000000002</v>
      </c>
      <c r="O173" s="70">
        <f t="shared" si="45"/>
        <v>58.709999999999994</v>
      </c>
      <c r="P173" s="70">
        <f t="shared" si="46"/>
        <v>72.614999999999995</v>
      </c>
      <c r="Q173" s="481">
        <f t="shared" si="47"/>
        <v>48.924999999999997</v>
      </c>
      <c r="R173" s="481">
        <f t="shared" si="48"/>
        <v>54.075000000000003</v>
      </c>
      <c r="S173" s="481">
        <f t="shared" si="49"/>
        <v>66.95</v>
      </c>
      <c r="X173" s="196"/>
    </row>
    <row r="174" spans="1:24" ht="45.75" customHeight="1">
      <c r="A174" s="917"/>
      <c r="B174" s="931"/>
      <c r="C174" s="792"/>
      <c r="D174" s="920"/>
      <c r="E174" s="920"/>
      <c r="F174" s="135" t="s">
        <v>1178</v>
      </c>
      <c r="G174" s="69">
        <f t="shared" si="56"/>
        <v>69.525000000000006</v>
      </c>
      <c r="H174" s="70">
        <f t="shared" si="57"/>
        <v>56.650000000000006</v>
      </c>
      <c r="I174" s="71">
        <v>51.5</v>
      </c>
      <c r="J174" s="126">
        <f t="shared" si="40"/>
        <v>1</v>
      </c>
      <c r="K174" s="126">
        <f t="shared" si="41"/>
        <v>51.5</v>
      </c>
      <c r="L174" s="126">
        <f t="shared" si="42"/>
        <v>51.5</v>
      </c>
      <c r="M174">
        <f t="shared" si="43"/>
        <v>51.5</v>
      </c>
      <c r="N174" s="70">
        <f t="shared" si="44"/>
        <v>53.045000000000002</v>
      </c>
      <c r="O174" s="70">
        <f t="shared" si="45"/>
        <v>58.709999999999994</v>
      </c>
      <c r="P174" s="70">
        <f t="shared" si="46"/>
        <v>72.614999999999995</v>
      </c>
      <c r="Q174" s="481">
        <f t="shared" si="47"/>
        <v>48.924999999999997</v>
      </c>
      <c r="R174" s="481">
        <f t="shared" si="48"/>
        <v>54.075000000000003</v>
      </c>
      <c r="S174" s="481">
        <f t="shared" si="49"/>
        <v>66.95</v>
      </c>
      <c r="X174" s="196"/>
    </row>
    <row r="175" spans="1:24" ht="30">
      <c r="A175" s="918"/>
      <c r="B175" s="931"/>
      <c r="C175" s="792"/>
      <c r="D175" s="921"/>
      <c r="E175" s="921"/>
      <c r="F175" s="299" t="s">
        <v>1179</v>
      </c>
      <c r="G175" s="69">
        <f t="shared" si="56"/>
        <v>69.525000000000006</v>
      </c>
      <c r="H175" s="70">
        <f t="shared" si="57"/>
        <v>56.650000000000006</v>
      </c>
      <c r="I175" s="71">
        <v>51.5</v>
      </c>
      <c r="J175" s="126">
        <f t="shared" si="40"/>
        <v>1</v>
      </c>
      <c r="K175" s="126">
        <f t="shared" si="41"/>
        <v>51.5</v>
      </c>
      <c r="L175" s="126">
        <f t="shared" si="42"/>
        <v>51.5</v>
      </c>
      <c r="M175">
        <f t="shared" si="43"/>
        <v>51.5</v>
      </c>
      <c r="N175" s="70">
        <f t="shared" si="44"/>
        <v>53.045000000000002</v>
      </c>
      <c r="O175" s="70">
        <f t="shared" si="45"/>
        <v>58.709999999999994</v>
      </c>
      <c r="P175" s="70">
        <f t="shared" si="46"/>
        <v>72.614999999999995</v>
      </c>
      <c r="Q175" s="481">
        <f t="shared" si="47"/>
        <v>48.924999999999997</v>
      </c>
      <c r="R175" s="481">
        <f t="shared" si="48"/>
        <v>54.075000000000003</v>
      </c>
      <c r="S175" s="481">
        <f t="shared" si="49"/>
        <v>66.95</v>
      </c>
      <c r="X175" s="196"/>
    </row>
    <row r="176" spans="1:24" ht="30">
      <c r="A176" s="916" t="s">
        <v>3268</v>
      </c>
      <c r="B176" s="931"/>
      <c r="C176" s="792" t="s">
        <v>1028</v>
      </c>
      <c r="D176" s="919" t="s">
        <v>81</v>
      </c>
      <c r="E176" s="919" t="s">
        <v>3233</v>
      </c>
      <c r="F176" s="297" t="s">
        <v>1241</v>
      </c>
      <c r="G176" s="69">
        <f t="shared" si="56"/>
        <v>69.525000000000006</v>
      </c>
      <c r="H176" s="70">
        <f t="shared" si="57"/>
        <v>56.650000000000006</v>
      </c>
      <c r="I176" s="71">
        <v>51.5</v>
      </c>
      <c r="J176" s="126">
        <f t="shared" si="40"/>
        <v>1</v>
      </c>
      <c r="K176" s="126">
        <f t="shared" si="41"/>
        <v>51.5</v>
      </c>
      <c r="L176" s="126">
        <f t="shared" si="42"/>
        <v>51.5</v>
      </c>
      <c r="M176">
        <f t="shared" si="43"/>
        <v>51.5</v>
      </c>
      <c r="N176" s="70">
        <f t="shared" si="44"/>
        <v>53.045000000000002</v>
      </c>
      <c r="O176" s="70">
        <f t="shared" si="45"/>
        <v>58.709999999999994</v>
      </c>
      <c r="P176" s="70">
        <f t="shared" si="46"/>
        <v>72.614999999999995</v>
      </c>
      <c r="Q176" s="481">
        <f t="shared" si="47"/>
        <v>48.924999999999997</v>
      </c>
      <c r="R176" s="481">
        <f t="shared" si="48"/>
        <v>54.075000000000003</v>
      </c>
      <c r="S176" s="481">
        <f t="shared" si="49"/>
        <v>66.95</v>
      </c>
      <c r="X176" s="196"/>
    </row>
    <row r="177" spans="1:24" ht="45.75" customHeight="1">
      <c r="A177" s="917"/>
      <c r="B177" s="931"/>
      <c r="C177" s="792"/>
      <c r="D177" s="920"/>
      <c r="E177" s="920"/>
      <c r="F177" s="135" t="s">
        <v>1178</v>
      </c>
      <c r="G177" s="69">
        <f t="shared" si="56"/>
        <v>69.525000000000006</v>
      </c>
      <c r="H177" s="70">
        <f t="shared" si="57"/>
        <v>56.650000000000006</v>
      </c>
      <c r="I177" s="71">
        <v>51.5</v>
      </c>
      <c r="J177" s="126">
        <f t="shared" si="40"/>
        <v>1</v>
      </c>
      <c r="K177" s="126">
        <f t="shared" si="41"/>
        <v>51.5</v>
      </c>
      <c r="L177" s="126">
        <f t="shared" si="42"/>
        <v>51.5</v>
      </c>
      <c r="M177">
        <f t="shared" si="43"/>
        <v>51.5</v>
      </c>
      <c r="N177" s="70">
        <f t="shared" si="44"/>
        <v>53.045000000000002</v>
      </c>
      <c r="O177" s="70">
        <f t="shared" si="45"/>
        <v>58.709999999999994</v>
      </c>
      <c r="P177" s="70">
        <f t="shared" si="46"/>
        <v>72.614999999999995</v>
      </c>
      <c r="Q177" s="481">
        <f t="shared" si="47"/>
        <v>48.924999999999997</v>
      </c>
      <c r="R177" s="481">
        <f t="shared" si="48"/>
        <v>54.075000000000003</v>
      </c>
      <c r="S177" s="481">
        <f t="shared" si="49"/>
        <v>66.95</v>
      </c>
      <c r="X177" s="196"/>
    </row>
    <row r="178" spans="1:24" ht="30">
      <c r="A178" s="918"/>
      <c r="B178" s="931"/>
      <c r="C178" s="792"/>
      <c r="D178" s="921"/>
      <c r="E178" s="921"/>
      <c r="F178" s="299" t="s">
        <v>1179</v>
      </c>
      <c r="G178" s="69">
        <f t="shared" si="55"/>
        <v>69.525000000000006</v>
      </c>
      <c r="H178" s="70">
        <f t="shared" si="54"/>
        <v>56.650000000000006</v>
      </c>
      <c r="I178" s="71">
        <v>51.5</v>
      </c>
      <c r="J178" s="126">
        <f t="shared" si="40"/>
        <v>1</v>
      </c>
      <c r="K178" s="126">
        <f t="shared" si="41"/>
        <v>51.5</v>
      </c>
      <c r="L178" s="126">
        <f t="shared" si="42"/>
        <v>51.5</v>
      </c>
      <c r="M178">
        <f t="shared" si="43"/>
        <v>51.5</v>
      </c>
      <c r="N178" s="70">
        <f t="shared" si="44"/>
        <v>53.045000000000002</v>
      </c>
      <c r="O178" s="70">
        <f t="shared" si="45"/>
        <v>58.709999999999994</v>
      </c>
      <c r="P178" s="70">
        <f t="shared" si="46"/>
        <v>72.614999999999995</v>
      </c>
      <c r="Q178" s="481">
        <f t="shared" si="47"/>
        <v>48.924999999999997</v>
      </c>
      <c r="R178" s="481">
        <f t="shared" si="48"/>
        <v>54.075000000000003</v>
      </c>
      <c r="S178" s="481">
        <f t="shared" si="49"/>
        <v>66.95</v>
      </c>
      <c r="X178" s="196"/>
    </row>
    <row r="179" spans="1:24" ht="30">
      <c r="A179" s="916" t="s">
        <v>3258</v>
      </c>
      <c r="B179" s="931"/>
      <c r="C179" s="792" t="s">
        <v>1025</v>
      </c>
      <c r="D179" s="919" t="s">
        <v>3217</v>
      </c>
      <c r="E179" s="919" t="s">
        <v>31</v>
      </c>
      <c r="F179" s="297" t="s">
        <v>1241</v>
      </c>
      <c r="G179" s="69">
        <f t="shared" si="55"/>
        <v>96.390000000000015</v>
      </c>
      <c r="H179" s="70">
        <f t="shared" si="54"/>
        <v>78.540000000000006</v>
      </c>
      <c r="I179" s="71">
        <v>71.400000000000006</v>
      </c>
      <c r="J179" s="126">
        <f t="shared" si="40"/>
        <v>1</v>
      </c>
      <c r="K179" s="126">
        <f t="shared" si="41"/>
        <v>71.400000000000006</v>
      </c>
      <c r="L179" s="126">
        <f t="shared" si="42"/>
        <v>71.400000000000006</v>
      </c>
      <c r="M179">
        <f t="shared" si="43"/>
        <v>71.400000000000006</v>
      </c>
      <c r="N179" s="70">
        <f t="shared" si="44"/>
        <v>73.542000000000002</v>
      </c>
      <c r="O179" s="70">
        <f t="shared" si="45"/>
        <v>81.396000000000001</v>
      </c>
      <c r="P179" s="70">
        <f t="shared" si="46"/>
        <v>100.67400000000001</v>
      </c>
      <c r="Q179" s="481">
        <f t="shared" si="47"/>
        <v>67.830000000000013</v>
      </c>
      <c r="R179" s="481">
        <f t="shared" si="48"/>
        <v>74.970000000000013</v>
      </c>
      <c r="S179" s="481">
        <f t="shared" si="49"/>
        <v>92.820000000000007</v>
      </c>
      <c r="X179" s="196"/>
    </row>
    <row r="180" spans="1:24" ht="48" customHeight="1">
      <c r="A180" s="917"/>
      <c r="B180" s="931"/>
      <c r="C180" s="792"/>
      <c r="D180" s="920"/>
      <c r="E180" s="920"/>
      <c r="F180" s="135" t="s">
        <v>1178</v>
      </c>
      <c r="G180" s="69">
        <f>I180*1.35</f>
        <v>96.390000000000015</v>
      </c>
      <c r="H180" s="70">
        <f>I180*1.1</f>
        <v>78.540000000000006</v>
      </c>
      <c r="I180" s="71">
        <v>71.400000000000006</v>
      </c>
      <c r="J180" s="126">
        <f t="shared" si="40"/>
        <v>1</v>
      </c>
      <c r="K180" s="126">
        <f t="shared" si="41"/>
        <v>71.400000000000006</v>
      </c>
      <c r="L180" s="126">
        <f t="shared" si="42"/>
        <v>71.400000000000006</v>
      </c>
      <c r="M180">
        <f t="shared" si="43"/>
        <v>71.400000000000006</v>
      </c>
      <c r="N180" s="70">
        <f t="shared" si="44"/>
        <v>73.542000000000002</v>
      </c>
      <c r="O180" s="70">
        <f t="shared" si="45"/>
        <v>81.396000000000001</v>
      </c>
      <c r="P180" s="70">
        <f t="shared" si="46"/>
        <v>100.67400000000001</v>
      </c>
      <c r="Q180" s="481">
        <f t="shared" si="47"/>
        <v>67.830000000000013</v>
      </c>
      <c r="R180" s="481">
        <f t="shared" si="48"/>
        <v>74.970000000000013</v>
      </c>
      <c r="S180" s="481">
        <f t="shared" si="49"/>
        <v>92.820000000000007</v>
      </c>
      <c r="X180" s="196"/>
    </row>
    <row r="181" spans="1:24" ht="30">
      <c r="A181" s="918"/>
      <c r="B181" s="931"/>
      <c r="C181" s="792"/>
      <c r="D181" s="921"/>
      <c r="E181" s="921"/>
      <c r="F181" s="299" t="s">
        <v>1179</v>
      </c>
      <c r="G181" s="69">
        <f t="shared" si="55"/>
        <v>96.390000000000015</v>
      </c>
      <c r="H181" s="70">
        <f t="shared" si="54"/>
        <v>78.540000000000006</v>
      </c>
      <c r="I181" s="71">
        <v>71.400000000000006</v>
      </c>
      <c r="J181" s="126">
        <f t="shared" si="40"/>
        <v>1</v>
      </c>
      <c r="K181" s="126">
        <f t="shared" si="41"/>
        <v>71.400000000000006</v>
      </c>
      <c r="L181" s="126">
        <f t="shared" si="42"/>
        <v>71.400000000000006</v>
      </c>
      <c r="M181">
        <f t="shared" si="43"/>
        <v>71.400000000000006</v>
      </c>
      <c r="N181" s="70">
        <f t="shared" si="44"/>
        <v>73.542000000000002</v>
      </c>
      <c r="O181" s="70">
        <f t="shared" si="45"/>
        <v>81.396000000000001</v>
      </c>
      <c r="P181" s="70">
        <f t="shared" si="46"/>
        <v>100.67400000000001</v>
      </c>
      <c r="Q181" s="481">
        <f t="shared" si="47"/>
        <v>67.830000000000013</v>
      </c>
      <c r="R181" s="481">
        <f t="shared" si="48"/>
        <v>74.970000000000013</v>
      </c>
      <c r="S181" s="481">
        <f t="shared" si="49"/>
        <v>92.820000000000007</v>
      </c>
      <c r="X181" s="196"/>
    </row>
    <row r="182" spans="1:24" ht="30">
      <c r="A182" s="916" t="s">
        <v>3269</v>
      </c>
      <c r="B182" s="931"/>
      <c r="C182" s="792" t="s">
        <v>1029</v>
      </c>
      <c r="D182" s="919" t="s">
        <v>81</v>
      </c>
      <c r="E182" s="919" t="s">
        <v>31</v>
      </c>
      <c r="F182" s="297" t="s">
        <v>1241</v>
      </c>
      <c r="G182" s="69">
        <f>I182*1.35</f>
        <v>96.390000000000015</v>
      </c>
      <c r="H182" s="70">
        <f>I182*1.1</f>
        <v>78.540000000000006</v>
      </c>
      <c r="I182" s="71">
        <v>71.400000000000006</v>
      </c>
      <c r="J182" s="126">
        <f t="shared" si="40"/>
        <v>1</v>
      </c>
      <c r="K182" s="126">
        <f t="shared" si="41"/>
        <v>71.400000000000006</v>
      </c>
      <c r="L182" s="126">
        <f t="shared" si="42"/>
        <v>71.400000000000006</v>
      </c>
      <c r="M182">
        <f t="shared" si="43"/>
        <v>71.400000000000006</v>
      </c>
      <c r="N182" s="70">
        <f t="shared" si="44"/>
        <v>73.542000000000002</v>
      </c>
      <c r="O182" s="70">
        <f t="shared" si="45"/>
        <v>81.396000000000001</v>
      </c>
      <c r="P182" s="70">
        <f t="shared" si="46"/>
        <v>100.67400000000001</v>
      </c>
      <c r="Q182" s="481">
        <f t="shared" si="47"/>
        <v>67.830000000000013</v>
      </c>
      <c r="R182" s="481">
        <f t="shared" si="48"/>
        <v>74.970000000000013</v>
      </c>
      <c r="S182" s="481">
        <f t="shared" si="49"/>
        <v>92.820000000000007</v>
      </c>
      <c r="X182" s="196"/>
    </row>
    <row r="183" spans="1:24" ht="47.25" customHeight="1">
      <c r="A183" s="917"/>
      <c r="B183" s="931"/>
      <c r="C183" s="792"/>
      <c r="D183" s="920"/>
      <c r="E183" s="920"/>
      <c r="F183" s="135" t="s">
        <v>1178</v>
      </c>
      <c r="G183" s="69">
        <f>I183*1.35</f>
        <v>96.390000000000015</v>
      </c>
      <c r="H183" s="70">
        <f>I183*1.1</f>
        <v>78.540000000000006</v>
      </c>
      <c r="I183" s="71">
        <v>71.400000000000006</v>
      </c>
      <c r="J183" s="126">
        <f t="shared" si="40"/>
        <v>1</v>
      </c>
      <c r="K183" s="126">
        <f t="shared" si="41"/>
        <v>71.400000000000006</v>
      </c>
      <c r="L183" s="126">
        <f t="shared" si="42"/>
        <v>71.400000000000006</v>
      </c>
      <c r="M183">
        <f t="shared" si="43"/>
        <v>71.400000000000006</v>
      </c>
      <c r="N183" s="70">
        <f t="shared" si="44"/>
        <v>73.542000000000002</v>
      </c>
      <c r="O183" s="70">
        <f t="shared" si="45"/>
        <v>81.396000000000001</v>
      </c>
      <c r="P183" s="70">
        <f t="shared" si="46"/>
        <v>100.67400000000001</v>
      </c>
      <c r="Q183" s="481">
        <f t="shared" si="47"/>
        <v>67.830000000000013</v>
      </c>
      <c r="R183" s="481">
        <f t="shared" si="48"/>
        <v>74.970000000000013</v>
      </c>
      <c r="S183" s="481">
        <f t="shared" si="49"/>
        <v>92.820000000000007</v>
      </c>
      <c r="X183" s="196"/>
    </row>
    <row r="184" spans="1:24" ht="30">
      <c r="A184" s="918"/>
      <c r="B184" s="931"/>
      <c r="C184" s="792"/>
      <c r="D184" s="921"/>
      <c r="E184" s="921"/>
      <c r="F184" s="299" t="s">
        <v>1179</v>
      </c>
      <c r="G184" s="69">
        <f t="shared" si="55"/>
        <v>96.390000000000015</v>
      </c>
      <c r="H184" s="70">
        <f t="shared" si="54"/>
        <v>78.540000000000006</v>
      </c>
      <c r="I184" s="71">
        <v>71.400000000000006</v>
      </c>
      <c r="J184" s="126">
        <f t="shared" si="40"/>
        <v>1</v>
      </c>
      <c r="K184" s="126">
        <f t="shared" si="41"/>
        <v>71.400000000000006</v>
      </c>
      <c r="L184" s="126">
        <f t="shared" si="42"/>
        <v>71.400000000000006</v>
      </c>
      <c r="M184">
        <f t="shared" si="43"/>
        <v>71.400000000000006</v>
      </c>
      <c r="N184" s="70">
        <f t="shared" si="44"/>
        <v>73.542000000000002</v>
      </c>
      <c r="O184" s="70">
        <f t="shared" si="45"/>
        <v>81.396000000000001</v>
      </c>
      <c r="P184" s="70">
        <f t="shared" si="46"/>
        <v>100.67400000000001</v>
      </c>
      <c r="Q184" s="481">
        <f t="shared" si="47"/>
        <v>67.830000000000013</v>
      </c>
      <c r="R184" s="481">
        <f t="shared" si="48"/>
        <v>74.970000000000013</v>
      </c>
      <c r="S184" s="481">
        <f t="shared" si="49"/>
        <v>92.820000000000007</v>
      </c>
      <c r="X184" s="196"/>
    </row>
    <row r="185" spans="1:24" ht="30">
      <c r="A185" s="916" t="s">
        <v>3260</v>
      </c>
      <c r="B185" s="922"/>
      <c r="C185" s="792" t="s">
        <v>3259</v>
      </c>
      <c r="D185" s="919" t="s">
        <v>3217</v>
      </c>
      <c r="E185" s="919" t="s">
        <v>3200</v>
      </c>
      <c r="F185" s="297" t="s">
        <v>1241</v>
      </c>
      <c r="G185" s="69">
        <f t="shared" si="55"/>
        <v>84.78</v>
      </c>
      <c r="H185" s="70">
        <f t="shared" ref="H185:H203" si="58">I185*1.1</f>
        <v>69.08</v>
      </c>
      <c r="I185" s="71">
        <v>62.8</v>
      </c>
      <c r="J185" s="126">
        <f t="shared" si="40"/>
        <v>1</v>
      </c>
      <c r="K185" s="126">
        <f t="shared" si="41"/>
        <v>62.8</v>
      </c>
      <c r="L185" s="126">
        <f t="shared" si="42"/>
        <v>62.8</v>
      </c>
      <c r="M185">
        <f t="shared" si="43"/>
        <v>62.8</v>
      </c>
      <c r="N185" s="70">
        <f t="shared" si="44"/>
        <v>64.683999999999997</v>
      </c>
      <c r="O185" s="70">
        <f t="shared" si="45"/>
        <v>71.591999999999985</v>
      </c>
      <c r="P185" s="70">
        <f t="shared" si="46"/>
        <v>88.547999999999988</v>
      </c>
      <c r="Q185" s="481">
        <f t="shared" si="47"/>
        <v>59.66</v>
      </c>
      <c r="R185" s="481">
        <f t="shared" si="48"/>
        <v>65.94</v>
      </c>
      <c r="S185" s="481">
        <f t="shared" si="49"/>
        <v>81.64</v>
      </c>
      <c r="X185" s="196"/>
    </row>
    <row r="186" spans="1:24" ht="45.75" customHeight="1">
      <c r="A186" s="917"/>
      <c r="B186" s="923"/>
      <c r="C186" s="792"/>
      <c r="D186" s="920"/>
      <c r="E186" s="920"/>
      <c r="F186" s="135" t="s">
        <v>1178</v>
      </c>
      <c r="G186" s="69">
        <f t="shared" si="55"/>
        <v>84.78</v>
      </c>
      <c r="H186" s="70">
        <f t="shared" si="58"/>
        <v>69.08</v>
      </c>
      <c r="I186" s="71">
        <v>62.8</v>
      </c>
      <c r="J186" s="126">
        <f t="shared" si="40"/>
        <v>1</v>
      </c>
      <c r="K186" s="126">
        <f t="shared" si="41"/>
        <v>62.8</v>
      </c>
      <c r="L186" s="126">
        <f t="shared" si="42"/>
        <v>62.8</v>
      </c>
      <c r="M186">
        <f t="shared" si="43"/>
        <v>62.8</v>
      </c>
      <c r="N186" s="70">
        <f t="shared" si="44"/>
        <v>64.683999999999997</v>
      </c>
      <c r="O186" s="70">
        <f t="shared" si="45"/>
        <v>71.591999999999985</v>
      </c>
      <c r="P186" s="70">
        <f t="shared" si="46"/>
        <v>88.547999999999988</v>
      </c>
      <c r="Q186" s="481">
        <f t="shared" si="47"/>
        <v>59.66</v>
      </c>
      <c r="R186" s="481">
        <f t="shared" si="48"/>
        <v>65.94</v>
      </c>
      <c r="S186" s="481">
        <f t="shared" si="49"/>
        <v>81.64</v>
      </c>
      <c r="X186" s="196"/>
    </row>
    <row r="187" spans="1:24" ht="30">
      <c r="A187" s="918"/>
      <c r="B187" s="923"/>
      <c r="C187" s="792"/>
      <c r="D187" s="921"/>
      <c r="E187" s="921"/>
      <c r="F187" s="299" t="s">
        <v>1179</v>
      </c>
      <c r="G187" s="69">
        <f t="shared" si="55"/>
        <v>84.78</v>
      </c>
      <c r="H187" s="70">
        <f t="shared" si="58"/>
        <v>69.08</v>
      </c>
      <c r="I187" s="71">
        <v>62.8</v>
      </c>
      <c r="J187" s="126">
        <f t="shared" si="40"/>
        <v>1</v>
      </c>
      <c r="K187" s="126">
        <f t="shared" si="41"/>
        <v>62.8</v>
      </c>
      <c r="L187" s="126">
        <f t="shared" si="42"/>
        <v>62.8</v>
      </c>
      <c r="M187">
        <f t="shared" si="43"/>
        <v>62.8</v>
      </c>
      <c r="N187" s="70">
        <f t="shared" si="44"/>
        <v>64.683999999999997</v>
      </c>
      <c r="O187" s="70">
        <f t="shared" si="45"/>
        <v>71.591999999999985</v>
      </c>
      <c r="P187" s="70">
        <f t="shared" si="46"/>
        <v>88.547999999999988</v>
      </c>
      <c r="Q187" s="481">
        <f t="shared" si="47"/>
        <v>59.66</v>
      </c>
      <c r="R187" s="481">
        <f t="shared" si="48"/>
        <v>65.94</v>
      </c>
      <c r="S187" s="481">
        <f t="shared" si="49"/>
        <v>81.64</v>
      </c>
      <c r="X187" s="196"/>
    </row>
    <row r="188" spans="1:24" ht="30">
      <c r="A188" s="916" t="s">
        <v>3271</v>
      </c>
      <c r="B188" s="923"/>
      <c r="C188" s="792" t="s">
        <v>3270</v>
      </c>
      <c r="D188" s="919" t="s">
        <v>81</v>
      </c>
      <c r="E188" s="919" t="s">
        <v>3200</v>
      </c>
      <c r="F188" s="297" t="s">
        <v>1241</v>
      </c>
      <c r="G188" s="69">
        <f t="shared" si="55"/>
        <v>84.78</v>
      </c>
      <c r="H188" s="70">
        <f t="shared" si="58"/>
        <v>69.08</v>
      </c>
      <c r="I188" s="71">
        <v>62.8</v>
      </c>
      <c r="J188" s="126">
        <f t="shared" si="40"/>
        <v>1</v>
      </c>
      <c r="K188" s="126">
        <f t="shared" si="41"/>
        <v>62.8</v>
      </c>
      <c r="L188" s="126">
        <f t="shared" si="42"/>
        <v>62.8</v>
      </c>
      <c r="M188">
        <f t="shared" si="43"/>
        <v>62.8</v>
      </c>
      <c r="N188" s="70">
        <f t="shared" si="44"/>
        <v>64.683999999999997</v>
      </c>
      <c r="O188" s="70">
        <f t="shared" si="45"/>
        <v>71.591999999999985</v>
      </c>
      <c r="P188" s="70">
        <f t="shared" si="46"/>
        <v>88.547999999999988</v>
      </c>
      <c r="Q188" s="481">
        <f t="shared" si="47"/>
        <v>59.66</v>
      </c>
      <c r="R188" s="481">
        <f t="shared" si="48"/>
        <v>65.94</v>
      </c>
      <c r="S188" s="481">
        <f t="shared" si="49"/>
        <v>81.64</v>
      </c>
      <c r="X188" s="196"/>
    </row>
    <row r="189" spans="1:24" ht="45.75" customHeight="1">
      <c r="A189" s="917"/>
      <c r="B189" s="923"/>
      <c r="C189" s="792"/>
      <c r="D189" s="920"/>
      <c r="E189" s="920"/>
      <c r="F189" s="135" t="s">
        <v>1178</v>
      </c>
      <c r="G189" s="69">
        <f t="shared" si="55"/>
        <v>84.78</v>
      </c>
      <c r="H189" s="70">
        <f t="shared" si="58"/>
        <v>69.08</v>
      </c>
      <c r="I189" s="71">
        <v>62.8</v>
      </c>
      <c r="J189" s="126">
        <f t="shared" si="40"/>
        <v>1</v>
      </c>
      <c r="K189" s="126">
        <f t="shared" si="41"/>
        <v>62.8</v>
      </c>
      <c r="L189" s="126">
        <f t="shared" si="42"/>
        <v>62.8</v>
      </c>
      <c r="M189">
        <f t="shared" si="43"/>
        <v>62.8</v>
      </c>
      <c r="N189" s="70">
        <f t="shared" si="44"/>
        <v>64.683999999999997</v>
      </c>
      <c r="O189" s="70">
        <f t="shared" si="45"/>
        <v>71.591999999999985</v>
      </c>
      <c r="P189" s="70">
        <f t="shared" si="46"/>
        <v>88.547999999999988</v>
      </c>
      <c r="Q189" s="481">
        <f t="shared" si="47"/>
        <v>59.66</v>
      </c>
      <c r="R189" s="481">
        <f t="shared" si="48"/>
        <v>65.94</v>
      </c>
      <c r="S189" s="481">
        <f t="shared" si="49"/>
        <v>81.64</v>
      </c>
      <c r="X189" s="196"/>
    </row>
    <row r="190" spans="1:24" ht="30">
      <c r="A190" s="918"/>
      <c r="B190" s="923"/>
      <c r="C190" s="792"/>
      <c r="D190" s="921"/>
      <c r="E190" s="921"/>
      <c r="F190" s="299" t="s">
        <v>1179</v>
      </c>
      <c r="G190" s="69">
        <f t="shared" si="55"/>
        <v>84.78</v>
      </c>
      <c r="H190" s="70">
        <f t="shared" si="58"/>
        <v>69.08</v>
      </c>
      <c r="I190" s="71">
        <v>62.8</v>
      </c>
      <c r="J190" s="126">
        <f t="shared" si="40"/>
        <v>1</v>
      </c>
      <c r="K190" s="126">
        <f t="shared" si="41"/>
        <v>62.8</v>
      </c>
      <c r="L190" s="126">
        <f t="shared" si="42"/>
        <v>62.8</v>
      </c>
      <c r="M190">
        <f t="shared" si="43"/>
        <v>62.8</v>
      </c>
      <c r="N190" s="70">
        <f t="shared" si="44"/>
        <v>64.683999999999997</v>
      </c>
      <c r="O190" s="70">
        <f t="shared" si="45"/>
        <v>71.591999999999985</v>
      </c>
      <c r="P190" s="70">
        <f t="shared" si="46"/>
        <v>88.547999999999988</v>
      </c>
      <c r="Q190" s="481">
        <f t="shared" si="47"/>
        <v>59.66</v>
      </c>
      <c r="R190" s="481">
        <f t="shared" si="48"/>
        <v>65.94</v>
      </c>
      <c r="S190" s="481">
        <f t="shared" si="49"/>
        <v>81.64</v>
      </c>
      <c r="X190" s="196"/>
    </row>
    <row r="191" spans="1:24" ht="30">
      <c r="A191" s="916" t="s">
        <v>3262</v>
      </c>
      <c r="B191" s="923"/>
      <c r="C191" s="792" t="s">
        <v>3261</v>
      </c>
      <c r="D191" s="919" t="s">
        <v>3217</v>
      </c>
      <c r="E191" s="919" t="s">
        <v>649</v>
      </c>
      <c r="F191" s="297" t="s">
        <v>1241</v>
      </c>
      <c r="G191" s="69">
        <f t="shared" si="55"/>
        <v>60.210000000000008</v>
      </c>
      <c r="H191" s="70">
        <f t="shared" si="58"/>
        <v>49.06</v>
      </c>
      <c r="I191" s="71">
        <v>44.6</v>
      </c>
      <c r="J191" s="126">
        <f t="shared" si="40"/>
        <v>1</v>
      </c>
      <c r="K191" s="126">
        <f t="shared" si="41"/>
        <v>44.6</v>
      </c>
      <c r="L191" s="126">
        <f t="shared" si="42"/>
        <v>44.6</v>
      </c>
      <c r="M191">
        <f t="shared" si="43"/>
        <v>44.6</v>
      </c>
      <c r="N191" s="70">
        <f t="shared" si="44"/>
        <v>45.938000000000002</v>
      </c>
      <c r="O191" s="70">
        <f t="shared" si="45"/>
        <v>50.843999999999994</v>
      </c>
      <c r="P191" s="70">
        <f t="shared" si="46"/>
        <v>62.885999999999996</v>
      </c>
      <c r="Q191" s="481">
        <f t="shared" si="47"/>
        <v>42.370000000000005</v>
      </c>
      <c r="R191" s="481">
        <f t="shared" si="48"/>
        <v>46.830000000000005</v>
      </c>
      <c r="S191" s="481">
        <f t="shared" si="49"/>
        <v>57.980000000000004</v>
      </c>
      <c r="X191" s="196"/>
    </row>
    <row r="192" spans="1:24" ht="45.75" customHeight="1">
      <c r="A192" s="917"/>
      <c r="B192" s="923"/>
      <c r="C192" s="792"/>
      <c r="D192" s="920"/>
      <c r="E192" s="920"/>
      <c r="F192" s="135" t="s">
        <v>1178</v>
      </c>
      <c r="G192" s="69">
        <f t="shared" si="55"/>
        <v>60.210000000000008</v>
      </c>
      <c r="H192" s="70">
        <f t="shared" si="58"/>
        <v>49.06</v>
      </c>
      <c r="I192" s="71">
        <v>44.6</v>
      </c>
      <c r="J192" s="126">
        <f t="shared" si="40"/>
        <v>1</v>
      </c>
      <c r="K192" s="126">
        <f t="shared" si="41"/>
        <v>44.6</v>
      </c>
      <c r="L192" s="126">
        <f t="shared" si="42"/>
        <v>44.6</v>
      </c>
      <c r="M192">
        <f t="shared" si="43"/>
        <v>44.6</v>
      </c>
      <c r="N192" s="70">
        <f t="shared" si="44"/>
        <v>45.938000000000002</v>
      </c>
      <c r="O192" s="70">
        <f t="shared" si="45"/>
        <v>50.843999999999994</v>
      </c>
      <c r="P192" s="70">
        <f t="shared" si="46"/>
        <v>62.885999999999996</v>
      </c>
      <c r="Q192" s="481">
        <f t="shared" si="47"/>
        <v>42.370000000000005</v>
      </c>
      <c r="R192" s="481">
        <f t="shared" si="48"/>
        <v>46.830000000000005</v>
      </c>
      <c r="S192" s="481">
        <f t="shared" si="49"/>
        <v>57.980000000000004</v>
      </c>
      <c r="X192" s="196"/>
    </row>
    <row r="193" spans="1:24" ht="30">
      <c r="A193" s="918"/>
      <c r="B193" s="923"/>
      <c r="C193" s="792"/>
      <c r="D193" s="921"/>
      <c r="E193" s="921"/>
      <c r="F193" s="299" t="s">
        <v>1179</v>
      </c>
      <c r="G193" s="69">
        <f t="shared" si="55"/>
        <v>60.210000000000008</v>
      </c>
      <c r="H193" s="70">
        <f t="shared" si="58"/>
        <v>49.06</v>
      </c>
      <c r="I193" s="71">
        <v>44.6</v>
      </c>
      <c r="J193" s="126">
        <f t="shared" si="40"/>
        <v>1</v>
      </c>
      <c r="K193" s="126">
        <f t="shared" si="41"/>
        <v>44.6</v>
      </c>
      <c r="L193" s="126">
        <f t="shared" si="42"/>
        <v>44.6</v>
      </c>
      <c r="M193">
        <f t="shared" si="43"/>
        <v>44.6</v>
      </c>
      <c r="N193" s="70">
        <f t="shared" si="44"/>
        <v>45.938000000000002</v>
      </c>
      <c r="O193" s="70">
        <f t="shared" si="45"/>
        <v>50.843999999999994</v>
      </c>
      <c r="P193" s="70">
        <f t="shared" si="46"/>
        <v>62.885999999999996</v>
      </c>
      <c r="Q193" s="481">
        <f t="shared" si="47"/>
        <v>42.370000000000005</v>
      </c>
      <c r="R193" s="481">
        <f t="shared" si="48"/>
        <v>46.830000000000005</v>
      </c>
      <c r="S193" s="481">
        <f t="shared" si="49"/>
        <v>57.980000000000004</v>
      </c>
      <c r="X193" s="196" t="s">
        <v>978</v>
      </c>
    </row>
    <row r="194" spans="1:24" ht="30">
      <c r="A194" s="916" t="s">
        <v>3264</v>
      </c>
      <c r="B194" s="923"/>
      <c r="C194" s="792" t="s">
        <v>3272</v>
      </c>
      <c r="D194" s="919" t="s">
        <v>81</v>
      </c>
      <c r="E194" s="919" t="s">
        <v>649</v>
      </c>
      <c r="F194" s="297" t="s">
        <v>1241</v>
      </c>
      <c r="G194" s="69">
        <f t="shared" ref="G194:G199" si="59">I194*1.35</f>
        <v>60.210000000000008</v>
      </c>
      <c r="H194" s="70">
        <f t="shared" si="58"/>
        <v>49.06</v>
      </c>
      <c r="I194" s="71">
        <v>44.6</v>
      </c>
      <c r="J194" s="126">
        <f t="shared" si="40"/>
        <v>1</v>
      </c>
      <c r="K194" s="126">
        <f t="shared" si="41"/>
        <v>44.6</v>
      </c>
      <c r="L194" s="126">
        <f t="shared" si="42"/>
        <v>44.6</v>
      </c>
      <c r="M194">
        <f t="shared" si="43"/>
        <v>44.6</v>
      </c>
      <c r="N194" s="70">
        <f t="shared" si="44"/>
        <v>45.938000000000002</v>
      </c>
      <c r="O194" s="70">
        <f t="shared" si="45"/>
        <v>50.843999999999994</v>
      </c>
      <c r="P194" s="70">
        <f t="shared" si="46"/>
        <v>62.885999999999996</v>
      </c>
      <c r="Q194" s="481">
        <f t="shared" si="47"/>
        <v>42.370000000000005</v>
      </c>
      <c r="R194" s="481">
        <f t="shared" si="48"/>
        <v>46.830000000000005</v>
      </c>
      <c r="S194" s="481">
        <f t="shared" si="49"/>
        <v>57.980000000000004</v>
      </c>
      <c r="X194" s="196"/>
    </row>
    <row r="195" spans="1:24" ht="45.75" customHeight="1">
      <c r="A195" s="917"/>
      <c r="B195" s="923"/>
      <c r="C195" s="792"/>
      <c r="D195" s="920"/>
      <c r="E195" s="920"/>
      <c r="F195" s="135" t="s">
        <v>1178</v>
      </c>
      <c r="G195" s="69">
        <f t="shared" si="59"/>
        <v>60.210000000000008</v>
      </c>
      <c r="H195" s="70">
        <f t="shared" si="58"/>
        <v>49.06</v>
      </c>
      <c r="I195" s="71">
        <v>44.6</v>
      </c>
      <c r="J195" s="126">
        <f t="shared" si="40"/>
        <v>1</v>
      </c>
      <c r="K195" s="126">
        <f t="shared" si="41"/>
        <v>44.6</v>
      </c>
      <c r="L195" s="126">
        <f t="shared" si="42"/>
        <v>44.6</v>
      </c>
      <c r="M195">
        <f t="shared" si="43"/>
        <v>44.6</v>
      </c>
      <c r="N195" s="70">
        <f t="shared" si="44"/>
        <v>45.938000000000002</v>
      </c>
      <c r="O195" s="70">
        <f t="shared" si="45"/>
        <v>50.843999999999994</v>
      </c>
      <c r="P195" s="70">
        <f t="shared" si="46"/>
        <v>62.885999999999996</v>
      </c>
      <c r="Q195" s="481">
        <f t="shared" si="47"/>
        <v>42.370000000000005</v>
      </c>
      <c r="R195" s="481">
        <f t="shared" si="48"/>
        <v>46.830000000000005</v>
      </c>
      <c r="S195" s="481">
        <f t="shared" si="49"/>
        <v>57.980000000000004</v>
      </c>
      <c r="X195" s="196"/>
    </row>
    <row r="196" spans="1:24" ht="30">
      <c r="A196" s="918"/>
      <c r="B196" s="923"/>
      <c r="C196" s="792"/>
      <c r="D196" s="921"/>
      <c r="E196" s="921"/>
      <c r="F196" s="299" t="s">
        <v>1179</v>
      </c>
      <c r="G196" s="69">
        <f t="shared" si="59"/>
        <v>60.210000000000008</v>
      </c>
      <c r="H196" s="70">
        <f t="shared" si="58"/>
        <v>49.06</v>
      </c>
      <c r="I196" s="71">
        <v>44.6</v>
      </c>
      <c r="J196" s="126">
        <f t="shared" si="40"/>
        <v>1</v>
      </c>
      <c r="K196" s="126">
        <f t="shared" si="41"/>
        <v>44.6</v>
      </c>
      <c r="L196" s="126">
        <f t="shared" si="42"/>
        <v>44.6</v>
      </c>
      <c r="M196">
        <f t="shared" si="43"/>
        <v>44.6</v>
      </c>
      <c r="N196" s="70">
        <f t="shared" si="44"/>
        <v>45.938000000000002</v>
      </c>
      <c r="O196" s="70">
        <f t="shared" si="45"/>
        <v>50.843999999999994</v>
      </c>
      <c r="P196" s="70">
        <f t="shared" si="46"/>
        <v>62.885999999999996</v>
      </c>
      <c r="Q196" s="481">
        <f t="shared" si="47"/>
        <v>42.370000000000005</v>
      </c>
      <c r="R196" s="481">
        <f t="shared" si="48"/>
        <v>46.830000000000005</v>
      </c>
      <c r="S196" s="481">
        <f t="shared" si="49"/>
        <v>57.980000000000004</v>
      </c>
      <c r="X196" s="196" t="s">
        <v>978</v>
      </c>
    </row>
    <row r="197" spans="1:24" ht="30">
      <c r="A197" s="916" t="s">
        <v>3265</v>
      </c>
      <c r="B197" s="923"/>
      <c r="C197" s="792" t="s">
        <v>3263</v>
      </c>
      <c r="D197" s="919" t="s">
        <v>3217</v>
      </c>
      <c r="E197" s="919" t="s">
        <v>650</v>
      </c>
      <c r="F197" s="297" t="s">
        <v>1241</v>
      </c>
      <c r="G197" s="69">
        <f t="shared" si="59"/>
        <v>68.175000000000011</v>
      </c>
      <c r="H197" s="70">
        <f t="shared" si="58"/>
        <v>55.550000000000004</v>
      </c>
      <c r="I197" s="71">
        <v>50.5</v>
      </c>
      <c r="J197" s="126">
        <f t="shared" ref="J197:J260" si="60">IF(I197&gt;1,1,0)</f>
        <v>1</v>
      </c>
      <c r="K197" s="126">
        <f t="shared" ref="K197:K260" si="61">IF(J197=1,I197,0)</f>
        <v>50.5</v>
      </c>
      <c r="L197" s="126">
        <f t="shared" ref="L197:L260" si="62">IFERROR(SUM(K197*1)," ")</f>
        <v>50.5</v>
      </c>
      <c r="M197">
        <f t="shared" ref="M197:M260" si="63">IF(L197=0," ",L197)</f>
        <v>50.5</v>
      </c>
      <c r="N197" s="70">
        <f t="shared" si="44"/>
        <v>52.015000000000001</v>
      </c>
      <c r="O197" s="70">
        <f t="shared" si="45"/>
        <v>57.569999999999993</v>
      </c>
      <c r="P197" s="70">
        <f t="shared" si="46"/>
        <v>71.204999999999998</v>
      </c>
      <c r="Q197" s="481">
        <f t="shared" si="47"/>
        <v>47.975000000000001</v>
      </c>
      <c r="R197" s="481">
        <f t="shared" si="48"/>
        <v>53.025000000000006</v>
      </c>
      <c r="S197" s="481">
        <f t="shared" si="49"/>
        <v>65.650000000000006</v>
      </c>
      <c r="X197" s="196"/>
    </row>
    <row r="198" spans="1:24" ht="45.75" customHeight="1">
      <c r="A198" s="917"/>
      <c r="B198" s="923"/>
      <c r="C198" s="792"/>
      <c r="D198" s="920"/>
      <c r="E198" s="920"/>
      <c r="F198" s="135" t="s">
        <v>1178</v>
      </c>
      <c r="G198" s="69">
        <f t="shared" si="59"/>
        <v>68.175000000000011</v>
      </c>
      <c r="H198" s="70">
        <f t="shared" si="58"/>
        <v>55.550000000000004</v>
      </c>
      <c r="I198" s="71">
        <v>50.5</v>
      </c>
      <c r="J198" s="126">
        <f t="shared" si="60"/>
        <v>1</v>
      </c>
      <c r="K198" s="126">
        <f t="shared" si="61"/>
        <v>50.5</v>
      </c>
      <c r="L198" s="126">
        <f t="shared" si="62"/>
        <v>50.5</v>
      </c>
      <c r="M198">
        <f t="shared" si="63"/>
        <v>50.5</v>
      </c>
      <c r="N198" s="70">
        <f t="shared" ref="N198:N261" si="64">IFERROR(SUM($M198*$T$2)," ")</f>
        <v>52.015000000000001</v>
      </c>
      <c r="O198" s="70">
        <f t="shared" ref="O198:O261" si="65">IFERROR(SUM($M198*$U$2)," ")</f>
        <v>57.569999999999993</v>
      </c>
      <c r="P198" s="70">
        <f t="shared" ref="P198:P261" si="66">IFERROR(SUM($M198*$V$2)," ")</f>
        <v>71.204999999999998</v>
      </c>
      <c r="Q198" s="481">
        <f t="shared" ref="Q198:Q261" si="67">IFERROR(SUM($M198-$M198/100*$W$2)," ")</f>
        <v>47.975000000000001</v>
      </c>
      <c r="R198" s="481">
        <f t="shared" ref="R198:R261" si="68">IFERROR(SUM($M198*$X$2)," ")</f>
        <v>53.025000000000006</v>
      </c>
      <c r="S198" s="481">
        <f t="shared" ref="S198:S261" si="69">IFERROR(SUM($M198*$Y$2)," ")</f>
        <v>65.650000000000006</v>
      </c>
      <c r="X198" s="196"/>
    </row>
    <row r="199" spans="1:24" ht="30">
      <c r="A199" s="918"/>
      <c r="B199" s="923"/>
      <c r="C199" s="792"/>
      <c r="D199" s="921"/>
      <c r="E199" s="921"/>
      <c r="F199" s="299" t="s">
        <v>1179</v>
      </c>
      <c r="G199" s="69">
        <f t="shared" si="59"/>
        <v>68.175000000000011</v>
      </c>
      <c r="H199" s="70">
        <f t="shared" si="58"/>
        <v>55.550000000000004</v>
      </c>
      <c r="I199" s="71">
        <v>50.5</v>
      </c>
      <c r="J199" s="126">
        <f t="shared" si="60"/>
        <v>1</v>
      </c>
      <c r="K199" s="126">
        <f t="shared" si="61"/>
        <v>50.5</v>
      </c>
      <c r="L199" s="126">
        <f t="shared" si="62"/>
        <v>50.5</v>
      </c>
      <c r="M199">
        <f t="shared" si="63"/>
        <v>50.5</v>
      </c>
      <c r="N199" s="70">
        <f t="shared" si="64"/>
        <v>52.015000000000001</v>
      </c>
      <c r="O199" s="70">
        <f t="shared" si="65"/>
        <v>57.569999999999993</v>
      </c>
      <c r="P199" s="70">
        <f t="shared" si="66"/>
        <v>71.204999999999998</v>
      </c>
      <c r="Q199" s="481">
        <f t="shared" si="67"/>
        <v>47.975000000000001</v>
      </c>
      <c r="R199" s="481">
        <f t="shared" si="68"/>
        <v>53.025000000000006</v>
      </c>
      <c r="S199" s="481">
        <f t="shared" si="69"/>
        <v>65.650000000000006</v>
      </c>
      <c r="X199" s="196"/>
    </row>
    <row r="200" spans="1:24" ht="30">
      <c r="A200" s="916" t="s">
        <v>3274</v>
      </c>
      <c r="B200" s="923"/>
      <c r="C200" s="792" t="s">
        <v>3273</v>
      </c>
      <c r="D200" s="919" t="s">
        <v>81</v>
      </c>
      <c r="E200" s="919" t="s">
        <v>650</v>
      </c>
      <c r="F200" s="297" t="s">
        <v>1241</v>
      </c>
      <c r="G200" s="69">
        <f t="shared" si="55"/>
        <v>96.390000000000015</v>
      </c>
      <c r="H200" s="70">
        <f t="shared" si="58"/>
        <v>78.540000000000006</v>
      </c>
      <c r="I200" s="71">
        <v>71.400000000000006</v>
      </c>
      <c r="J200" s="126">
        <f t="shared" si="60"/>
        <v>1</v>
      </c>
      <c r="K200" s="126">
        <f t="shared" si="61"/>
        <v>71.400000000000006</v>
      </c>
      <c r="L200" s="126">
        <f t="shared" si="62"/>
        <v>71.400000000000006</v>
      </c>
      <c r="M200">
        <f t="shared" si="63"/>
        <v>71.400000000000006</v>
      </c>
      <c r="N200" s="70">
        <f t="shared" si="64"/>
        <v>73.542000000000002</v>
      </c>
      <c r="O200" s="70">
        <f t="shared" si="65"/>
        <v>81.396000000000001</v>
      </c>
      <c r="P200" s="70">
        <f t="shared" si="66"/>
        <v>100.67400000000001</v>
      </c>
      <c r="Q200" s="481">
        <f t="shared" si="67"/>
        <v>67.830000000000013</v>
      </c>
      <c r="R200" s="481">
        <f t="shared" si="68"/>
        <v>74.970000000000013</v>
      </c>
      <c r="S200" s="481">
        <f t="shared" si="69"/>
        <v>92.820000000000007</v>
      </c>
      <c r="X200" s="196"/>
    </row>
    <row r="201" spans="1:24" ht="45.75" customHeight="1">
      <c r="A201" s="917"/>
      <c r="B201" s="923"/>
      <c r="C201" s="792"/>
      <c r="D201" s="920"/>
      <c r="E201" s="920"/>
      <c r="F201" s="135" t="s">
        <v>1178</v>
      </c>
      <c r="G201" s="69">
        <f t="shared" si="55"/>
        <v>96.390000000000015</v>
      </c>
      <c r="H201" s="70">
        <f t="shared" si="58"/>
        <v>78.540000000000006</v>
      </c>
      <c r="I201" s="71">
        <v>71.400000000000006</v>
      </c>
      <c r="J201" s="126">
        <f t="shared" si="60"/>
        <v>1</v>
      </c>
      <c r="K201" s="126">
        <f t="shared" si="61"/>
        <v>71.400000000000006</v>
      </c>
      <c r="L201" s="126">
        <f t="shared" si="62"/>
        <v>71.400000000000006</v>
      </c>
      <c r="M201">
        <f t="shared" si="63"/>
        <v>71.400000000000006</v>
      </c>
      <c r="N201" s="70">
        <f t="shared" si="64"/>
        <v>73.542000000000002</v>
      </c>
      <c r="O201" s="70">
        <f t="shared" si="65"/>
        <v>81.396000000000001</v>
      </c>
      <c r="P201" s="70">
        <f t="shared" si="66"/>
        <v>100.67400000000001</v>
      </c>
      <c r="Q201" s="481">
        <f t="shared" si="67"/>
        <v>67.830000000000013</v>
      </c>
      <c r="R201" s="481">
        <f t="shared" si="68"/>
        <v>74.970000000000013</v>
      </c>
      <c r="S201" s="481">
        <f t="shared" si="69"/>
        <v>92.820000000000007</v>
      </c>
      <c r="X201" s="196"/>
    </row>
    <row r="202" spans="1:24" ht="30">
      <c r="A202" s="918"/>
      <c r="B202" s="924"/>
      <c r="C202" s="792"/>
      <c r="D202" s="921"/>
      <c r="E202" s="921"/>
      <c r="F202" s="299" t="s">
        <v>1179</v>
      </c>
      <c r="G202" s="69">
        <f t="shared" si="55"/>
        <v>96.390000000000015</v>
      </c>
      <c r="H202" s="70">
        <f t="shared" si="58"/>
        <v>78.540000000000006</v>
      </c>
      <c r="I202" s="71">
        <v>71.400000000000006</v>
      </c>
      <c r="J202" s="126">
        <f t="shared" si="60"/>
        <v>1</v>
      </c>
      <c r="K202" s="126">
        <f t="shared" si="61"/>
        <v>71.400000000000006</v>
      </c>
      <c r="L202" s="126">
        <f t="shared" si="62"/>
        <v>71.400000000000006</v>
      </c>
      <c r="M202">
        <f t="shared" si="63"/>
        <v>71.400000000000006</v>
      </c>
      <c r="N202" s="70">
        <f t="shared" si="64"/>
        <v>73.542000000000002</v>
      </c>
      <c r="O202" s="70">
        <f t="shared" si="65"/>
        <v>81.396000000000001</v>
      </c>
      <c r="P202" s="70">
        <f t="shared" si="66"/>
        <v>100.67400000000001</v>
      </c>
      <c r="Q202" s="481">
        <f t="shared" si="67"/>
        <v>67.830000000000013</v>
      </c>
      <c r="R202" s="481">
        <f t="shared" si="68"/>
        <v>74.970000000000013</v>
      </c>
      <c r="S202" s="481">
        <f t="shared" si="69"/>
        <v>92.820000000000007</v>
      </c>
      <c r="X202" s="196"/>
    </row>
    <row r="203" spans="1:24" ht="57" customHeight="1">
      <c r="A203" s="271" t="s">
        <v>3254</v>
      </c>
      <c r="B203" s="302"/>
      <c r="C203" s="212" t="s">
        <v>3253</v>
      </c>
      <c r="D203" s="82" t="s">
        <v>3217</v>
      </c>
      <c r="E203" s="82" t="s">
        <v>650</v>
      </c>
      <c r="F203" s="297" t="s">
        <v>1241</v>
      </c>
      <c r="G203" s="69">
        <f>I203*1.35</f>
        <v>106.65</v>
      </c>
      <c r="H203" s="70">
        <f t="shared" si="58"/>
        <v>86.9</v>
      </c>
      <c r="I203" s="71">
        <v>79</v>
      </c>
      <c r="J203" s="126">
        <f t="shared" si="60"/>
        <v>1</v>
      </c>
      <c r="K203" s="126">
        <f t="shared" si="61"/>
        <v>79</v>
      </c>
      <c r="L203" s="126">
        <f t="shared" si="62"/>
        <v>79</v>
      </c>
      <c r="M203">
        <f t="shared" si="63"/>
        <v>79</v>
      </c>
      <c r="N203" s="70">
        <f t="shared" si="64"/>
        <v>81.37</v>
      </c>
      <c r="O203" s="70">
        <f t="shared" si="65"/>
        <v>90.059999999999988</v>
      </c>
      <c r="P203" s="70">
        <f t="shared" si="66"/>
        <v>111.39</v>
      </c>
      <c r="Q203" s="481">
        <f t="shared" si="67"/>
        <v>75.05</v>
      </c>
      <c r="R203" s="481">
        <f t="shared" si="68"/>
        <v>82.95</v>
      </c>
      <c r="S203" s="481">
        <f t="shared" si="69"/>
        <v>102.7</v>
      </c>
      <c r="X203" s="196"/>
    </row>
    <row r="204" spans="1:24" ht="27" customHeight="1">
      <c r="A204" s="634" t="s">
        <v>3275</v>
      </c>
      <c r="B204" s="634"/>
      <c r="C204" s="634"/>
      <c r="D204" s="634"/>
      <c r="E204" s="634"/>
      <c r="F204" s="634"/>
      <c r="G204" s="634"/>
      <c r="H204" s="634"/>
      <c r="I204" s="634"/>
      <c r="J204" s="126">
        <f t="shared" si="60"/>
        <v>0</v>
      </c>
      <c r="K204" s="126">
        <f t="shared" si="61"/>
        <v>0</v>
      </c>
      <c r="L204" s="126">
        <f t="shared" si="62"/>
        <v>0</v>
      </c>
      <c r="M204" t="str">
        <f t="shared" si="63"/>
        <v xml:space="preserve"> </v>
      </c>
      <c r="N204" s="70" t="str">
        <f t="shared" si="64"/>
        <v xml:space="preserve"> </v>
      </c>
      <c r="O204" s="70" t="str">
        <f t="shared" si="65"/>
        <v xml:space="preserve"> </v>
      </c>
      <c r="P204" s="70" t="str">
        <f t="shared" si="66"/>
        <v xml:space="preserve"> </v>
      </c>
      <c r="Q204" s="481" t="str">
        <f t="shared" si="67"/>
        <v xml:space="preserve"> </v>
      </c>
      <c r="R204" s="481" t="str">
        <f t="shared" si="68"/>
        <v xml:space="preserve"> </v>
      </c>
      <c r="S204" s="481" t="str">
        <f t="shared" si="69"/>
        <v xml:space="preserve"> </v>
      </c>
      <c r="X204" s="196"/>
    </row>
    <row r="205" spans="1:24" ht="29.25" customHeight="1">
      <c r="A205" s="64" t="s">
        <v>3</v>
      </c>
      <c r="B205" s="64" t="s">
        <v>43</v>
      </c>
      <c r="C205" s="64" t="s">
        <v>189</v>
      </c>
      <c r="D205" s="64" t="s">
        <v>76</v>
      </c>
      <c r="E205" s="64" t="s">
        <v>44</v>
      </c>
      <c r="F205" s="64" t="s">
        <v>4</v>
      </c>
      <c r="G205" s="64" t="s">
        <v>261</v>
      </c>
      <c r="H205" s="64" t="s">
        <v>3630</v>
      </c>
      <c r="I205" s="64" t="s">
        <v>263</v>
      </c>
      <c r="J205" s="126">
        <f t="shared" si="60"/>
        <v>1</v>
      </c>
      <c r="K205" s="126" t="str">
        <f t="shared" si="61"/>
        <v>ОПТ 2</v>
      </c>
      <c r="L205" s="126" t="str">
        <f t="shared" si="62"/>
        <v xml:space="preserve"> </v>
      </c>
      <c r="M205" t="str">
        <f t="shared" si="63"/>
        <v xml:space="preserve"> </v>
      </c>
      <c r="N205" s="70" t="str">
        <f t="shared" si="64"/>
        <v xml:space="preserve"> </v>
      </c>
      <c r="O205" s="70" t="str">
        <f t="shared" si="65"/>
        <v xml:space="preserve"> </v>
      </c>
      <c r="P205" s="70" t="str">
        <f t="shared" si="66"/>
        <v xml:space="preserve"> </v>
      </c>
      <c r="Q205" s="481" t="str">
        <f t="shared" si="67"/>
        <v xml:space="preserve"> </v>
      </c>
      <c r="R205" s="481" t="str">
        <f t="shared" si="68"/>
        <v xml:space="preserve"> </v>
      </c>
      <c r="S205" s="481" t="str">
        <f t="shared" si="69"/>
        <v xml:space="preserve"> </v>
      </c>
      <c r="X205" s="196"/>
    </row>
    <row r="206" spans="1:24" ht="30">
      <c r="A206" s="916" t="s">
        <v>3278</v>
      </c>
      <c r="B206" s="931"/>
      <c r="C206" s="792" t="s">
        <v>1033</v>
      </c>
      <c r="D206" s="919" t="s">
        <v>3217</v>
      </c>
      <c r="E206" s="919" t="s">
        <v>3232</v>
      </c>
      <c r="F206" s="297" t="s">
        <v>1241</v>
      </c>
      <c r="G206" s="69">
        <f>I206*1.35</f>
        <v>56.565000000000005</v>
      </c>
      <c r="H206" s="70">
        <f t="shared" ref="H206:H217" si="70">I206*1.1</f>
        <v>46.09</v>
      </c>
      <c r="I206" s="71">
        <v>41.9</v>
      </c>
      <c r="J206" s="126">
        <f t="shared" si="60"/>
        <v>1</v>
      </c>
      <c r="K206" s="126">
        <f t="shared" si="61"/>
        <v>41.9</v>
      </c>
      <c r="L206" s="126">
        <f t="shared" si="62"/>
        <v>41.9</v>
      </c>
      <c r="M206">
        <f t="shared" si="63"/>
        <v>41.9</v>
      </c>
      <c r="N206" s="70">
        <f t="shared" si="64"/>
        <v>43.156999999999996</v>
      </c>
      <c r="O206" s="70">
        <f t="shared" si="65"/>
        <v>47.765999999999991</v>
      </c>
      <c r="P206" s="70">
        <f t="shared" si="66"/>
        <v>59.078999999999994</v>
      </c>
      <c r="Q206" s="481">
        <f t="shared" si="67"/>
        <v>39.805</v>
      </c>
      <c r="R206" s="481">
        <f t="shared" si="68"/>
        <v>43.994999999999997</v>
      </c>
      <c r="S206" s="481">
        <f t="shared" si="69"/>
        <v>54.47</v>
      </c>
      <c r="X206" s="196"/>
    </row>
    <row r="207" spans="1:24" ht="45" customHeight="1">
      <c r="A207" s="918"/>
      <c r="B207" s="931"/>
      <c r="C207" s="792"/>
      <c r="D207" s="921"/>
      <c r="E207" s="921"/>
      <c r="F207" s="135" t="s">
        <v>1178</v>
      </c>
      <c r="G207" s="69">
        <f>I207*1.35</f>
        <v>56.565000000000005</v>
      </c>
      <c r="H207" s="70">
        <f t="shared" si="70"/>
        <v>46.09</v>
      </c>
      <c r="I207" s="71">
        <v>41.9</v>
      </c>
      <c r="J207" s="126">
        <f t="shared" si="60"/>
        <v>1</v>
      </c>
      <c r="K207" s="126">
        <f t="shared" si="61"/>
        <v>41.9</v>
      </c>
      <c r="L207" s="126">
        <f t="shared" si="62"/>
        <v>41.9</v>
      </c>
      <c r="M207">
        <f t="shared" si="63"/>
        <v>41.9</v>
      </c>
      <c r="N207" s="70">
        <f t="shared" si="64"/>
        <v>43.156999999999996</v>
      </c>
      <c r="O207" s="70">
        <f t="shared" si="65"/>
        <v>47.765999999999991</v>
      </c>
      <c r="P207" s="70">
        <f t="shared" si="66"/>
        <v>59.078999999999994</v>
      </c>
      <c r="Q207" s="481">
        <f t="shared" si="67"/>
        <v>39.805</v>
      </c>
      <c r="R207" s="481">
        <f t="shared" si="68"/>
        <v>43.994999999999997</v>
      </c>
      <c r="S207" s="481">
        <f t="shared" si="69"/>
        <v>54.47</v>
      </c>
      <c r="X207" s="196"/>
    </row>
    <row r="208" spans="1:24" ht="30">
      <c r="A208" s="916" t="s">
        <v>3281</v>
      </c>
      <c r="B208" s="931"/>
      <c r="C208" s="792" t="s">
        <v>1030</v>
      </c>
      <c r="D208" s="919" t="s">
        <v>81</v>
      </c>
      <c r="E208" s="919" t="s">
        <v>3232</v>
      </c>
      <c r="F208" s="297" t="s">
        <v>1241</v>
      </c>
      <c r="G208" s="69">
        <f t="shared" ref="G208:G217" si="71">I208*1.35</f>
        <v>56.565000000000005</v>
      </c>
      <c r="H208" s="70">
        <f t="shared" si="70"/>
        <v>46.09</v>
      </c>
      <c r="I208" s="71">
        <v>41.9</v>
      </c>
      <c r="J208" s="126">
        <f t="shared" si="60"/>
        <v>1</v>
      </c>
      <c r="K208" s="126">
        <f t="shared" si="61"/>
        <v>41.9</v>
      </c>
      <c r="L208" s="126">
        <f t="shared" si="62"/>
        <v>41.9</v>
      </c>
      <c r="M208">
        <f t="shared" si="63"/>
        <v>41.9</v>
      </c>
      <c r="N208" s="70">
        <f t="shared" si="64"/>
        <v>43.156999999999996</v>
      </c>
      <c r="O208" s="70">
        <f t="shared" si="65"/>
        <v>47.765999999999991</v>
      </c>
      <c r="P208" s="70">
        <f t="shared" si="66"/>
        <v>59.078999999999994</v>
      </c>
      <c r="Q208" s="481">
        <f t="shared" si="67"/>
        <v>39.805</v>
      </c>
      <c r="R208" s="481">
        <f t="shared" si="68"/>
        <v>43.994999999999997</v>
      </c>
      <c r="S208" s="481">
        <f t="shared" si="69"/>
        <v>54.47</v>
      </c>
      <c r="X208" s="196"/>
    </row>
    <row r="209" spans="1:24" ht="45.75" customHeight="1">
      <c r="A209" s="918"/>
      <c r="B209" s="931"/>
      <c r="C209" s="792"/>
      <c r="D209" s="921"/>
      <c r="E209" s="921"/>
      <c r="F209" s="135" t="s">
        <v>1178</v>
      </c>
      <c r="G209" s="69">
        <f t="shared" si="71"/>
        <v>56.565000000000005</v>
      </c>
      <c r="H209" s="70">
        <f t="shared" si="70"/>
        <v>46.09</v>
      </c>
      <c r="I209" s="71">
        <v>41.9</v>
      </c>
      <c r="J209" s="126">
        <f t="shared" si="60"/>
        <v>1</v>
      </c>
      <c r="K209" s="126">
        <f t="shared" si="61"/>
        <v>41.9</v>
      </c>
      <c r="L209" s="126">
        <f t="shared" si="62"/>
        <v>41.9</v>
      </c>
      <c r="M209">
        <f t="shared" si="63"/>
        <v>41.9</v>
      </c>
      <c r="N209" s="70">
        <f t="shared" si="64"/>
        <v>43.156999999999996</v>
      </c>
      <c r="O209" s="70">
        <f t="shared" si="65"/>
        <v>47.765999999999991</v>
      </c>
      <c r="P209" s="70">
        <f t="shared" si="66"/>
        <v>59.078999999999994</v>
      </c>
      <c r="Q209" s="481">
        <f t="shared" si="67"/>
        <v>39.805</v>
      </c>
      <c r="R209" s="481">
        <f t="shared" si="68"/>
        <v>43.994999999999997</v>
      </c>
      <c r="S209" s="481">
        <f t="shared" si="69"/>
        <v>54.47</v>
      </c>
      <c r="X209" s="196"/>
    </row>
    <row r="210" spans="1:24" ht="30">
      <c r="A210" s="916" t="s">
        <v>3279</v>
      </c>
      <c r="B210" s="931"/>
      <c r="C210" s="792" t="s">
        <v>1034</v>
      </c>
      <c r="D210" s="919" t="s">
        <v>3217</v>
      </c>
      <c r="E210" s="919" t="s">
        <v>690</v>
      </c>
      <c r="F210" s="297" t="s">
        <v>1241</v>
      </c>
      <c r="G210" s="69">
        <f t="shared" si="71"/>
        <v>63.99</v>
      </c>
      <c r="H210" s="70">
        <f t="shared" si="70"/>
        <v>52.14</v>
      </c>
      <c r="I210" s="71">
        <v>47.4</v>
      </c>
      <c r="J210" s="126">
        <f t="shared" si="60"/>
        <v>1</v>
      </c>
      <c r="K210" s="126">
        <f t="shared" si="61"/>
        <v>47.4</v>
      </c>
      <c r="L210" s="126">
        <f t="shared" si="62"/>
        <v>47.4</v>
      </c>
      <c r="M210">
        <f t="shared" si="63"/>
        <v>47.4</v>
      </c>
      <c r="N210" s="70">
        <f t="shared" si="64"/>
        <v>48.822000000000003</v>
      </c>
      <c r="O210" s="70">
        <f t="shared" si="65"/>
        <v>54.035999999999994</v>
      </c>
      <c r="P210" s="70">
        <f t="shared" si="66"/>
        <v>66.833999999999989</v>
      </c>
      <c r="Q210" s="481">
        <f t="shared" si="67"/>
        <v>45.03</v>
      </c>
      <c r="R210" s="481">
        <f t="shared" si="68"/>
        <v>49.77</v>
      </c>
      <c r="S210" s="481">
        <f t="shared" si="69"/>
        <v>61.62</v>
      </c>
      <c r="X210" s="196"/>
    </row>
    <row r="211" spans="1:24" ht="48" customHeight="1">
      <c r="A211" s="918"/>
      <c r="B211" s="931"/>
      <c r="C211" s="792"/>
      <c r="D211" s="921"/>
      <c r="E211" s="921"/>
      <c r="F211" s="135" t="s">
        <v>1178</v>
      </c>
      <c r="G211" s="69">
        <f t="shared" si="71"/>
        <v>63.99</v>
      </c>
      <c r="H211" s="70">
        <f t="shared" si="70"/>
        <v>52.14</v>
      </c>
      <c r="I211" s="71">
        <v>47.4</v>
      </c>
      <c r="J211" s="126">
        <f t="shared" si="60"/>
        <v>1</v>
      </c>
      <c r="K211" s="126">
        <f t="shared" si="61"/>
        <v>47.4</v>
      </c>
      <c r="L211" s="126">
        <f t="shared" si="62"/>
        <v>47.4</v>
      </c>
      <c r="M211">
        <f t="shared" si="63"/>
        <v>47.4</v>
      </c>
      <c r="N211" s="70">
        <f t="shared" si="64"/>
        <v>48.822000000000003</v>
      </c>
      <c r="O211" s="70">
        <f t="shared" si="65"/>
        <v>54.035999999999994</v>
      </c>
      <c r="P211" s="70">
        <f t="shared" si="66"/>
        <v>66.833999999999989</v>
      </c>
      <c r="Q211" s="481">
        <f t="shared" si="67"/>
        <v>45.03</v>
      </c>
      <c r="R211" s="481">
        <f t="shared" si="68"/>
        <v>49.77</v>
      </c>
      <c r="S211" s="481">
        <f t="shared" si="69"/>
        <v>61.62</v>
      </c>
      <c r="X211" s="196"/>
    </row>
    <row r="212" spans="1:24" ht="30">
      <c r="A212" s="916" t="s">
        <v>3282</v>
      </c>
      <c r="B212" s="931"/>
      <c r="C212" s="792" t="s">
        <v>1031</v>
      </c>
      <c r="D212" s="919" t="s">
        <v>81</v>
      </c>
      <c r="E212" s="919" t="s">
        <v>690</v>
      </c>
      <c r="F212" s="297" t="s">
        <v>1241</v>
      </c>
      <c r="G212" s="69">
        <f t="shared" si="71"/>
        <v>63.99</v>
      </c>
      <c r="H212" s="70">
        <f t="shared" si="70"/>
        <v>52.14</v>
      </c>
      <c r="I212" s="71">
        <v>47.4</v>
      </c>
      <c r="J212" s="126">
        <f t="shared" si="60"/>
        <v>1</v>
      </c>
      <c r="K212" s="126">
        <f t="shared" si="61"/>
        <v>47.4</v>
      </c>
      <c r="L212" s="126">
        <f t="shared" si="62"/>
        <v>47.4</v>
      </c>
      <c r="M212">
        <f t="shared" si="63"/>
        <v>47.4</v>
      </c>
      <c r="N212" s="70">
        <f t="shared" si="64"/>
        <v>48.822000000000003</v>
      </c>
      <c r="O212" s="70">
        <f t="shared" si="65"/>
        <v>54.035999999999994</v>
      </c>
      <c r="P212" s="70">
        <f t="shared" si="66"/>
        <v>66.833999999999989</v>
      </c>
      <c r="Q212" s="481">
        <f t="shared" si="67"/>
        <v>45.03</v>
      </c>
      <c r="R212" s="481">
        <f t="shared" si="68"/>
        <v>49.77</v>
      </c>
      <c r="S212" s="481">
        <f t="shared" si="69"/>
        <v>61.62</v>
      </c>
      <c r="X212" s="196"/>
    </row>
    <row r="213" spans="1:24" ht="45" customHeight="1">
      <c r="A213" s="918"/>
      <c r="B213" s="931"/>
      <c r="C213" s="792"/>
      <c r="D213" s="921"/>
      <c r="E213" s="921"/>
      <c r="F213" s="135" t="s">
        <v>1178</v>
      </c>
      <c r="G213" s="69">
        <f t="shared" si="71"/>
        <v>63.99</v>
      </c>
      <c r="H213" s="70">
        <f t="shared" si="70"/>
        <v>52.14</v>
      </c>
      <c r="I213" s="71">
        <v>47.4</v>
      </c>
      <c r="J213" s="126">
        <f t="shared" si="60"/>
        <v>1</v>
      </c>
      <c r="K213" s="126">
        <f t="shared" si="61"/>
        <v>47.4</v>
      </c>
      <c r="L213" s="126">
        <f t="shared" si="62"/>
        <v>47.4</v>
      </c>
      <c r="M213">
        <f t="shared" si="63"/>
        <v>47.4</v>
      </c>
      <c r="N213" s="70">
        <f t="shared" si="64"/>
        <v>48.822000000000003</v>
      </c>
      <c r="O213" s="70">
        <f t="shared" si="65"/>
        <v>54.035999999999994</v>
      </c>
      <c r="P213" s="70">
        <f t="shared" si="66"/>
        <v>66.833999999999989</v>
      </c>
      <c r="Q213" s="481">
        <f t="shared" si="67"/>
        <v>45.03</v>
      </c>
      <c r="R213" s="481">
        <f t="shared" si="68"/>
        <v>49.77</v>
      </c>
      <c r="S213" s="481">
        <f t="shared" si="69"/>
        <v>61.62</v>
      </c>
      <c r="X213" s="196"/>
    </row>
    <row r="214" spans="1:24" ht="30">
      <c r="A214" s="916" t="s">
        <v>3280</v>
      </c>
      <c r="B214" s="931"/>
      <c r="C214" s="792" t="s">
        <v>1035</v>
      </c>
      <c r="D214" s="919" t="s">
        <v>3217</v>
      </c>
      <c r="E214" s="919" t="s">
        <v>3233</v>
      </c>
      <c r="F214" s="297" t="s">
        <v>1241</v>
      </c>
      <c r="G214" s="69">
        <f t="shared" si="71"/>
        <v>71.415000000000006</v>
      </c>
      <c r="H214" s="70">
        <f t="shared" si="70"/>
        <v>58.190000000000005</v>
      </c>
      <c r="I214" s="71">
        <v>52.9</v>
      </c>
      <c r="J214" s="126">
        <f t="shared" si="60"/>
        <v>1</v>
      </c>
      <c r="K214" s="126">
        <f t="shared" si="61"/>
        <v>52.9</v>
      </c>
      <c r="L214" s="126">
        <f t="shared" si="62"/>
        <v>52.9</v>
      </c>
      <c r="M214">
        <f t="shared" si="63"/>
        <v>52.9</v>
      </c>
      <c r="N214" s="70">
        <f t="shared" si="64"/>
        <v>54.487000000000002</v>
      </c>
      <c r="O214" s="70">
        <f t="shared" si="65"/>
        <v>60.30599999999999</v>
      </c>
      <c r="P214" s="70">
        <f t="shared" si="66"/>
        <v>74.588999999999999</v>
      </c>
      <c r="Q214" s="481">
        <f t="shared" si="67"/>
        <v>50.254999999999995</v>
      </c>
      <c r="R214" s="481">
        <f t="shared" si="68"/>
        <v>55.545000000000002</v>
      </c>
      <c r="S214" s="481">
        <f t="shared" si="69"/>
        <v>68.77</v>
      </c>
      <c r="X214" s="196"/>
    </row>
    <row r="215" spans="1:24" ht="47.25" customHeight="1">
      <c r="A215" s="918"/>
      <c r="B215" s="931"/>
      <c r="C215" s="792"/>
      <c r="D215" s="921"/>
      <c r="E215" s="921"/>
      <c r="F215" s="135" t="s">
        <v>1178</v>
      </c>
      <c r="G215" s="69">
        <f t="shared" si="71"/>
        <v>71.415000000000006</v>
      </c>
      <c r="H215" s="70">
        <f t="shared" si="70"/>
        <v>58.190000000000005</v>
      </c>
      <c r="I215" s="71">
        <v>52.9</v>
      </c>
      <c r="J215" s="126">
        <f t="shared" si="60"/>
        <v>1</v>
      </c>
      <c r="K215" s="126">
        <f t="shared" si="61"/>
        <v>52.9</v>
      </c>
      <c r="L215" s="126">
        <f t="shared" si="62"/>
        <v>52.9</v>
      </c>
      <c r="M215">
        <f t="shared" si="63"/>
        <v>52.9</v>
      </c>
      <c r="N215" s="70">
        <f t="shared" si="64"/>
        <v>54.487000000000002</v>
      </c>
      <c r="O215" s="70">
        <f t="shared" si="65"/>
        <v>60.30599999999999</v>
      </c>
      <c r="P215" s="70">
        <f t="shared" si="66"/>
        <v>74.588999999999999</v>
      </c>
      <c r="Q215" s="481">
        <f t="shared" si="67"/>
        <v>50.254999999999995</v>
      </c>
      <c r="R215" s="481">
        <f t="shared" si="68"/>
        <v>55.545000000000002</v>
      </c>
      <c r="S215" s="481">
        <f t="shared" si="69"/>
        <v>68.77</v>
      </c>
      <c r="X215" s="196"/>
    </row>
    <row r="216" spans="1:24" ht="30">
      <c r="A216" s="916" t="s">
        <v>3283</v>
      </c>
      <c r="B216" s="931"/>
      <c r="C216" s="792" t="s">
        <v>1032</v>
      </c>
      <c r="D216" s="919" t="s">
        <v>81</v>
      </c>
      <c r="E216" s="919" t="s">
        <v>3233</v>
      </c>
      <c r="F216" s="297" t="s">
        <v>1241</v>
      </c>
      <c r="G216" s="69">
        <f t="shared" si="71"/>
        <v>71.415000000000006</v>
      </c>
      <c r="H216" s="70">
        <f t="shared" si="70"/>
        <v>58.190000000000005</v>
      </c>
      <c r="I216" s="71">
        <v>52.9</v>
      </c>
      <c r="J216" s="126">
        <f t="shared" si="60"/>
        <v>1</v>
      </c>
      <c r="K216" s="126">
        <f t="shared" si="61"/>
        <v>52.9</v>
      </c>
      <c r="L216" s="126">
        <f t="shared" si="62"/>
        <v>52.9</v>
      </c>
      <c r="M216">
        <f t="shared" si="63"/>
        <v>52.9</v>
      </c>
      <c r="N216" s="70">
        <f t="shared" si="64"/>
        <v>54.487000000000002</v>
      </c>
      <c r="O216" s="70">
        <f t="shared" si="65"/>
        <v>60.30599999999999</v>
      </c>
      <c r="P216" s="70">
        <f t="shared" si="66"/>
        <v>74.588999999999999</v>
      </c>
      <c r="Q216" s="481">
        <f t="shared" si="67"/>
        <v>50.254999999999995</v>
      </c>
      <c r="R216" s="481">
        <f t="shared" si="68"/>
        <v>55.545000000000002</v>
      </c>
      <c r="S216" s="481">
        <f t="shared" si="69"/>
        <v>68.77</v>
      </c>
      <c r="X216" s="196"/>
    </row>
    <row r="217" spans="1:24" ht="48" customHeight="1">
      <c r="A217" s="918"/>
      <c r="B217" s="931"/>
      <c r="C217" s="792"/>
      <c r="D217" s="921"/>
      <c r="E217" s="921"/>
      <c r="F217" s="135" t="s">
        <v>1178</v>
      </c>
      <c r="G217" s="69">
        <f t="shared" si="71"/>
        <v>71.415000000000006</v>
      </c>
      <c r="H217" s="70">
        <f t="shared" si="70"/>
        <v>58.190000000000005</v>
      </c>
      <c r="I217" s="71">
        <v>52.9</v>
      </c>
      <c r="J217" s="126">
        <f t="shared" si="60"/>
        <v>1</v>
      </c>
      <c r="K217" s="126">
        <f t="shared" si="61"/>
        <v>52.9</v>
      </c>
      <c r="L217" s="126">
        <f t="shared" si="62"/>
        <v>52.9</v>
      </c>
      <c r="M217">
        <f t="shared" si="63"/>
        <v>52.9</v>
      </c>
      <c r="N217" s="70">
        <f t="shared" si="64"/>
        <v>54.487000000000002</v>
      </c>
      <c r="O217" s="70">
        <f t="shared" si="65"/>
        <v>60.30599999999999</v>
      </c>
      <c r="P217" s="70">
        <f t="shared" si="66"/>
        <v>74.588999999999999</v>
      </c>
      <c r="Q217" s="481">
        <f t="shared" si="67"/>
        <v>50.254999999999995</v>
      </c>
      <c r="R217" s="481">
        <f t="shared" si="68"/>
        <v>55.545000000000002</v>
      </c>
      <c r="S217" s="481">
        <f t="shared" si="69"/>
        <v>68.77</v>
      </c>
      <c r="X217" s="196"/>
    </row>
    <row r="218" spans="1:24" ht="58.5" customHeight="1">
      <c r="A218" s="271" t="s">
        <v>3277</v>
      </c>
      <c r="B218" s="302"/>
      <c r="C218" s="212" t="s">
        <v>3276</v>
      </c>
      <c r="D218" s="82" t="s">
        <v>3217</v>
      </c>
      <c r="E218" s="82" t="s">
        <v>690</v>
      </c>
      <c r="F218" s="303" t="s">
        <v>1242</v>
      </c>
      <c r="G218" s="69">
        <f>I218*1.35</f>
        <v>41.85</v>
      </c>
      <c r="H218" s="70">
        <f>I218*1.1</f>
        <v>34.1</v>
      </c>
      <c r="I218" s="71">
        <v>31</v>
      </c>
      <c r="J218" s="126">
        <f t="shared" si="60"/>
        <v>1</v>
      </c>
      <c r="K218" s="126">
        <f t="shared" si="61"/>
        <v>31</v>
      </c>
      <c r="L218" s="126">
        <f t="shared" si="62"/>
        <v>31</v>
      </c>
      <c r="M218">
        <f t="shared" si="63"/>
        <v>31</v>
      </c>
      <c r="N218" s="70">
        <f t="shared" si="64"/>
        <v>31.93</v>
      </c>
      <c r="O218" s="70">
        <f t="shared" si="65"/>
        <v>35.339999999999996</v>
      </c>
      <c r="P218" s="70">
        <f t="shared" si="66"/>
        <v>43.71</v>
      </c>
      <c r="Q218" s="481">
        <f t="shared" si="67"/>
        <v>29.45</v>
      </c>
      <c r="R218" s="481">
        <f t="shared" si="68"/>
        <v>32.550000000000004</v>
      </c>
      <c r="S218" s="481">
        <f t="shared" si="69"/>
        <v>40.300000000000004</v>
      </c>
      <c r="X218" s="196"/>
    </row>
    <row r="219" spans="1:24" ht="27" customHeight="1">
      <c r="A219" s="634" t="s">
        <v>3284</v>
      </c>
      <c r="B219" s="634"/>
      <c r="C219" s="634"/>
      <c r="D219" s="634"/>
      <c r="E219" s="634"/>
      <c r="F219" s="634"/>
      <c r="G219" s="634"/>
      <c r="H219" s="634"/>
      <c r="I219" s="634"/>
      <c r="J219" s="126">
        <f t="shared" si="60"/>
        <v>0</v>
      </c>
      <c r="K219" s="126">
        <f t="shared" si="61"/>
        <v>0</v>
      </c>
      <c r="L219" s="126">
        <f t="shared" si="62"/>
        <v>0</v>
      </c>
      <c r="M219" t="str">
        <f t="shared" si="63"/>
        <v xml:space="preserve"> </v>
      </c>
      <c r="N219" s="70" t="str">
        <f t="shared" si="64"/>
        <v xml:space="preserve"> </v>
      </c>
      <c r="O219" s="70" t="str">
        <f t="shared" si="65"/>
        <v xml:space="preserve"> </v>
      </c>
      <c r="P219" s="70" t="str">
        <f t="shared" si="66"/>
        <v xml:space="preserve"> </v>
      </c>
      <c r="Q219" s="481" t="str">
        <f t="shared" si="67"/>
        <v xml:space="preserve"> </v>
      </c>
      <c r="R219" s="481" t="str">
        <f t="shared" si="68"/>
        <v xml:space="preserve"> </v>
      </c>
      <c r="S219" s="481" t="str">
        <f t="shared" si="69"/>
        <v xml:space="preserve"> </v>
      </c>
      <c r="X219" s="196"/>
    </row>
    <row r="220" spans="1:24" ht="29.25" customHeight="1">
      <c r="A220" s="64" t="s">
        <v>3</v>
      </c>
      <c r="B220" s="64" t="s">
        <v>43</v>
      </c>
      <c r="C220" s="64" t="s">
        <v>189</v>
      </c>
      <c r="D220" s="64" t="s">
        <v>76</v>
      </c>
      <c r="E220" s="64" t="s">
        <v>44</v>
      </c>
      <c r="F220" s="64" t="s">
        <v>4</v>
      </c>
      <c r="G220" s="64" t="s">
        <v>261</v>
      </c>
      <c r="H220" s="64" t="s">
        <v>3630</v>
      </c>
      <c r="I220" s="64" t="s">
        <v>263</v>
      </c>
      <c r="J220" s="126">
        <f t="shared" si="60"/>
        <v>1</v>
      </c>
      <c r="K220" s="126" t="str">
        <f t="shared" si="61"/>
        <v>ОПТ 2</v>
      </c>
      <c r="L220" s="126" t="str">
        <f t="shared" si="62"/>
        <v xml:space="preserve"> </v>
      </c>
      <c r="M220" t="str">
        <f t="shared" si="63"/>
        <v xml:space="preserve"> </v>
      </c>
      <c r="N220" s="70" t="str">
        <f t="shared" si="64"/>
        <v xml:space="preserve"> </v>
      </c>
      <c r="O220" s="70" t="str">
        <f t="shared" si="65"/>
        <v xml:space="preserve"> </v>
      </c>
      <c r="P220" s="70" t="str">
        <f t="shared" si="66"/>
        <v xml:space="preserve"> </v>
      </c>
      <c r="Q220" s="481" t="str">
        <f t="shared" si="67"/>
        <v xml:space="preserve"> </v>
      </c>
      <c r="R220" s="481" t="str">
        <f t="shared" si="68"/>
        <v xml:space="preserve"> </v>
      </c>
      <c r="S220" s="481" t="str">
        <f t="shared" si="69"/>
        <v xml:space="preserve"> </v>
      </c>
      <c r="X220" s="196"/>
    </row>
    <row r="221" spans="1:24" ht="30">
      <c r="A221" s="916" t="s">
        <v>3286</v>
      </c>
      <c r="B221" s="671"/>
      <c r="C221" s="790" t="s">
        <v>1036</v>
      </c>
      <c r="D221" s="919" t="s">
        <v>3289</v>
      </c>
      <c r="E221" s="919" t="s">
        <v>645</v>
      </c>
      <c r="F221" s="297" t="s">
        <v>1241</v>
      </c>
      <c r="G221" s="69">
        <f t="shared" ref="G221:G229" si="72">I221*1.35</f>
        <v>56.565000000000005</v>
      </c>
      <c r="H221" s="70">
        <f t="shared" ref="H221:H229" si="73">I221*1.1</f>
        <v>46.09</v>
      </c>
      <c r="I221" s="71">
        <v>41.9</v>
      </c>
      <c r="J221" s="126">
        <f t="shared" si="60"/>
        <v>1</v>
      </c>
      <c r="K221" s="126">
        <f t="shared" si="61"/>
        <v>41.9</v>
      </c>
      <c r="L221" s="126">
        <f t="shared" si="62"/>
        <v>41.9</v>
      </c>
      <c r="M221">
        <f t="shared" si="63"/>
        <v>41.9</v>
      </c>
      <c r="N221" s="70">
        <f t="shared" si="64"/>
        <v>43.156999999999996</v>
      </c>
      <c r="O221" s="70">
        <f t="shared" si="65"/>
        <v>47.765999999999991</v>
      </c>
      <c r="P221" s="70">
        <f t="shared" si="66"/>
        <v>59.078999999999994</v>
      </c>
      <c r="Q221" s="481">
        <f t="shared" si="67"/>
        <v>39.805</v>
      </c>
      <c r="R221" s="481">
        <f t="shared" si="68"/>
        <v>43.994999999999997</v>
      </c>
      <c r="S221" s="481">
        <f t="shared" si="69"/>
        <v>54.47</v>
      </c>
      <c r="X221" s="196"/>
    </row>
    <row r="222" spans="1:24" ht="43.5" customHeight="1">
      <c r="A222" s="918"/>
      <c r="B222" s="671"/>
      <c r="C222" s="791"/>
      <c r="D222" s="921"/>
      <c r="E222" s="921"/>
      <c r="F222" s="135" t="s">
        <v>1178</v>
      </c>
      <c r="G222" s="69">
        <f t="shared" si="72"/>
        <v>56.565000000000005</v>
      </c>
      <c r="H222" s="70">
        <f t="shared" si="73"/>
        <v>46.09</v>
      </c>
      <c r="I222" s="71">
        <v>41.9</v>
      </c>
      <c r="J222" s="126">
        <f t="shared" si="60"/>
        <v>1</v>
      </c>
      <c r="K222" s="126">
        <f t="shared" si="61"/>
        <v>41.9</v>
      </c>
      <c r="L222" s="126">
        <f t="shared" si="62"/>
        <v>41.9</v>
      </c>
      <c r="M222">
        <f t="shared" si="63"/>
        <v>41.9</v>
      </c>
      <c r="N222" s="70">
        <f t="shared" si="64"/>
        <v>43.156999999999996</v>
      </c>
      <c r="O222" s="70">
        <f t="shared" si="65"/>
        <v>47.765999999999991</v>
      </c>
      <c r="P222" s="70">
        <f t="shared" si="66"/>
        <v>59.078999999999994</v>
      </c>
      <c r="Q222" s="481">
        <f t="shared" si="67"/>
        <v>39.805</v>
      </c>
      <c r="R222" s="481">
        <f t="shared" si="68"/>
        <v>43.994999999999997</v>
      </c>
      <c r="S222" s="481">
        <f t="shared" si="69"/>
        <v>54.47</v>
      </c>
      <c r="X222" s="196"/>
    </row>
    <row r="223" spans="1:24" ht="30">
      <c r="A223" s="916" t="s">
        <v>3287</v>
      </c>
      <c r="B223" s="671"/>
      <c r="C223" s="792" t="s">
        <v>1037</v>
      </c>
      <c r="D223" s="919" t="s">
        <v>3289</v>
      </c>
      <c r="E223" s="919" t="s">
        <v>3290</v>
      </c>
      <c r="F223" s="297" t="s">
        <v>1241</v>
      </c>
      <c r="G223" s="69">
        <f t="shared" si="72"/>
        <v>61.155000000000001</v>
      </c>
      <c r="H223" s="70">
        <f t="shared" si="73"/>
        <v>49.83</v>
      </c>
      <c r="I223" s="71">
        <v>45.3</v>
      </c>
      <c r="J223" s="126">
        <f t="shared" si="60"/>
        <v>1</v>
      </c>
      <c r="K223" s="126">
        <f t="shared" si="61"/>
        <v>45.3</v>
      </c>
      <c r="L223" s="126">
        <f t="shared" si="62"/>
        <v>45.3</v>
      </c>
      <c r="M223">
        <f t="shared" si="63"/>
        <v>45.3</v>
      </c>
      <c r="N223" s="70">
        <f t="shared" si="64"/>
        <v>46.658999999999999</v>
      </c>
      <c r="O223" s="70">
        <f t="shared" si="65"/>
        <v>51.641999999999989</v>
      </c>
      <c r="P223" s="70">
        <f t="shared" si="66"/>
        <v>63.87299999999999</v>
      </c>
      <c r="Q223" s="481">
        <f t="shared" si="67"/>
        <v>43.034999999999997</v>
      </c>
      <c r="R223" s="481">
        <f t="shared" si="68"/>
        <v>47.564999999999998</v>
      </c>
      <c r="S223" s="481">
        <f t="shared" si="69"/>
        <v>58.89</v>
      </c>
      <c r="X223" s="196"/>
    </row>
    <row r="224" spans="1:24" ht="46.5" customHeight="1">
      <c r="A224" s="917"/>
      <c r="B224" s="671"/>
      <c r="C224" s="792"/>
      <c r="D224" s="920"/>
      <c r="E224" s="920"/>
      <c r="F224" s="135" t="s">
        <v>1178</v>
      </c>
      <c r="G224" s="69">
        <f t="shared" si="72"/>
        <v>61.155000000000001</v>
      </c>
      <c r="H224" s="70">
        <f t="shared" si="73"/>
        <v>49.83</v>
      </c>
      <c r="I224" s="71">
        <v>45.3</v>
      </c>
      <c r="J224" s="126">
        <f t="shared" si="60"/>
        <v>1</v>
      </c>
      <c r="K224" s="126">
        <f t="shared" si="61"/>
        <v>45.3</v>
      </c>
      <c r="L224" s="126">
        <f t="shared" si="62"/>
        <v>45.3</v>
      </c>
      <c r="M224">
        <f t="shared" si="63"/>
        <v>45.3</v>
      </c>
      <c r="N224" s="70">
        <f t="shared" si="64"/>
        <v>46.658999999999999</v>
      </c>
      <c r="O224" s="70">
        <f t="shared" si="65"/>
        <v>51.641999999999989</v>
      </c>
      <c r="P224" s="70">
        <f t="shared" si="66"/>
        <v>63.87299999999999</v>
      </c>
      <c r="Q224" s="481">
        <f t="shared" si="67"/>
        <v>43.034999999999997</v>
      </c>
      <c r="R224" s="481">
        <f t="shared" si="68"/>
        <v>47.564999999999998</v>
      </c>
      <c r="S224" s="481">
        <f t="shared" si="69"/>
        <v>58.89</v>
      </c>
      <c r="X224" s="196"/>
    </row>
    <row r="225" spans="1:24" ht="30">
      <c r="A225" s="918"/>
      <c r="B225" s="671"/>
      <c r="C225" s="792"/>
      <c r="D225" s="921"/>
      <c r="E225" s="921"/>
      <c r="F225" s="299" t="s">
        <v>1179</v>
      </c>
      <c r="G225" s="69">
        <f t="shared" si="72"/>
        <v>61.155000000000001</v>
      </c>
      <c r="H225" s="70">
        <f t="shared" si="73"/>
        <v>49.83</v>
      </c>
      <c r="I225" s="71">
        <v>45.3</v>
      </c>
      <c r="J225" s="126">
        <f t="shared" si="60"/>
        <v>1</v>
      </c>
      <c r="K225" s="126">
        <f t="shared" si="61"/>
        <v>45.3</v>
      </c>
      <c r="L225" s="126">
        <f t="shared" si="62"/>
        <v>45.3</v>
      </c>
      <c r="M225">
        <f t="shared" si="63"/>
        <v>45.3</v>
      </c>
      <c r="N225" s="70">
        <f t="shared" si="64"/>
        <v>46.658999999999999</v>
      </c>
      <c r="O225" s="70">
        <f t="shared" si="65"/>
        <v>51.641999999999989</v>
      </c>
      <c r="P225" s="70">
        <f t="shared" si="66"/>
        <v>63.87299999999999</v>
      </c>
      <c r="Q225" s="481">
        <f t="shared" si="67"/>
        <v>43.034999999999997</v>
      </c>
      <c r="R225" s="481">
        <f t="shared" si="68"/>
        <v>47.564999999999998</v>
      </c>
      <c r="S225" s="481">
        <f t="shared" si="69"/>
        <v>58.89</v>
      </c>
      <c r="X225" s="196"/>
    </row>
    <row r="226" spans="1:24" ht="30">
      <c r="A226" s="916" t="s">
        <v>3288</v>
      </c>
      <c r="B226" s="671"/>
      <c r="C226" s="790" t="s">
        <v>1038</v>
      </c>
      <c r="D226" s="919" t="s">
        <v>3289</v>
      </c>
      <c r="E226" s="919" t="s">
        <v>3233</v>
      </c>
      <c r="F226" s="297" t="s">
        <v>1241</v>
      </c>
      <c r="G226" s="69">
        <f t="shared" si="72"/>
        <v>67.635000000000005</v>
      </c>
      <c r="H226" s="70">
        <f t="shared" si="73"/>
        <v>55.110000000000007</v>
      </c>
      <c r="I226" s="71">
        <v>50.1</v>
      </c>
      <c r="J226" s="126">
        <f t="shared" si="60"/>
        <v>1</v>
      </c>
      <c r="K226" s="126">
        <f t="shared" si="61"/>
        <v>50.1</v>
      </c>
      <c r="L226" s="126">
        <f t="shared" si="62"/>
        <v>50.1</v>
      </c>
      <c r="M226">
        <f t="shared" si="63"/>
        <v>50.1</v>
      </c>
      <c r="N226" s="70">
        <f t="shared" si="64"/>
        <v>51.603000000000002</v>
      </c>
      <c r="O226" s="70">
        <f t="shared" si="65"/>
        <v>57.113999999999997</v>
      </c>
      <c r="P226" s="70">
        <f t="shared" si="66"/>
        <v>70.640999999999991</v>
      </c>
      <c r="Q226" s="481">
        <f t="shared" si="67"/>
        <v>47.594999999999999</v>
      </c>
      <c r="R226" s="481">
        <f t="shared" si="68"/>
        <v>52.605000000000004</v>
      </c>
      <c r="S226" s="481">
        <f t="shared" si="69"/>
        <v>65.13000000000001</v>
      </c>
      <c r="X226" s="196"/>
    </row>
    <row r="227" spans="1:24" ht="46.5" customHeight="1">
      <c r="A227" s="917"/>
      <c r="B227" s="671"/>
      <c r="C227" s="925"/>
      <c r="D227" s="920"/>
      <c r="E227" s="920"/>
      <c r="F227" s="135" t="s">
        <v>1178</v>
      </c>
      <c r="G227" s="69">
        <f t="shared" si="72"/>
        <v>67.635000000000005</v>
      </c>
      <c r="H227" s="70">
        <f t="shared" si="73"/>
        <v>55.110000000000007</v>
      </c>
      <c r="I227" s="71">
        <v>50.1</v>
      </c>
      <c r="J227" s="126">
        <f t="shared" si="60"/>
        <v>1</v>
      </c>
      <c r="K227" s="126">
        <f t="shared" si="61"/>
        <v>50.1</v>
      </c>
      <c r="L227" s="126">
        <f t="shared" si="62"/>
        <v>50.1</v>
      </c>
      <c r="M227">
        <f t="shared" si="63"/>
        <v>50.1</v>
      </c>
      <c r="N227" s="70">
        <f t="shared" si="64"/>
        <v>51.603000000000002</v>
      </c>
      <c r="O227" s="70">
        <f t="shared" si="65"/>
        <v>57.113999999999997</v>
      </c>
      <c r="P227" s="70">
        <f t="shared" si="66"/>
        <v>70.640999999999991</v>
      </c>
      <c r="Q227" s="481">
        <f t="shared" si="67"/>
        <v>47.594999999999999</v>
      </c>
      <c r="R227" s="481">
        <f t="shared" si="68"/>
        <v>52.605000000000004</v>
      </c>
      <c r="S227" s="481">
        <f t="shared" si="69"/>
        <v>65.13000000000001</v>
      </c>
      <c r="X227" s="196"/>
    </row>
    <row r="228" spans="1:24" ht="30">
      <c r="A228" s="918"/>
      <c r="B228" s="671"/>
      <c r="C228" s="791"/>
      <c r="D228" s="921"/>
      <c r="E228" s="921"/>
      <c r="F228" s="299" t="s">
        <v>1179</v>
      </c>
      <c r="G228" s="69">
        <f>I228*1.35</f>
        <v>67.635000000000005</v>
      </c>
      <c r="H228" s="70">
        <f t="shared" si="73"/>
        <v>55.110000000000007</v>
      </c>
      <c r="I228" s="71">
        <v>50.1</v>
      </c>
      <c r="J228" s="126">
        <f t="shared" si="60"/>
        <v>1</v>
      </c>
      <c r="K228" s="126">
        <f t="shared" si="61"/>
        <v>50.1</v>
      </c>
      <c r="L228" s="126">
        <f t="shared" si="62"/>
        <v>50.1</v>
      </c>
      <c r="M228">
        <f t="shared" si="63"/>
        <v>50.1</v>
      </c>
      <c r="N228" s="70">
        <f t="shared" si="64"/>
        <v>51.603000000000002</v>
      </c>
      <c r="O228" s="70">
        <f t="shared" si="65"/>
        <v>57.113999999999997</v>
      </c>
      <c r="P228" s="70">
        <f t="shared" si="66"/>
        <v>70.640999999999991</v>
      </c>
      <c r="Q228" s="481">
        <f t="shared" si="67"/>
        <v>47.594999999999999</v>
      </c>
      <c r="R228" s="481">
        <f t="shared" si="68"/>
        <v>52.605000000000004</v>
      </c>
      <c r="S228" s="481">
        <f t="shared" si="69"/>
        <v>65.13000000000001</v>
      </c>
      <c r="X228" s="196"/>
    </row>
    <row r="229" spans="1:24" ht="48.75" customHeight="1">
      <c r="A229" s="271" t="s">
        <v>3291</v>
      </c>
      <c r="B229" s="671"/>
      <c r="C229" s="212" t="s">
        <v>1248</v>
      </c>
      <c r="D229" s="82" t="s">
        <v>3289</v>
      </c>
      <c r="E229" s="82" t="s">
        <v>716</v>
      </c>
      <c r="F229" s="135" t="s">
        <v>1178</v>
      </c>
      <c r="G229" s="69">
        <f t="shared" si="72"/>
        <v>70.875</v>
      </c>
      <c r="H229" s="70">
        <f t="shared" si="73"/>
        <v>57.750000000000007</v>
      </c>
      <c r="I229" s="71">
        <v>52.5</v>
      </c>
      <c r="J229" s="126">
        <f t="shared" si="60"/>
        <v>1</v>
      </c>
      <c r="K229" s="126">
        <f t="shared" si="61"/>
        <v>52.5</v>
      </c>
      <c r="L229" s="126">
        <f t="shared" si="62"/>
        <v>52.5</v>
      </c>
      <c r="M229">
        <f t="shared" si="63"/>
        <v>52.5</v>
      </c>
      <c r="N229" s="70">
        <f t="shared" si="64"/>
        <v>54.075000000000003</v>
      </c>
      <c r="O229" s="70">
        <f t="shared" si="65"/>
        <v>59.849999999999994</v>
      </c>
      <c r="P229" s="70">
        <f t="shared" si="66"/>
        <v>74.024999999999991</v>
      </c>
      <c r="Q229" s="481">
        <f t="shared" si="67"/>
        <v>49.875</v>
      </c>
      <c r="R229" s="481">
        <f t="shared" si="68"/>
        <v>55.125</v>
      </c>
      <c r="S229" s="481">
        <f t="shared" si="69"/>
        <v>68.25</v>
      </c>
      <c r="X229" s="196"/>
    </row>
    <row r="230" spans="1:24" ht="30">
      <c r="A230" s="916" t="s">
        <v>3293</v>
      </c>
      <c r="B230" s="797"/>
      <c r="C230" s="790" t="s">
        <v>3292</v>
      </c>
      <c r="D230" s="919" t="s">
        <v>3289</v>
      </c>
      <c r="E230" s="919" t="s">
        <v>3200</v>
      </c>
      <c r="F230" s="297" t="s">
        <v>1241</v>
      </c>
      <c r="G230" s="69">
        <f t="shared" ref="G230:G238" si="74">I230*1.35</f>
        <v>88.83</v>
      </c>
      <c r="H230" s="70">
        <f t="shared" ref="H230:H238" si="75">I230*1.1</f>
        <v>72.38000000000001</v>
      </c>
      <c r="I230" s="71">
        <v>65.8</v>
      </c>
      <c r="J230" s="126">
        <f t="shared" si="60"/>
        <v>1</v>
      </c>
      <c r="K230" s="126">
        <f t="shared" si="61"/>
        <v>65.8</v>
      </c>
      <c r="L230" s="126">
        <f t="shared" si="62"/>
        <v>65.8</v>
      </c>
      <c r="M230">
        <f t="shared" si="63"/>
        <v>65.8</v>
      </c>
      <c r="N230" s="70">
        <f t="shared" si="64"/>
        <v>67.774000000000001</v>
      </c>
      <c r="O230" s="70">
        <f t="shared" si="65"/>
        <v>75.011999999999986</v>
      </c>
      <c r="P230" s="70">
        <f t="shared" si="66"/>
        <v>92.777999999999992</v>
      </c>
      <c r="Q230" s="481">
        <f t="shared" si="67"/>
        <v>62.51</v>
      </c>
      <c r="R230" s="481">
        <f t="shared" si="68"/>
        <v>69.09</v>
      </c>
      <c r="S230" s="481">
        <f t="shared" si="69"/>
        <v>85.54</v>
      </c>
      <c r="X230" s="196"/>
    </row>
    <row r="231" spans="1:24" ht="46.5" customHeight="1">
      <c r="A231" s="917"/>
      <c r="B231" s="798"/>
      <c r="C231" s="925"/>
      <c r="D231" s="920"/>
      <c r="E231" s="920"/>
      <c r="F231" s="135" t="s">
        <v>1178</v>
      </c>
      <c r="G231" s="69">
        <f t="shared" si="74"/>
        <v>88.83</v>
      </c>
      <c r="H231" s="70">
        <f t="shared" si="75"/>
        <v>72.38000000000001</v>
      </c>
      <c r="I231" s="71">
        <v>65.8</v>
      </c>
      <c r="J231" s="126">
        <f t="shared" si="60"/>
        <v>1</v>
      </c>
      <c r="K231" s="126">
        <f t="shared" si="61"/>
        <v>65.8</v>
      </c>
      <c r="L231" s="126">
        <f t="shared" si="62"/>
        <v>65.8</v>
      </c>
      <c r="M231">
        <f t="shared" si="63"/>
        <v>65.8</v>
      </c>
      <c r="N231" s="70">
        <f t="shared" si="64"/>
        <v>67.774000000000001</v>
      </c>
      <c r="O231" s="70">
        <f t="shared" si="65"/>
        <v>75.011999999999986</v>
      </c>
      <c r="P231" s="70">
        <f t="shared" si="66"/>
        <v>92.777999999999992</v>
      </c>
      <c r="Q231" s="481">
        <f t="shared" si="67"/>
        <v>62.51</v>
      </c>
      <c r="R231" s="481">
        <f t="shared" si="68"/>
        <v>69.09</v>
      </c>
      <c r="S231" s="481">
        <f t="shared" si="69"/>
        <v>85.54</v>
      </c>
      <c r="X231" s="196"/>
    </row>
    <row r="232" spans="1:24" ht="30">
      <c r="A232" s="918"/>
      <c r="B232" s="798"/>
      <c r="C232" s="791"/>
      <c r="D232" s="921"/>
      <c r="E232" s="921"/>
      <c r="F232" s="299" t="s">
        <v>1179</v>
      </c>
      <c r="G232" s="69">
        <f t="shared" si="74"/>
        <v>88.83</v>
      </c>
      <c r="H232" s="70">
        <f t="shared" si="75"/>
        <v>72.38000000000001</v>
      </c>
      <c r="I232" s="71">
        <v>65.8</v>
      </c>
      <c r="J232" s="126">
        <f t="shared" si="60"/>
        <v>1</v>
      </c>
      <c r="K232" s="126">
        <f t="shared" si="61"/>
        <v>65.8</v>
      </c>
      <c r="L232" s="126">
        <f t="shared" si="62"/>
        <v>65.8</v>
      </c>
      <c r="M232">
        <f t="shared" si="63"/>
        <v>65.8</v>
      </c>
      <c r="N232" s="70">
        <f t="shared" si="64"/>
        <v>67.774000000000001</v>
      </c>
      <c r="O232" s="70">
        <f t="shared" si="65"/>
        <v>75.011999999999986</v>
      </c>
      <c r="P232" s="70">
        <f t="shared" si="66"/>
        <v>92.777999999999992</v>
      </c>
      <c r="Q232" s="481">
        <f t="shared" si="67"/>
        <v>62.51</v>
      </c>
      <c r="R232" s="481">
        <f t="shared" si="68"/>
        <v>69.09</v>
      </c>
      <c r="S232" s="481">
        <f t="shared" si="69"/>
        <v>85.54</v>
      </c>
      <c r="X232" s="196"/>
    </row>
    <row r="233" spans="1:24" ht="30">
      <c r="A233" s="916" t="s">
        <v>3294</v>
      </c>
      <c r="B233" s="798"/>
      <c r="C233" s="790" t="s">
        <v>3296</v>
      </c>
      <c r="D233" s="919" t="s">
        <v>3289</v>
      </c>
      <c r="E233" s="919" t="s">
        <v>649</v>
      </c>
      <c r="F233" s="297" t="s">
        <v>1241</v>
      </c>
      <c r="G233" s="69">
        <f t="shared" si="74"/>
        <v>58.725000000000001</v>
      </c>
      <c r="H233" s="70">
        <f t="shared" si="75"/>
        <v>47.85</v>
      </c>
      <c r="I233" s="71">
        <v>43.5</v>
      </c>
      <c r="J233" s="126">
        <f t="shared" si="60"/>
        <v>1</v>
      </c>
      <c r="K233" s="126">
        <f t="shared" si="61"/>
        <v>43.5</v>
      </c>
      <c r="L233" s="126">
        <f t="shared" si="62"/>
        <v>43.5</v>
      </c>
      <c r="M233">
        <f t="shared" si="63"/>
        <v>43.5</v>
      </c>
      <c r="N233" s="70">
        <f t="shared" si="64"/>
        <v>44.805</v>
      </c>
      <c r="O233" s="70">
        <f t="shared" si="65"/>
        <v>49.589999999999996</v>
      </c>
      <c r="P233" s="70">
        <f t="shared" si="66"/>
        <v>61.334999999999994</v>
      </c>
      <c r="Q233" s="481">
        <f t="shared" si="67"/>
        <v>41.325000000000003</v>
      </c>
      <c r="R233" s="481">
        <f t="shared" si="68"/>
        <v>45.675000000000004</v>
      </c>
      <c r="S233" s="481">
        <f t="shared" si="69"/>
        <v>56.550000000000004</v>
      </c>
      <c r="X233" s="196"/>
    </row>
    <row r="234" spans="1:24" ht="46.5" customHeight="1">
      <c r="A234" s="917"/>
      <c r="B234" s="798"/>
      <c r="C234" s="925"/>
      <c r="D234" s="920"/>
      <c r="E234" s="920"/>
      <c r="F234" s="135" t="s">
        <v>1178</v>
      </c>
      <c r="G234" s="69">
        <f t="shared" si="74"/>
        <v>58.725000000000001</v>
      </c>
      <c r="H234" s="70">
        <f t="shared" si="75"/>
        <v>47.85</v>
      </c>
      <c r="I234" s="71">
        <v>43.5</v>
      </c>
      <c r="J234" s="126">
        <f t="shared" si="60"/>
        <v>1</v>
      </c>
      <c r="K234" s="126">
        <f t="shared" si="61"/>
        <v>43.5</v>
      </c>
      <c r="L234" s="126">
        <f t="shared" si="62"/>
        <v>43.5</v>
      </c>
      <c r="M234">
        <f t="shared" si="63"/>
        <v>43.5</v>
      </c>
      <c r="N234" s="70">
        <f t="shared" si="64"/>
        <v>44.805</v>
      </c>
      <c r="O234" s="70">
        <f t="shared" si="65"/>
        <v>49.589999999999996</v>
      </c>
      <c r="P234" s="70">
        <f t="shared" si="66"/>
        <v>61.334999999999994</v>
      </c>
      <c r="Q234" s="481">
        <f t="shared" si="67"/>
        <v>41.325000000000003</v>
      </c>
      <c r="R234" s="481">
        <f t="shared" si="68"/>
        <v>45.675000000000004</v>
      </c>
      <c r="S234" s="481">
        <f t="shared" si="69"/>
        <v>56.550000000000004</v>
      </c>
      <c r="X234" s="196"/>
    </row>
    <row r="235" spans="1:24" ht="30">
      <c r="A235" s="918"/>
      <c r="B235" s="798"/>
      <c r="C235" s="791"/>
      <c r="D235" s="921"/>
      <c r="E235" s="921"/>
      <c r="F235" s="299" t="s">
        <v>1179</v>
      </c>
      <c r="G235" s="69">
        <f t="shared" si="74"/>
        <v>58.725000000000001</v>
      </c>
      <c r="H235" s="70">
        <f t="shared" si="75"/>
        <v>47.85</v>
      </c>
      <c r="I235" s="71">
        <v>43.5</v>
      </c>
      <c r="J235" s="126">
        <f t="shared" si="60"/>
        <v>1</v>
      </c>
      <c r="K235" s="126">
        <f t="shared" si="61"/>
        <v>43.5</v>
      </c>
      <c r="L235" s="126">
        <f t="shared" si="62"/>
        <v>43.5</v>
      </c>
      <c r="M235">
        <f t="shared" si="63"/>
        <v>43.5</v>
      </c>
      <c r="N235" s="70">
        <f t="shared" si="64"/>
        <v>44.805</v>
      </c>
      <c r="O235" s="70">
        <f t="shared" si="65"/>
        <v>49.589999999999996</v>
      </c>
      <c r="P235" s="70">
        <f t="shared" si="66"/>
        <v>61.334999999999994</v>
      </c>
      <c r="Q235" s="481">
        <f t="shared" si="67"/>
        <v>41.325000000000003</v>
      </c>
      <c r="R235" s="481">
        <f t="shared" si="68"/>
        <v>45.675000000000004</v>
      </c>
      <c r="S235" s="481">
        <f t="shared" si="69"/>
        <v>56.550000000000004</v>
      </c>
      <c r="X235" s="196" t="s">
        <v>978</v>
      </c>
    </row>
    <row r="236" spans="1:24" ht="30">
      <c r="A236" s="916" t="s">
        <v>3295</v>
      </c>
      <c r="B236" s="798"/>
      <c r="C236" s="790" t="s">
        <v>3297</v>
      </c>
      <c r="D236" s="919" t="s">
        <v>3289</v>
      </c>
      <c r="E236" s="919" t="s">
        <v>650</v>
      </c>
      <c r="F236" s="297" t="s">
        <v>1241</v>
      </c>
      <c r="G236" s="69">
        <f t="shared" si="74"/>
        <v>68.31</v>
      </c>
      <c r="H236" s="70">
        <f t="shared" si="75"/>
        <v>55.660000000000004</v>
      </c>
      <c r="I236" s="71">
        <v>50.6</v>
      </c>
      <c r="J236" s="126">
        <f t="shared" si="60"/>
        <v>1</v>
      </c>
      <c r="K236" s="126">
        <f t="shared" si="61"/>
        <v>50.6</v>
      </c>
      <c r="L236" s="126">
        <f t="shared" si="62"/>
        <v>50.6</v>
      </c>
      <c r="M236">
        <f t="shared" si="63"/>
        <v>50.6</v>
      </c>
      <c r="N236" s="70">
        <f t="shared" si="64"/>
        <v>52.118000000000002</v>
      </c>
      <c r="O236" s="70">
        <f t="shared" si="65"/>
        <v>57.683999999999997</v>
      </c>
      <c r="P236" s="70">
        <f t="shared" si="66"/>
        <v>71.346000000000004</v>
      </c>
      <c r="Q236" s="481">
        <f t="shared" si="67"/>
        <v>48.07</v>
      </c>
      <c r="R236" s="481">
        <f t="shared" si="68"/>
        <v>53.13</v>
      </c>
      <c r="S236" s="481">
        <f t="shared" si="69"/>
        <v>65.78</v>
      </c>
      <c r="X236" s="196"/>
    </row>
    <row r="237" spans="1:24" ht="46.5" customHeight="1">
      <c r="A237" s="917"/>
      <c r="B237" s="798"/>
      <c r="C237" s="925"/>
      <c r="D237" s="920"/>
      <c r="E237" s="920"/>
      <c r="F237" s="135" t="s">
        <v>1178</v>
      </c>
      <c r="G237" s="69">
        <f t="shared" si="74"/>
        <v>68.31</v>
      </c>
      <c r="H237" s="70">
        <f t="shared" si="75"/>
        <v>55.660000000000004</v>
      </c>
      <c r="I237" s="71">
        <v>50.6</v>
      </c>
      <c r="J237" s="126">
        <f t="shared" si="60"/>
        <v>1</v>
      </c>
      <c r="K237" s="126">
        <f t="shared" si="61"/>
        <v>50.6</v>
      </c>
      <c r="L237" s="126">
        <f t="shared" si="62"/>
        <v>50.6</v>
      </c>
      <c r="M237">
        <f t="shared" si="63"/>
        <v>50.6</v>
      </c>
      <c r="N237" s="70">
        <f t="shared" si="64"/>
        <v>52.118000000000002</v>
      </c>
      <c r="O237" s="70">
        <f t="shared" si="65"/>
        <v>57.683999999999997</v>
      </c>
      <c r="P237" s="70">
        <f t="shared" si="66"/>
        <v>71.346000000000004</v>
      </c>
      <c r="Q237" s="481">
        <f t="shared" si="67"/>
        <v>48.07</v>
      </c>
      <c r="R237" s="481">
        <f t="shared" si="68"/>
        <v>53.13</v>
      </c>
      <c r="S237" s="481">
        <f t="shared" si="69"/>
        <v>65.78</v>
      </c>
      <c r="X237" s="196"/>
    </row>
    <row r="238" spans="1:24" ht="30">
      <c r="A238" s="918"/>
      <c r="B238" s="865"/>
      <c r="C238" s="791"/>
      <c r="D238" s="921"/>
      <c r="E238" s="921"/>
      <c r="F238" s="299" t="s">
        <v>1179</v>
      </c>
      <c r="G238" s="69">
        <f t="shared" si="74"/>
        <v>68.31</v>
      </c>
      <c r="H238" s="70">
        <f t="shared" si="75"/>
        <v>55.660000000000004</v>
      </c>
      <c r="I238" s="71">
        <v>50.6</v>
      </c>
      <c r="J238" s="126">
        <f t="shared" si="60"/>
        <v>1</v>
      </c>
      <c r="K238" s="126">
        <f t="shared" si="61"/>
        <v>50.6</v>
      </c>
      <c r="L238" s="126">
        <f t="shared" si="62"/>
        <v>50.6</v>
      </c>
      <c r="M238">
        <f t="shared" si="63"/>
        <v>50.6</v>
      </c>
      <c r="N238" s="70">
        <f t="shared" si="64"/>
        <v>52.118000000000002</v>
      </c>
      <c r="O238" s="70">
        <f t="shared" si="65"/>
        <v>57.683999999999997</v>
      </c>
      <c r="P238" s="70">
        <f t="shared" si="66"/>
        <v>71.346000000000004</v>
      </c>
      <c r="Q238" s="481">
        <f t="shared" si="67"/>
        <v>48.07</v>
      </c>
      <c r="R238" s="481">
        <f t="shared" si="68"/>
        <v>53.13</v>
      </c>
      <c r="S238" s="481">
        <f t="shared" si="69"/>
        <v>65.78</v>
      </c>
      <c r="X238" s="196"/>
    </row>
    <row r="239" spans="1:24" ht="28.5" customHeight="1">
      <c r="A239" s="634" t="s">
        <v>3285</v>
      </c>
      <c r="B239" s="634"/>
      <c r="C239" s="634"/>
      <c r="D239" s="634"/>
      <c r="E239" s="634"/>
      <c r="F239" s="634"/>
      <c r="G239" s="634"/>
      <c r="H239" s="634"/>
      <c r="I239" s="634"/>
      <c r="J239" s="126">
        <f t="shared" si="60"/>
        <v>0</v>
      </c>
      <c r="K239" s="126">
        <f t="shared" si="61"/>
        <v>0</v>
      </c>
      <c r="L239" s="126">
        <f t="shared" si="62"/>
        <v>0</v>
      </c>
      <c r="M239" t="str">
        <f t="shared" si="63"/>
        <v xml:space="preserve"> </v>
      </c>
      <c r="N239" s="70" t="str">
        <f t="shared" si="64"/>
        <v xml:space="preserve"> </v>
      </c>
      <c r="O239" s="70" t="str">
        <f t="shared" si="65"/>
        <v xml:space="preserve"> </v>
      </c>
      <c r="P239" s="70" t="str">
        <f t="shared" si="66"/>
        <v xml:space="preserve"> </v>
      </c>
      <c r="Q239" s="481" t="str">
        <f t="shared" si="67"/>
        <v xml:space="preserve"> </v>
      </c>
      <c r="R239" s="481" t="str">
        <f t="shared" si="68"/>
        <v xml:space="preserve"> </v>
      </c>
      <c r="S239" s="481" t="str">
        <f t="shared" si="69"/>
        <v xml:space="preserve"> </v>
      </c>
      <c r="X239" s="196"/>
    </row>
    <row r="240" spans="1:24" ht="29.25" customHeight="1">
      <c r="A240" s="64" t="s">
        <v>3</v>
      </c>
      <c r="B240" s="64" t="s">
        <v>43</v>
      </c>
      <c r="C240" s="64" t="s">
        <v>189</v>
      </c>
      <c r="D240" s="64" t="s">
        <v>76</v>
      </c>
      <c r="E240" s="64" t="s">
        <v>44</v>
      </c>
      <c r="F240" s="64" t="s">
        <v>4</v>
      </c>
      <c r="G240" s="64" t="s">
        <v>261</v>
      </c>
      <c r="H240" s="64" t="s">
        <v>3630</v>
      </c>
      <c r="I240" s="64" t="s">
        <v>263</v>
      </c>
      <c r="J240" s="126">
        <f t="shared" si="60"/>
        <v>1</v>
      </c>
      <c r="K240" s="126" t="str">
        <f t="shared" si="61"/>
        <v>ОПТ 2</v>
      </c>
      <c r="L240" s="126" t="str">
        <f t="shared" si="62"/>
        <v xml:space="preserve"> </v>
      </c>
      <c r="M240" t="str">
        <f t="shared" si="63"/>
        <v xml:space="preserve"> </v>
      </c>
      <c r="N240" s="70" t="str">
        <f t="shared" si="64"/>
        <v xml:space="preserve"> </v>
      </c>
      <c r="O240" s="70" t="str">
        <f t="shared" si="65"/>
        <v xml:space="preserve"> </v>
      </c>
      <c r="P240" s="70" t="str">
        <f t="shared" si="66"/>
        <v xml:space="preserve"> </v>
      </c>
      <c r="Q240" s="481" t="str">
        <f t="shared" si="67"/>
        <v xml:space="preserve"> </v>
      </c>
      <c r="R240" s="481" t="str">
        <f t="shared" si="68"/>
        <v xml:space="preserve"> </v>
      </c>
      <c r="S240" s="481" t="str">
        <f t="shared" si="69"/>
        <v xml:space="preserve"> </v>
      </c>
      <c r="X240" s="196"/>
    </row>
    <row r="241" spans="1:24" ht="30">
      <c r="A241" s="916" t="s">
        <v>3298</v>
      </c>
      <c r="B241" s="927"/>
      <c r="C241" s="792" t="s">
        <v>1249</v>
      </c>
      <c r="D241" s="919" t="s">
        <v>3299</v>
      </c>
      <c r="E241" s="919" t="s">
        <v>3290</v>
      </c>
      <c r="F241" s="297" t="s">
        <v>1241</v>
      </c>
      <c r="G241" s="69">
        <f>I241*1.35</f>
        <v>76.95</v>
      </c>
      <c r="H241" s="70">
        <f t="shared" ref="H241:H253" si="76">I241*1.1</f>
        <v>62.7</v>
      </c>
      <c r="I241" s="71">
        <v>57</v>
      </c>
      <c r="J241" s="126">
        <f t="shared" si="60"/>
        <v>1</v>
      </c>
      <c r="K241" s="126">
        <f t="shared" si="61"/>
        <v>57</v>
      </c>
      <c r="L241" s="126">
        <f t="shared" si="62"/>
        <v>57</v>
      </c>
      <c r="M241">
        <f t="shared" si="63"/>
        <v>57</v>
      </c>
      <c r="N241" s="70">
        <f t="shared" si="64"/>
        <v>58.71</v>
      </c>
      <c r="O241" s="70">
        <f t="shared" si="65"/>
        <v>64.97999999999999</v>
      </c>
      <c r="P241" s="70">
        <f t="shared" si="66"/>
        <v>80.36999999999999</v>
      </c>
      <c r="Q241" s="481">
        <f t="shared" si="67"/>
        <v>54.15</v>
      </c>
      <c r="R241" s="481">
        <f t="shared" si="68"/>
        <v>59.85</v>
      </c>
      <c r="S241" s="481">
        <f t="shared" si="69"/>
        <v>74.100000000000009</v>
      </c>
      <c r="X241" s="196"/>
    </row>
    <row r="242" spans="1:24" ht="47.25" customHeight="1">
      <c r="A242" s="918"/>
      <c r="B242" s="928"/>
      <c r="C242" s="792"/>
      <c r="D242" s="921"/>
      <c r="E242" s="921"/>
      <c r="F242" s="135" t="s">
        <v>1178</v>
      </c>
      <c r="G242" s="69">
        <f>I242*1.35</f>
        <v>76.95</v>
      </c>
      <c r="H242" s="70">
        <f t="shared" si="76"/>
        <v>62.7</v>
      </c>
      <c r="I242" s="71">
        <v>57</v>
      </c>
      <c r="J242" s="126">
        <f t="shared" si="60"/>
        <v>1</v>
      </c>
      <c r="K242" s="126">
        <f t="shared" si="61"/>
        <v>57</v>
      </c>
      <c r="L242" s="126">
        <f t="shared" si="62"/>
        <v>57</v>
      </c>
      <c r="M242">
        <f t="shared" si="63"/>
        <v>57</v>
      </c>
      <c r="N242" s="70">
        <f t="shared" si="64"/>
        <v>58.71</v>
      </c>
      <c r="O242" s="70">
        <f t="shared" si="65"/>
        <v>64.97999999999999</v>
      </c>
      <c r="P242" s="70">
        <f t="shared" si="66"/>
        <v>80.36999999999999</v>
      </c>
      <c r="Q242" s="481">
        <f t="shared" si="67"/>
        <v>54.15</v>
      </c>
      <c r="R242" s="481">
        <f t="shared" si="68"/>
        <v>59.85</v>
      </c>
      <c r="S242" s="481">
        <f t="shared" si="69"/>
        <v>74.100000000000009</v>
      </c>
      <c r="X242" s="196"/>
    </row>
    <row r="243" spans="1:24" ht="30">
      <c r="A243" s="916" t="s">
        <v>3300</v>
      </c>
      <c r="B243" s="928"/>
      <c r="C243" s="790" t="s">
        <v>1250</v>
      </c>
      <c r="D243" s="919" t="s">
        <v>3299</v>
      </c>
      <c r="E243" s="919" t="s">
        <v>3233</v>
      </c>
      <c r="F243" s="297" t="s">
        <v>1241</v>
      </c>
      <c r="G243" s="69">
        <f>I243*1.35</f>
        <v>105.30000000000001</v>
      </c>
      <c r="H243" s="70">
        <f t="shared" si="76"/>
        <v>85.800000000000011</v>
      </c>
      <c r="I243" s="71">
        <v>78</v>
      </c>
      <c r="J243" s="126">
        <f t="shared" si="60"/>
        <v>1</v>
      </c>
      <c r="K243" s="126">
        <f t="shared" si="61"/>
        <v>78</v>
      </c>
      <c r="L243" s="126">
        <f t="shared" si="62"/>
        <v>78</v>
      </c>
      <c r="M243">
        <f t="shared" si="63"/>
        <v>78</v>
      </c>
      <c r="N243" s="70">
        <f t="shared" si="64"/>
        <v>80.34</v>
      </c>
      <c r="O243" s="70">
        <f t="shared" si="65"/>
        <v>88.919999999999987</v>
      </c>
      <c r="P243" s="70">
        <f t="shared" si="66"/>
        <v>109.97999999999999</v>
      </c>
      <c r="Q243" s="481">
        <f t="shared" si="67"/>
        <v>74.099999999999994</v>
      </c>
      <c r="R243" s="481">
        <f t="shared" si="68"/>
        <v>81.900000000000006</v>
      </c>
      <c r="S243" s="481">
        <f t="shared" si="69"/>
        <v>101.4</v>
      </c>
      <c r="X243" s="87" t="s">
        <v>978</v>
      </c>
    </row>
    <row r="244" spans="1:24" ht="45" customHeight="1">
      <c r="A244" s="918"/>
      <c r="B244" s="928"/>
      <c r="C244" s="791"/>
      <c r="D244" s="921"/>
      <c r="E244" s="921"/>
      <c r="F244" s="135" t="s">
        <v>1178</v>
      </c>
      <c r="G244" s="69">
        <f>I244*1.35</f>
        <v>105.30000000000001</v>
      </c>
      <c r="H244" s="70">
        <f t="shared" si="76"/>
        <v>85.800000000000011</v>
      </c>
      <c r="I244" s="71">
        <v>78</v>
      </c>
      <c r="J244" s="126">
        <f t="shared" si="60"/>
        <v>1</v>
      </c>
      <c r="K244" s="126">
        <f t="shared" si="61"/>
        <v>78</v>
      </c>
      <c r="L244" s="126">
        <f t="shared" si="62"/>
        <v>78</v>
      </c>
      <c r="M244">
        <f t="shared" si="63"/>
        <v>78</v>
      </c>
      <c r="N244" s="70">
        <f t="shared" si="64"/>
        <v>80.34</v>
      </c>
      <c r="O244" s="70">
        <f t="shared" si="65"/>
        <v>88.919999999999987</v>
      </c>
      <c r="P244" s="70">
        <f t="shared" si="66"/>
        <v>109.97999999999999</v>
      </c>
      <c r="Q244" s="481">
        <f t="shared" si="67"/>
        <v>74.099999999999994</v>
      </c>
      <c r="R244" s="481">
        <f t="shared" si="68"/>
        <v>81.900000000000006</v>
      </c>
      <c r="S244" s="481">
        <f t="shared" si="69"/>
        <v>101.4</v>
      </c>
      <c r="X244" s="196"/>
    </row>
    <row r="245" spans="1:24" ht="30">
      <c r="A245" s="916" t="s">
        <v>3301</v>
      </c>
      <c r="B245" s="928"/>
      <c r="C245" s="792" t="s">
        <v>1039</v>
      </c>
      <c r="D245" s="919" t="s">
        <v>3299</v>
      </c>
      <c r="E245" s="919" t="s">
        <v>645</v>
      </c>
      <c r="F245" s="297" t="s">
        <v>1241</v>
      </c>
      <c r="G245" s="69">
        <f t="shared" ref="G245:G250" si="77">I245*1.35</f>
        <v>67.5</v>
      </c>
      <c r="H245" s="70">
        <f t="shared" si="76"/>
        <v>55.000000000000007</v>
      </c>
      <c r="I245" s="71">
        <v>50</v>
      </c>
      <c r="J245" s="126">
        <f t="shared" si="60"/>
        <v>1</v>
      </c>
      <c r="K245" s="126">
        <f t="shared" si="61"/>
        <v>50</v>
      </c>
      <c r="L245" s="126">
        <f t="shared" si="62"/>
        <v>50</v>
      </c>
      <c r="M245">
        <f t="shared" si="63"/>
        <v>50</v>
      </c>
      <c r="N245" s="70">
        <f t="shared" si="64"/>
        <v>51.5</v>
      </c>
      <c r="O245" s="70">
        <f t="shared" si="65"/>
        <v>56.999999999999993</v>
      </c>
      <c r="P245" s="70">
        <f t="shared" si="66"/>
        <v>70.5</v>
      </c>
      <c r="Q245" s="481">
        <f t="shared" si="67"/>
        <v>47.5</v>
      </c>
      <c r="R245" s="481">
        <f t="shared" si="68"/>
        <v>52.5</v>
      </c>
      <c r="S245" s="481">
        <f t="shared" si="69"/>
        <v>65</v>
      </c>
      <c r="X245" s="196"/>
    </row>
    <row r="246" spans="1:24" ht="45.75" customHeight="1">
      <c r="A246" s="918"/>
      <c r="B246" s="928"/>
      <c r="C246" s="792"/>
      <c r="D246" s="921"/>
      <c r="E246" s="921"/>
      <c r="F246" s="135" t="s">
        <v>1178</v>
      </c>
      <c r="G246" s="69">
        <f t="shared" si="77"/>
        <v>67.5</v>
      </c>
      <c r="H246" s="70">
        <f t="shared" si="76"/>
        <v>55.000000000000007</v>
      </c>
      <c r="I246" s="71">
        <v>50</v>
      </c>
      <c r="J246" s="126">
        <f t="shared" si="60"/>
        <v>1</v>
      </c>
      <c r="K246" s="126">
        <f t="shared" si="61"/>
        <v>50</v>
      </c>
      <c r="L246" s="126">
        <f t="shared" si="62"/>
        <v>50</v>
      </c>
      <c r="M246">
        <f t="shared" si="63"/>
        <v>50</v>
      </c>
      <c r="N246" s="70">
        <f t="shared" si="64"/>
        <v>51.5</v>
      </c>
      <c r="O246" s="70">
        <f t="shared" si="65"/>
        <v>56.999999999999993</v>
      </c>
      <c r="P246" s="70">
        <f t="shared" si="66"/>
        <v>70.5</v>
      </c>
      <c r="Q246" s="481">
        <f t="shared" si="67"/>
        <v>47.5</v>
      </c>
      <c r="R246" s="481">
        <f t="shared" si="68"/>
        <v>52.5</v>
      </c>
      <c r="S246" s="481">
        <f t="shared" si="69"/>
        <v>65</v>
      </c>
      <c r="X246" s="196"/>
    </row>
    <row r="247" spans="1:24" ht="30">
      <c r="A247" s="916" t="s">
        <v>3302</v>
      </c>
      <c r="B247" s="928"/>
      <c r="C247" s="790" t="s">
        <v>1251</v>
      </c>
      <c r="D247" s="919" t="s">
        <v>3299</v>
      </c>
      <c r="E247" s="919" t="s">
        <v>3290</v>
      </c>
      <c r="F247" s="297" t="s">
        <v>1241</v>
      </c>
      <c r="G247" s="69">
        <f>I247*1.35</f>
        <v>66.555000000000007</v>
      </c>
      <c r="H247" s="70">
        <f t="shared" si="76"/>
        <v>54.230000000000004</v>
      </c>
      <c r="I247" s="71">
        <v>49.3</v>
      </c>
      <c r="J247" s="126">
        <f t="shared" si="60"/>
        <v>1</v>
      </c>
      <c r="K247" s="126">
        <f t="shared" si="61"/>
        <v>49.3</v>
      </c>
      <c r="L247" s="126">
        <f t="shared" si="62"/>
        <v>49.3</v>
      </c>
      <c r="M247">
        <f t="shared" si="63"/>
        <v>49.3</v>
      </c>
      <c r="N247" s="70">
        <f t="shared" si="64"/>
        <v>50.778999999999996</v>
      </c>
      <c r="O247" s="70">
        <f t="shared" si="65"/>
        <v>56.201999999999991</v>
      </c>
      <c r="P247" s="70">
        <f t="shared" si="66"/>
        <v>69.512999999999991</v>
      </c>
      <c r="Q247" s="481">
        <f t="shared" si="67"/>
        <v>46.834999999999994</v>
      </c>
      <c r="R247" s="481">
        <f t="shared" si="68"/>
        <v>51.765000000000001</v>
      </c>
      <c r="S247" s="481">
        <f t="shared" si="69"/>
        <v>64.09</v>
      </c>
      <c r="X247" s="87"/>
    </row>
    <row r="248" spans="1:24" ht="48" customHeight="1">
      <c r="A248" s="918"/>
      <c r="B248" s="928"/>
      <c r="C248" s="791"/>
      <c r="D248" s="921"/>
      <c r="E248" s="921"/>
      <c r="F248" s="135" t="s">
        <v>1178</v>
      </c>
      <c r="G248" s="69">
        <f>I248*1.35</f>
        <v>66.555000000000007</v>
      </c>
      <c r="H248" s="70">
        <f t="shared" si="76"/>
        <v>54.230000000000004</v>
      </c>
      <c r="I248" s="71">
        <v>49.3</v>
      </c>
      <c r="J248" s="126">
        <f t="shared" si="60"/>
        <v>1</v>
      </c>
      <c r="K248" s="126">
        <f t="shared" si="61"/>
        <v>49.3</v>
      </c>
      <c r="L248" s="126">
        <f t="shared" si="62"/>
        <v>49.3</v>
      </c>
      <c r="M248">
        <f t="shared" si="63"/>
        <v>49.3</v>
      </c>
      <c r="N248" s="70">
        <f t="shared" si="64"/>
        <v>50.778999999999996</v>
      </c>
      <c r="O248" s="70">
        <f t="shared" si="65"/>
        <v>56.201999999999991</v>
      </c>
      <c r="P248" s="70">
        <f t="shared" si="66"/>
        <v>69.512999999999991</v>
      </c>
      <c r="Q248" s="481">
        <f t="shared" si="67"/>
        <v>46.834999999999994</v>
      </c>
      <c r="R248" s="481">
        <f t="shared" si="68"/>
        <v>51.765000000000001</v>
      </c>
      <c r="S248" s="481">
        <f t="shared" si="69"/>
        <v>64.09</v>
      </c>
      <c r="X248" s="196"/>
    </row>
    <row r="249" spans="1:24" ht="30">
      <c r="A249" s="916" t="s">
        <v>3303</v>
      </c>
      <c r="B249" s="928"/>
      <c r="C249" s="790" t="s">
        <v>1040</v>
      </c>
      <c r="D249" s="919" t="s">
        <v>3299</v>
      </c>
      <c r="E249" s="919" t="s">
        <v>3233</v>
      </c>
      <c r="F249" s="297" t="s">
        <v>1241</v>
      </c>
      <c r="G249" s="69">
        <f t="shared" si="77"/>
        <v>72.09</v>
      </c>
      <c r="H249" s="70">
        <f t="shared" si="76"/>
        <v>58.74</v>
      </c>
      <c r="I249" s="71">
        <v>53.4</v>
      </c>
      <c r="J249" s="126">
        <f t="shared" si="60"/>
        <v>1</v>
      </c>
      <c r="K249" s="126">
        <f t="shared" si="61"/>
        <v>53.4</v>
      </c>
      <c r="L249" s="126">
        <f t="shared" si="62"/>
        <v>53.4</v>
      </c>
      <c r="M249">
        <f t="shared" si="63"/>
        <v>53.4</v>
      </c>
      <c r="N249" s="70">
        <f t="shared" si="64"/>
        <v>55.002000000000002</v>
      </c>
      <c r="O249" s="70">
        <f t="shared" si="65"/>
        <v>60.875999999999991</v>
      </c>
      <c r="P249" s="70">
        <f t="shared" si="66"/>
        <v>75.293999999999997</v>
      </c>
      <c r="Q249" s="481">
        <f t="shared" si="67"/>
        <v>50.73</v>
      </c>
      <c r="R249" s="481">
        <f t="shared" si="68"/>
        <v>56.07</v>
      </c>
      <c r="S249" s="481">
        <f t="shared" si="69"/>
        <v>69.42</v>
      </c>
      <c r="X249" s="87"/>
    </row>
    <row r="250" spans="1:24" ht="45.75" customHeight="1">
      <c r="A250" s="918"/>
      <c r="B250" s="928"/>
      <c r="C250" s="791"/>
      <c r="D250" s="921"/>
      <c r="E250" s="921"/>
      <c r="F250" s="135" t="s">
        <v>1178</v>
      </c>
      <c r="G250" s="69">
        <f t="shared" si="77"/>
        <v>72.09</v>
      </c>
      <c r="H250" s="70">
        <f t="shared" si="76"/>
        <v>58.74</v>
      </c>
      <c r="I250" s="71">
        <v>53.4</v>
      </c>
      <c r="J250" s="126">
        <f t="shared" si="60"/>
        <v>1</v>
      </c>
      <c r="K250" s="126">
        <f t="shared" si="61"/>
        <v>53.4</v>
      </c>
      <c r="L250" s="126">
        <f t="shared" si="62"/>
        <v>53.4</v>
      </c>
      <c r="M250">
        <f t="shared" si="63"/>
        <v>53.4</v>
      </c>
      <c r="N250" s="70">
        <f t="shared" si="64"/>
        <v>55.002000000000002</v>
      </c>
      <c r="O250" s="70">
        <f t="shared" si="65"/>
        <v>60.875999999999991</v>
      </c>
      <c r="P250" s="70">
        <f t="shared" si="66"/>
        <v>75.293999999999997</v>
      </c>
      <c r="Q250" s="481">
        <f t="shared" si="67"/>
        <v>50.73</v>
      </c>
      <c r="R250" s="481">
        <f t="shared" si="68"/>
        <v>56.07</v>
      </c>
      <c r="S250" s="481">
        <f t="shared" si="69"/>
        <v>69.42</v>
      </c>
      <c r="X250" s="196"/>
    </row>
    <row r="251" spans="1:24" ht="30">
      <c r="A251" s="916" t="s">
        <v>3305</v>
      </c>
      <c r="B251" s="928"/>
      <c r="C251" s="790" t="s">
        <v>1252</v>
      </c>
      <c r="D251" s="919" t="s">
        <v>3299</v>
      </c>
      <c r="E251" s="919" t="s">
        <v>31</v>
      </c>
      <c r="F251" s="297" t="s">
        <v>1241</v>
      </c>
      <c r="G251" s="69">
        <f t="shared" ref="G251:G256" si="78">I251*1.35</f>
        <v>103.68</v>
      </c>
      <c r="H251" s="70">
        <f t="shared" si="76"/>
        <v>84.48</v>
      </c>
      <c r="I251" s="71">
        <v>76.8</v>
      </c>
      <c r="J251" s="126">
        <f t="shared" si="60"/>
        <v>1</v>
      </c>
      <c r="K251" s="126">
        <f t="shared" si="61"/>
        <v>76.8</v>
      </c>
      <c r="L251" s="126">
        <f t="shared" si="62"/>
        <v>76.8</v>
      </c>
      <c r="M251">
        <f t="shared" si="63"/>
        <v>76.8</v>
      </c>
      <c r="N251" s="70">
        <f t="shared" si="64"/>
        <v>79.103999999999999</v>
      </c>
      <c r="O251" s="70">
        <f t="shared" si="65"/>
        <v>87.551999999999992</v>
      </c>
      <c r="P251" s="70">
        <f t="shared" si="66"/>
        <v>108.288</v>
      </c>
      <c r="Q251" s="481">
        <f t="shared" si="67"/>
        <v>72.959999999999994</v>
      </c>
      <c r="R251" s="481">
        <f t="shared" si="68"/>
        <v>80.64</v>
      </c>
      <c r="S251" s="481">
        <f t="shared" si="69"/>
        <v>99.84</v>
      </c>
      <c r="X251" s="87"/>
    </row>
    <row r="252" spans="1:24" ht="46.5" customHeight="1">
      <c r="A252" s="918"/>
      <c r="B252" s="928"/>
      <c r="C252" s="791"/>
      <c r="D252" s="921"/>
      <c r="E252" s="921"/>
      <c r="F252" s="135" t="s">
        <v>1178</v>
      </c>
      <c r="G252" s="69">
        <f t="shared" si="78"/>
        <v>103.68</v>
      </c>
      <c r="H252" s="70">
        <f t="shared" si="76"/>
        <v>84.48</v>
      </c>
      <c r="I252" s="71">
        <v>76.8</v>
      </c>
      <c r="J252" s="126">
        <f t="shared" si="60"/>
        <v>1</v>
      </c>
      <c r="K252" s="126">
        <f t="shared" si="61"/>
        <v>76.8</v>
      </c>
      <c r="L252" s="126">
        <f t="shared" si="62"/>
        <v>76.8</v>
      </c>
      <c r="M252">
        <f t="shared" si="63"/>
        <v>76.8</v>
      </c>
      <c r="N252" s="70">
        <f t="shared" si="64"/>
        <v>79.103999999999999</v>
      </c>
      <c r="O252" s="70">
        <f t="shared" si="65"/>
        <v>87.551999999999992</v>
      </c>
      <c r="P252" s="70">
        <f t="shared" si="66"/>
        <v>108.288</v>
      </c>
      <c r="Q252" s="481">
        <f t="shared" si="67"/>
        <v>72.959999999999994</v>
      </c>
      <c r="R252" s="481">
        <f t="shared" si="68"/>
        <v>80.64</v>
      </c>
      <c r="S252" s="481">
        <f t="shared" si="69"/>
        <v>99.84</v>
      </c>
      <c r="X252" s="196"/>
    </row>
    <row r="253" spans="1:24" ht="30">
      <c r="A253" s="271" t="s">
        <v>3304</v>
      </c>
      <c r="B253" s="929"/>
      <c r="C253" s="211" t="s">
        <v>1087</v>
      </c>
      <c r="D253" s="82" t="s">
        <v>3299</v>
      </c>
      <c r="E253" s="82" t="s">
        <v>31</v>
      </c>
      <c r="F253" s="299" t="s">
        <v>1179</v>
      </c>
      <c r="G253" s="69">
        <f t="shared" si="78"/>
        <v>103.68</v>
      </c>
      <c r="H253" s="70">
        <f t="shared" si="76"/>
        <v>84.48</v>
      </c>
      <c r="I253" s="71">
        <v>76.8</v>
      </c>
      <c r="J253" s="126">
        <f t="shared" si="60"/>
        <v>1</v>
      </c>
      <c r="K253" s="126">
        <f t="shared" si="61"/>
        <v>76.8</v>
      </c>
      <c r="L253" s="126">
        <f t="shared" si="62"/>
        <v>76.8</v>
      </c>
      <c r="M253">
        <f t="shared" si="63"/>
        <v>76.8</v>
      </c>
      <c r="N253" s="70">
        <f t="shared" si="64"/>
        <v>79.103999999999999</v>
      </c>
      <c r="O253" s="70">
        <f t="shared" si="65"/>
        <v>87.551999999999992</v>
      </c>
      <c r="P253" s="70">
        <f t="shared" si="66"/>
        <v>108.288</v>
      </c>
      <c r="Q253" s="481">
        <f t="shared" si="67"/>
        <v>72.959999999999994</v>
      </c>
      <c r="R253" s="481">
        <f t="shared" si="68"/>
        <v>80.64</v>
      </c>
      <c r="S253" s="481">
        <f t="shared" si="69"/>
        <v>99.84</v>
      </c>
      <c r="X253" s="196"/>
    </row>
    <row r="254" spans="1:24" ht="30">
      <c r="A254" s="916" t="s">
        <v>3307</v>
      </c>
      <c r="B254" s="927"/>
      <c r="C254" s="790" t="s">
        <v>3306</v>
      </c>
      <c r="D254" s="919" t="s">
        <v>3299</v>
      </c>
      <c r="E254" s="919" t="s">
        <v>3200</v>
      </c>
      <c r="F254" s="297" t="s">
        <v>1241</v>
      </c>
      <c r="G254" s="69">
        <f t="shared" si="78"/>
        <v>95.715000000000018</v>
      </c>
      <c r="H254" s="70">
        <f>I254*1.1</f>
        <v>77.990000000000009</v>
      </c>
      <c r="I254" s="71">
        <v>70.900000000000006</v>
      </c>
      <c r="J254" s="126">
        <f t="shared" si="60"/>
        <v>1</v>
      </c>
      <c r="K254" s="126">
        <f t="shared" si="61"/>
        <v>70.900000000000006</v>
      </c>
      <c r="L254" s="126">
        <f t="shared" si="62"/>
        <v>70.900000000000006</v>
      </c>
      <c r="M254">
        <f t="shared" si="63"/>
        <v>70.900000000000006</v>
      </c>
      <c r="N254" s="70">
        <f t="shared" si="64"/>
        <v>73.027000000000001</v>
      </c>
      <c r="O254" s="70">
        <f t="shared" si="65"/>
        <v>80.825999999999993</v>
      </c>
      <c r="P254" s="70">
        <f t="shared" si="66"/>
        <v>99.969000000000008</v>
      </c>
      <c r="Q254" s="481">
        <f t="shared" si="67"/>
        <v>67.355000000000004</v>
      </c>
      <c r="R254" s="481">
        <f t="shared" si="68"/>
        <v>74.445000000000007</v>
      </c>
      <c r="S254" s="481">
        <f t="shared" si="69"/>
        <v>92.170000000000016</v>
      </c>
      <c r="X254" s="87"/>
    </row>
    <row r="255" spans="1:24" ht="45.75" customHeight="1">
      <c r="A255" s="917"/>
      <c r="B255" s="928"/>
      <c r="C255" s="925"/>
      <c r="D255" s="920"/>
      <c r="E255" s="920"/>
      <c r="F255" s="135" t="s">
        <v>1178</v>
      </c>
      <c r="G255" s="69">
        <f t="shared" si="78"/>
        <v>95.715000000000018</v>
      </c>
      <c r="H255" s="70">
        <f>I255*1.1</f>
        <v>77.990000000000009</v>
      </c>
      <c r="I255" s="71">
        <v>70.900000000000006</v>
      </c>
      <c r="J255" s="126">
        <f t="shared" si="60"/>
        <v>1</v>
      </c>
      <c r="K255" s="126">
        <f t="shared" si="61"/>
        <v>70.900000000000006</v>
      </c>
      <c r="L255" s="126">
        <f t="shared" si="62"/>
        <v>70.900000000000006</v>
      </c>
      <c r="M255">
        <f t="shared" si="63"/>
        <v>70.900000000000006</v>
      </c>
      <c r="N255" s="70">
        <f t="shared" si="64"/>
        <v>73.027000000000001</v>
      </c>
      <c r="O255" s="70">
        <f t="shared" si="65"/>
        <v>80.825999999999993</v>
      </c>
      <c r="P255" s="70">
        <f t="shared" si="66"/>
        <v>99.969000000000008</v>
      </c>
      <c r="Q255" s="481">
        <f t="shared" si="67"/>
        <v>67.355000000000004</v>
      </c>
      <c r="R255" s="481">
        <f t="shared" si="68"/>
        <v>74.445000000000007</v>
      </c>
      <c r="S255" s="481">
        <f t="shared" si="69"/>
        <v>92.170000000000016</v>
      </c>
      <c r="X255" s="87"/>
    </row>
    <row r="256" spans="1:24" ht="30">
      <c r="A256" s="918"/>
      <c r="B256" s="928"/>
      <c r="C256" s="791"/>
      <c r="D256" s="921"/>
      <c r="E256" s="921"/>
      <c r="F256" s="299" t="s">
        <v>1179</v>
      </c>
      <c r="G256" s="69">
        <f t="shared" si="78"/>
        <v>95.715000000000018</v>
      </c>
      <c r="H256" s="70">
        <f>I256*1.1</f>
        <v>77.990000000000009</v>
      </c>
      <c r="I256" s="71">
        <v>70.900000000000006</v>
      </c>
      <c r="J256" s="126">
        <f t="shared" si="60"/>
        <v>1</v>
      </c>
      <c r="K256" s="126">
        <f t="shared" si="61"/>
        <v>70.900000000000006</v>
      </c>
      <c r="L256" s="126">
        <f t="shared" si="62"/>
        <v>70.900000000000006</v>
      </c>
      <c r="M256">
        <f t="shared" si="63"/>
        <v>70.900000000000006</v>
      </c>
      <c r="N256" s="70">
        <f t="shared" si="64"/>
        <v>73.027000000000001</v>
      </c>
      <c r="O256" s="70">
        <f t="shared" si="65"/>
        <v>80.825999999999993</v>
      </c>
      <c r="P256" s="70">
        <f t="shared" si="66"/>
        <v>99.969000000000008</v>
      </c>
      <c r="Q256" s="481">
        <f t="shared" si="67"/>
        <v>67.355000000000004</v>
      </c>
      <c r="R256" s="481">
        <f t="shared" si="68"/>
        <v>74.445000000000007</v>
      </c>
      <c r="S256" s="481">
        <f t="shared" si="69"/>
        <v>92.170000000000016</v>
      </c>
      <c r="X256" s="196"/>
    </row>
    <row r="257" spans="1:24" ht="30">
      <c r="A257" s="916" t="s">
        <v>3308</v>
      </c>
      <c r="B257" s="928"/>
      <c r="C257" s="790" t="s">
        <v>3310</v>
      </c>
      <c r="D257" s="919" t="s">
        <v>3299</v>
      </c>
      <c r="E257" s="919" t="s">
        <v>649</v>
      </c>
      <c r="F257" s="297" t="s">
        <v>1241</v>
      </c>
      <c r="G257" s="69">
        <f t="shared" ref="G257:G262" si="79">I257*1.35</f>
        <v>65.61</v>
      </c>
      <c r="H257" s="70">
        <f t="shared" ref="H257:H262" si="80">I257*1.1</f>
        <v>53.460000000000008</v>
      </c>
      <c r="I257" s="71">
        <v>48.6</v>
      </c>
      <c r="J257" s="126">
        <f t="shared" si="60"/>
        <v>1</v>
      </c>
      <c r="K257" s="126">
        <f t="shared" si="61"/>
        <v>48.6</v>
      </c>
      <c r="L257" s="126">
        <f t="shared" si="62"/>
        <v>48.6</v>
      </c>
      <c r="M257">
        <f t="shared" si="63"/>
        <v>48.6</v>
      </c>
      <c r="N257" s="70">
        <f t="shared" si="64"/>
        <v>50.058</v>
      </c>
      <c r="O257" s="70">
        <f t="shared" si="65"/>
        <v>55.403999999999996</v>
      </c>
      <c r="P257" s="70">
        <f t="shared" si="66"/>
        <v>68.525999999999996</v>
      </c>
      <c r="Q257" s="481">
        <f t="shared" si="67"/>
        <v>46.17</v>
      </c>
      <c r="R257" s="481">
        <f t="shared" si="68"/>
        <v>51.03</v>
      </c>
      <c r="S257" s="481">
        <f t="shared" si="69"/>
        <v>63.180000000000007</v>
      </c>
      <c r="X257" s="87"/>
    </row>
    <row r="258" spans="1:24" ht="45" customHeight="1">
      <c r="A258" s="917"/>
      <c r="B258" s="928"/>
      <c r="C258" s="925"/>
      <c r="D258" s="920"/>
      <c r="E258" s="920"/>
      <c r="F258" s="135" t="s">
        <v>1178</v>
      </c>
      <c r="G258" s="69">
        <f t="shared" si="79"/>
        <v>65.61</v>
      </c>
      <c r="H258" s="70">
        <f t="shared" si="80"/>
        <v>53.460000000000008</v>
      </c>
      <c r="I258" s="71">
        <v>48.6</v>
      </c>
      <c r="J258" s="126">
        <f t="shared" si="60"/>
        <v>1</v>
      </c>
      <c r="K258" s="126">
        <f t="shared" si="61"/>
        <v>48.6</v>
      </c>
      <c r="L258" s="126">
        <f t="shared" si="62"/>
        <v>48.6</v>
      </c>
      <c r="M258">
        <f t="shared" si="63"/>
        <v>48.6</v>
      </c>
      <c r="N258" s="70">
        <f t="shared" si="64"/>
        <v>50.058</v>
      </c>
      <c r="O258" s="70">
        <f t="shared" si="65"/>
        <v>55.403999999999996</v>
      </c>
      <c r="P258" s="70">
        <f t="shared" si="66"/>
        <v>68.525999999999996</v>
      </c>
      <c r="Q258" s="481">
        <f t="shared" si="67"/>
        <v>46.17</v>
      </c>
      <c r="R258" s="481">
        <f t="shared" si="68"/>
        <v>51.03</v>
      </c>
      <c r="S258" s="481">
        <f t="shared" si="69"/>
        <v>63.180000000000007</v>
      </c>
      <c r="X258" s="87"/>
    </row>
    <row r="259" spans="1:24" ht="30">
      <c r="A259" s="918"/>
      <c r="B259" s="928"/>
      <c r="C259" s="791"/>
      <c r="D259" s="921"/>
      <c r="E259" s="921"/>
      <c r="F259" s="299" t="s">
        <v>1179</v>
      </c>
      <c r="G259" s="69">
        <f t="shared" si="79"/>
        <v>65.61</v>
      </c>
      <c r="H259" s="70">
        <f t="shared" si="80"/>
        <v>53.460000000000008</v>
      </c>
      <c r="I259" s="71">
        <v>48.6</v>
      </c>
      <c r="J259" s="126">
        <f t="shared" si="60"/>
        <v>1</v>
      </c>
      <c r="K259" s="126">
        <f t="shared" si="61"/>
        <v>48.6</v>
      </c>
      <c r="L259" s="126">
        <f t="shared" si="62"/>
        <v>48.6</v>
      </c>
      <c r="M259">
        <f t="shared" si="63"/>
        <v>48.6</v>
      </c>
      <c r="N259" s="70">
        <f t="shared" si="64"/>
        <v>50.058</v>
      </c>
      <c r="O259" s="70">
        <f t="shared" si="65"/>
        <v>55.403999999999996</v>
      </c>
      <c r="P259" s="70">
        <f t="shared" si="66"/>
        <v>68.525999999999996</v>
      </c>
      <c r="Q259" s="481">
        <f t="shared" si="67"/>
        <v>46.17</v>
      </c>
      <c r="R259" s="481">
        <f t="shared" si="68"/>
        <v>51.03</v>
      </c>
      <c r="S259" s="481">
        <f t="shared" si="69"/>
        <v>63.180000000000007</v>
      </c>
      <c r="X259" s="196" t="s">
        <v>978</v>
      </c>
    </row>
    <row r="260" spans="1:24" ht="30">
      <c r="A260" s="916" t="s">
        <v>3309</v>
      </c>
      <c r="B260" s="928"/>
      <c r="C260" s="790" t="s">
        <v>3311</v>
      </c>
      <c r="D260" s="919" t="s">
        <v>3299</v>
      </c>
      <c r="E260" s="919" t="s">
        <v>650</v>
      </c>
      <c r="F260" s="297" t="s">
        <v>1241</v>
      </c>
      <c r="G260" s="69">
        <f t="shared" si="79"/>
        <v>76.545000000000016</v>
      </c>
      <c r="H260" s="70">
        <f t="shared" si="80"/>
        <v>62.370000000000012</v>
      </c>
      <c r="I260" s="71">
        <v>56.7</v>
      </c>
      <c r="J260" s="126">
        <f t="shared" si="60"/>
        <v>1</v>
      </c>
      <c r="K260" s="126">
        <f t="shared" si="61"/>
        <v>56.7</v>
      </c>
      <c r="L260" s="126">
        <f t="shared" si="62"/>
        <v>56.7</v>
      </c>
      <c r="M260">
        <f t="shared" si="63"/>
        <v>56.7</v>
      </c>
      <c r="N260" s="70">
        <f t="shared" si="64"/>
        <v>58.401000000000003</v>
      </c>
      <c r="O260" s="70">
        <f t="shared" si="65"/>
        <v>64.637999999999991</v>
      </c>
      <c r="P260" s="70">
        <f t="shared" si="66"/>
        <v>79.947000000000003</v>
      </c>
      <c r="Q260" s="481">
        <f t="shared" si="67"/>
        <v>53.865000000000002</v>
      </c>
      <c r="R260" s="481">
        <f t="shared" si="68"/>
        <v>59.535000000000004</v>
      </c>
      <c r="S260" s="481">
        <f t="shared" si="69"/>
        <v>73.710000000000008</v>
      </c>
      <c r="X260" s="87"/>
    </row>
    <row r="261" spans="1:24" ht="45.75" customHeight="1">
      <c r="A261" s="917"/>
      <c r="B261" s="928"/>
      <c r="C261" s="925"/>
      <c r="D261" s="920"/>
      <c r="E261" s="920"/>
      <c r="F261" s="135" t="s">
        <v>1178</v>
      </c>
      <c r="G261" s="69">
        <f t="shared" si="79"/>
        <v>76.545000000000016</v>
      </c>
      <c r="H261" s="70">
        <f t="shared" si="80"/>
        <v>62.370000000000012</v>
      </c>
      <c r="I261" s="71">
        <v>56.7</v>
      </c>
      <c r="J261" s="126">
        <f t="shared" ref="J261:J324" si="81">IF(I261&gt;1,1,0)</f>
        <v>1</v>
      </c>
      <c r="K261" s="126">
        <f t="shared" ref="K261:K324" si="82">IF(J261=1,I261,0)</f>
        <v>56.7</v>
      </c>
      <c r="L261" s="126">
        <f t="shared" ref="L261:L324" si="83">IFERROR(SUM(K261*1)," ")</f>
        <v>56.7</v>
      </c>
      <c r="M261">
        <f t="shared" ref="M261:M324" si="84">IF(L261=0," ",L261)</f>
        <v>56.7</v>
      </c>
      <c r="N261" s="70">
        <f t="shared" si="64"/>
        <v>58.401000000000003</v>
      </c>
      <c r="O261" s="70">
        <f t="shared" si="65"/>
        <v>64.637999999999991</v>
      </c>
      <c r="P261" s="70">
        <f t="shared" si="66"/>
        <v>79.947000000000003</v>
      </c>
      <c r="Q261" s="481">
        <f t="shared" si="67"/>
        <v>53.865000000000002</v>
      </c>
      <c r="R261" s="481">
        <f t="shared" si="68"/>
        <v>59.535000000000004</v>
      </c>
      <c r="S261" s="481">
        <f t="shared" si="69"/>
        <v>73.710000000000008</v>
      </c>
      <c r="X261" s="87"/>
    </row>
    <row r="262" spans="1:24" ht="30">
      <c r="A262" s="918"/>
      <c r="B262" s="929"/>
      <c r="C262" s="791"/>
      <c r="D262" s="921"/>
      <c r="E262" s="921"/>
      <c r="F262" s="299" t="s">
        <v>1179</v>
      </c>
      <c r="G262" s="69">
        <f t="shared" si="79"/>
        <v>76.545000000000016</v>
      </c>
      <c r="H262" s="70">
        <f t="shared" si="80"/>
        <v>62.370000000000012</v>
      </c>
      <c r="I262" s="71">
        <v>56.7</v>
      </c>
      <c r="J262" s="126">
        <f t="shared" si="81"/>
        <v>1</v>
      </c>
      <c r="K262" s="126">
        <f t="shared" si="82"/>
        <v>56.7</v>
      </c>
      <c r="L262" s="126">
        <f t="shared" si="83"/>
        <v>56.7</v>
      </c>
      <c r="M262">
        <f t="shared" si="84"/>
        <v>56.7</v>
      </c>
      <c r="N262" s="70">
        <f t="shared" ref="N262:N325" si="85">IFERROR(SUM($M262*$T$2)," ")</f>
        <v>58.401000000000003</v>
      </c>
      <c r="O262" s="70">
        <f t="shared" ref="O262:O325" si="86">IFERROR(SUM($M262*$U$2)," ")</f>
        <v>64.637999999999991</v>
      </c>
      <c r="P262" s="70">
        <f t="shared" ref="P262:P325" si="87">IFERROR(SUM($M262*$V$2)," ")</f>
        <v>79.947000000000003</v>
      </c>
      <c r="Q262" s="481">
        <f t="shared" ref="Q262:Q325" si="88">IFERROR(SUM($M262-$M262/100*$W$2)," ")</f>
        <v>53.865000000000002</v>
      </c>
      <c r="R262" s="481">
        <f t="shared" ref="R262:R325" si="89">IFERROR(SUM($M262*$X$2)," ")</f>
        <v>59.535000000000004</v>
      </c>
      <c r="S262" s="481">
        <f t="shared" ref="S262:S325" si="90">IFERROR(SUM($M262*$Y$2)," ")</f>
        <v>73.710000000000008</v>
      </c>
      <c r="X262" s="196"/>
    </row>
    <row r="263" spans="1:24" ht="29.25" customHeight="1">
      <c r="A263" s="634" t="s">
        <v>3312</v>
      </c>
      <c r="B263" s="634"/>
      <c r="C263" s="634"/>
      <c r="D263" s="634"/>
      <c r="E263" s="634"/>
      <c r="F263" s="634"/>
      <c r="G263" s="634"/>
      <c r="H263" s="634"/>
      <c r="I263" s="634"/>
      <c r="J263" s="126">
        <f t="shared" si="81"/>
        <v>0</v>
      </c>
      <c r="K263" s="126">
        <f t="shared" si="82"/>
        <v>0</v>
      </c>
      <c r="L263" s="126">
        <f t="shared" si="83"/>
        <v>0</v>
      </c>
      <c r="M263" t="str">
        <f t="shared" si="84"/>
        <v xml:space="preserve"> </v>
      </c>
      <c r="N263" s="70" t="str">
        <f t="shared" si="85"/>
        <v xml:space="preserve"> </v>
      </c>
      <c r="O263" s="70" t="str">
        <f t="shared" si="86"/>
        <v xml:space="preserve"> </v>
      </c>
      <c r="P263" s="70" t="str">
        <f t="shared" si="87"/>
        <v xml:space="preserve"> </v>
      </c>
      <c r="Q263" s="481" t="str">
        <f t="shared" si="88"/>
        <v xml:space="preserve"> </v>
      </c>
      <c r="R263" s="481" t="str">
        <f t="shared" si="89"/>
        <v xml:space="preserve"> </v>
      </c>
      <c r="S263" s="481" t="str">
        <f t="shared" si="90"/>
        <v xml:space="preserve"> </v>
      </c>
      <c r="X263" s="196"/>
    </row>
    <row r="264" spans="1:24" ht="29.25" customHeight="1">
      <c r="A264" s="64" t="s">
        <v>3</v>
      </c>
      <c r="B264" s="64" t="s">
        <v>43</v>
      </c>
      <c r="C264" s="64" t="s">
        <v>189</v>
      </c>
      <c r="D264" s="64" t="s">
        <v>76</v>
      </c>
      <c r="E264" s="64" t="s">
        <v>44</v>
      </c>
      <c r="F264" s="64" t="s">
        <v>4</v>
      </c>
      <c r="G264" s="64" t="s">
        <v>261</v>
      </c>
      <c r="H264" s="64" t="s">
        <v>3630</v>
      </c>
      <c r="I264" s="64" t="s">
        <v>263</v>
      </c>
      <c r="J264" s="126">
        <f t="shared" si="81"/>
        <v>1</v>
      </c>
      <c r="K264" s="126" t="str">
        <f t="shared" si="82"/>
        <v>ОПТ 2</v>
      </c>
      <c r="L264" s="126" t="str">
        <f t="shared" si="83"/>
        <v xml:space="preserve"> </v>
      </c>
      <c r="M264" t="str">
        <f t="shared" si="84"/>
        <v xml:space="preserve"> </v>
      </c>
      <c r="N264" s="70" t="str">
        <f t="shared" si="85"/>
        <v xml:space="preserve"> </v>
      </c>
      <c r="O264" s="70" t="str">
        <f t="shared" si="86"/>
        <v xml:space="preserve"> </v>
      </c>
      <c r="P264" s="70" t="str">
        <f t="shared" si="87"/>
        <v xml:space="preserve"> </v>
      </c>
      <c r="Q264" s="481" t="str">
        <f t="shared" si="88"/>
        <v xml:space="preserve"> </v>
      </c>
      <c r="R264" s="481" t="str">
        <f t="shared" si="89"/>
        <v xml:space="preserve"> </v>
      </c>
      <c r="S264" s="481" t="str">
        <f t="shared" si="90"/>
        <v xml:space="preserve"> </v>
      </c>
      <c r="X264" s="196"/>
    </row>
    <row r="265" spans="1:24" ht="30">
      <c r="A265" s="916" t="s">
        <v>3315</v>
      </c>
      <c r="B265" s="926"/>
      <c r="C265" s="792" t="s">
        <v>1041</v>
      </c>
      <c r="D265" s="919" t="s">
        <v>3313</v>
      </c>
      <c r="E265" s="919" t="s">
        <v>3314</v>
      </c>
      <c r="F265" s="297" t="s">
        <v>1241</v>
      </c>
      <c r="G265" s="69">
        <f t="shared" ref="G265:G270" si="91">I265*1.35</f>
        <v>72.360000000000014</v>
      </c>
      <c r="H265" s="70">
        <f t="shared" ref="H265:H270" si="92">I265*1.1</f>
        <v>58.960000000000008</v>
      </c>
      <c r="I265" s="71">
        <v>53.6</v>
      </c>
      <c r="J265" s="126">
        <f t="shared" si="81"/>
        <v>1</v>
      </c>
      <c r="K265" s="126">
        <f t="shared" si="82"/>
        <v>53.6</v>
      </c>
      <c r="L265" s="126">
        <f t="shared" si="83"/>
        <v>53.6</v>
      </c>
      <c r="M265">
        <f t="shared" si="84"/>
        <v>53.6</v>
      </c>
      <c r="N265" s="70">
        <f t="shared" si="85"/>
        <v>55.208000000000006</v>
      </c>
      <c r="O265" s="70">
        <f t="shared" si="86"/>
        <v>61.103999999999999</v>
      </c>
      <c r="P265" s="70">
        <f t="shared" si="87"/>
        <v>75.575999999999993</v>
      </c>
      <c r="Q265" s="481">
        <f t="shared" si="88"/>
        <v>50.92</v>
      </c>
      <c r="R265" s="481">
        <f t="shared" si="89"/>
        <v>56.28</v>
      </c>
      <c r="S265" s="481">
        <f t="shared" si="90"/>
        <v>69.680000000000007</v>
      </c>
      <c r="X265" s="196"/>
    </row>
    <row r="266" spans="1:24" ht="46.5" customHeight="1">
      <c r="A266" s="918"/>
      <c r="B266" s="926"/>
      <c r="C266" s="792"/>
      <c r="D266" s="921"/>
      <c r="E266" s="921"/>
      <c r="F266" s="135" t="s">
        <v>1178</v>
      </c>
      <c r="G266" s="69">
        <f t="shared" si="91"/>
        <v>72.360000000000014</v>
      </c>
      <c r="H266" s="70">
        <f t="shared" si="92"/>
        <v>58.960000000000008</v>
      </c>
      <c r="I266" s="71">
        <v>53.6</v>
      </c>
      <c r="J266" s="126">
        <f t="shared" si="81"/>
        <v>1</v>
      </c>
      <c r="K266" s="126">
        <f t="shared" si="82"/>
        <v>53.6</v>
      </c>
      <c r="L266" s="126">
        <f t="shared" si="83"/>
        <v>53.6</v>
      </c>
      <c r="M266">
        <f t="shared" si="84"/>
        <v>53.6</v>
      </c>
      <c r="N266" s="70">
        <f t="shared" si="85"/>
        <v>55.208000000000006</v>
      </c>
      <c r="O266" s="70">
        <f t="shared" si="86"/>
        <v>61.103999999999999</v>
      </c>
      <c r="P266" s="70">
        <f t="shared" si="87"/>
        <v>75.575999999999993</v>
      </c>
      <c r="Q266" s="481">
        <f t="shared" si="88"/>
        <v>50.92</v>
      </c>
      <c r="R266" s="481">
        <f t="shared" si="89"/>
        <v>56.28</v>
      </c>
      <c r="S266" s="481">
        <f t="shared" si="90"/>
        <v>69.680000000000007</v>
      </c>
      <c r="X266" s="196"/>
    </row>
    <row r="267" spans="1:24" ht="30">
      <c r="A267" s="916" t="s">
        <v>3316</v>
      </c>
      <c r="B267" s="926"/>
      <c r="C267" s="792" t="s">
        <v>1042</v>
      </c>
      <c r="D267" s="919" t="s">
        <v>3313</v>
      </c>
      <c r="E267" s="919" t="s">
        <v>645</v>
      </c>
      <c r="F267" s="297" t="s">
        <v>1241</v>
      </c>
      <c r="G267" s="69">
        <f t="shared" si="91"/>
        <v>96.390000000000015</v>
      </c>
      <c r="H267" s="70">
        <f t="shared" si="92"/>
        <v>78.540000000000006</v>
      </c>
      <c r="I267" s="71">
        <v>71.400000000000006</v>
      </c>
      <c r="J267" s="126">
        <f t="shared" si="81"/>
        <v>1</v>
      </c>
      <c r="K267" s="126">
        <f t="shared" si="82"/>
        <v>71.400000000000006</v>
      </c>
      <c r="L267" s="126">
        <f t="shared" si="83"/>
        <v>71.400000000000006</v>
      </c>
      <c r="M267">
        <f t="shared" si="84"/>
        <v>71.400000000000006</v>
      </c>
      <c r="N267" s="70">
        <f t="shared" si="85"/>
        <v>73.542000000000002</v>
      </c>
      <c r="O267" s="70">
        <f t="shared" si="86"/>
        <v>81.396000000000001</v>
      </c>
      <c r="P267" s="70">
        <f t="shared" si="87"/>
        <v>100.67400000000001</v>
      </c>
      <c r="Q267" s="481">
        <f t="shared" si="88"/>
        <v>67.830000000000013</v>
      </c>
      <c r="R267" s="481">
        <f t="shared" si="89"/>
        <v>74.970000000000013</v>
      </c>
      <c r="S267" s="481">
        <f t="shared" si="90"/>
        <v>92.820000000000007</v>
      </c>
      <c r="X267" s="196"/>
    </row>
    <row r="268" spans="1:24" ht="46.5" customHeight="1">
      <c r="A268" s="918"/>
      <c r="B268" s="926"/>
      <c r="C268" s="792"/>
      <c r="D268" s="921"/>
      <c r="E268" s="921"/>
      <c r="F268" s="135" t="s">
        <v>1178</v>
      </c>
      <c r="G268" s="69">
        <f t="shared" si="91"/>
        <v>96.390000000000015</v>
      </c>
      <c r="H268" s="70">
        <f t="shared" si="92"/>
        <v>78.540000000000006</v>
      </c>
      <c r="I268" s="71">
        <v>71.400000000000006</v>
      </c>
      <c r="J268" s="126">
        <f t="shared" si="81"/>
        <v>1</v>
      </c>
      <c r="K268" s="126">
        <f t="shared" si="82"/>
        <v>71.400000000000006</v>
      </c>
      <c r="L268" s="126">
        <f t="shared" si="83"/>
        <v>71.400000000000006</v>
      </c>
      <c r="M268">
        <f t="shared" si="84"/>
        <v>71.400000000000006</v>
      </c>
      <c r="N268" s="70">
        <f t="shared" si="85"/>
        <v>73.542000000000002</v>
      </c>
      <c r="O268" s="70">
        <f t="shared" si="86"/>
        <v>81.396000000000001</v>
      </c>
      <c r="P268" s="70">
        <f t="shared" si="87"/>
        <v>100.67400000000001</v>
      </c>
      <c r="Q268" s="481">
        <f t="shared" si="88"/>
        <v>67.830000000000013</v>
      </c>
      <c r="R268" s="481">
        <f t="shared" si="89"/>
        <v>74.970000000000013</v>
      </c>
      <c r="S268" s="481">
        <f t="shared" si="90"/>
        <v>92.820000000000007</v>
      </c>
      <c r="X268" s="196"/>
    </row>
    <row r="269" spans="1:24" ht="30">
      <c r="A269" s="916" t="s">
        <v>3317</v>
      </c>
      <c r="B269" s="926"/>
      <c r="C269" s="792" t="s">
        <v>1043</v>
      </c>
      <c r="D269" s="919" t="s">
        <v>3313</v>
      </c>
      <c r="E269" s="919" t="s">
        <v>690</v>
      </c>
      <c r="F269" s="297" t="s">
        <v>1241</v>
      </c>
      <c r="G269" s="69">
        <f t="shared" si="91"/>
        <v>137.16</v>
      </c>
      <c r="H269" s="70">
        <f t="shared" si="92"/>
        <v>111.76</v>
      </c>
      <c r="I269" s="71">
        <v>101.6</v>
      </c>
      <c r="J269" s="126">
        <f t="shared" si="81"/>
        <v>1</v>
      </c>
      <c r="K269" s="126">
        <f t="shared" si="82"/>
        <v>101.6</v>
      </c>
      <c r="L269" s="126">
        <f t="shared" si="83"/>
        <v>101.6</v>
      </c>
      <c r="M269">
        <f t="shared" si="84"/>
        <v>101.6</v>
      </c>
      <c r="N269" s="70">
        <f t="shared" si="85"/>
        <v>104.648</v>
      </c>
      <c r="O269" s="70">
        <f t="shared" si="86"/>
        <v>115.82399999999998</v>
      </c>
      <c r="P269" s="70">
        <f t="shared" si="87"/>
        <v>143.25599999999997</v>
      </c>
      <c r="Q269" s="481">
        <f t="shared" si="88"/>
        <v>96.52</v>
      </c>
      <c r="R269" s="481">
        <f t="shared" si="89"/>
        <v>106.67999999999999</v>
      </c>
      <c r="S269" s="481">
        <f t="shared" si="90"/>
        <v>132.07999999999998</v>
      </c>
      <c r="X269" s="196"/>
    </row>
    <row r="270" spans="1:24" ht="45.75" customHeight="1">
      <c r="A270" s="918"/>
      <c r="B270" s="926"/>
      <c r="C270" s="792"/>
      <c r="D270" s="921"/>
      <c r="E270" s="921"/>
      <c r="F270" s="135" t="s">
        <v>1178</v>
      </c>
      <c r="G270" s="69">
        <f t="shared" si="91"/>
        <v>137.16</v>
      </c>
      <c r="H270" s="70">
        <f t="shared" si="92"/>
        <v>111.76</v>
      </c>
      <c r="I270" s="71">
        <v>101.6</v>
      </c>
      <c r="J270" s="126">
        <f t="shared" si="81"/>
        <v>1</v>
      </c>
      <c r="K270" s="126">
        <f t="shared" si="82"/>
        <v>101.6</v>
      </c>
      <c r="L270" s="126">
        <f t="shared" si="83"/>
        <v>101.6</v>
      </c>
      <c r="M270">
        <f t="shared" si="84"/>
        <v>101.6</v>
      </c>
      <c r="N270" s="70">
        <f t="shared" si="85"/>
        <v>104.648</v>
      </c>
      <c r="O270" s="70">
        <f t="shared" si="86"/>
        <v>115.82399999999998</v>
      </c>
      <c r="P270" s="70">
        <f t="shared" si="87"/>
        <v>143.25599999999997</v>
      </c>
      <c r="Q270" s="481">
        <f t="shared" si="88"/>
        <v>96.52</v>
      </c>
      <c r="R270" s="481">
        <f t="shared" si="89"/>
        <v>106.67999999999999</v>
      </c>
      <c r="S270" s="481">
        <f t="shared" si="90"/>
        <v>132.07999999999998</v>
      </c>
      <c r="X270" s="196"/>
    </row>
    <row r="271" spans="1:24" ht="30">
      <c r="A271" s="304" t="s">
        <v>3318</v>
      </c>
      <c r="B271" s="926"/>
      <c r="C271" s="211" t="s">
        <v>3319</v>
      </c>
      <c r="D271" s="305" t="s">
        <v>3313</v>
      </c>
      <c r="E271" s="305" t="s">
        <v>3314</v>
      </c>
      <c r="F271" s="299" t="s">
        <v>1179</v>
      </c>
      <c r="G271" s="69">
        <f t="shared" ref="G271:G277" si="93">I271*1.35</f>
        <v>79.245000000000005</v>
      </c>
      <c r="H271" s="70">
        <f t="shared" ref="H271:H277" si="94">I271*1.1</f>
        <v>64.570000000000007</v>
      </c>
      <c r="I271" s="71">
        <v>58.7</v>
      </c>
      <c r="J271" s="126">
        <f t="shared" si="81"/>
        <v>1</v>
      </c>
      <c r="K271" s="126">
        <f t="shared" si="82"/>
        <v>58.7</v>
      </c>
      <c r="L271" s="126">
        <f t="shared" si="83"/>
        <v>58.7</v>
      </c>
      <c r="M271">
        <f t="shared" si="84"/>
        <v>58.7</v>
      </c>
      <c r="N271" s="70">
        <f t="shared" si="85"/>
        <v>60.461000000000006</v>
      </c>
      <c r="O271" s="70">
        <f t="shared" si="86"/>
        <v>66.917999999999992</v>
      </c>
      <c r="P271" s="70">
        <f t="shared" si="87"/>
        <v>82.766999999999996</v>
      </c>
      <c r="Q271" s="481">
        <f t="shared" si="88"/>
        <v>55.765000000000001</v>
      </c>
      <c r="R271" s="481">
        <f t="shared" si="89"/>
        <v>61.635000000000005</v>
      </c>
      <c r="S271" s="481">
        <f t="shared" si="90"/>
        <v>76.31</v>
      </c>
      <c r="X271" s="196"/>
    </row>
    <row r="272" spans="1:24" ht="30">
      <c r="A272" s="916" t="s">
        <v>3320</v>
      </c>
      <c r="B272" s="926"/>
      <c r="C272" s="792" t="s">
        <v>3321</v>
      </c>
      <c r="D272" s="919" t="s">
        <v>3313</v>
      </c>
      <c r="E272" s="919" t="s">
        <v>645</v>
      </c>
      <c r="F272" s="297" t="s">
        <v>1241</v>
      </c>
      <c r="G272" s="69">
        <f t="shared" si="93"/>
        <v>105.30000000000001</v>
      </c>
      <c r="H272" s="70">
        <f t="shared" si="94"/>
        <v>85.800000000000011</v>
      </c>
      <c r="I272" s="71">
        <v>78</v>
      </c>
      <c r="J272" s="126">
        <f t="shared" si="81"/>
        <v>1</v>
      </c>
      <c r="K272" s="126">
        <f t="shared" si="82"/>
        <v>78</v>
      </c>
      <c r="L272" s="126">
        <f t="shared" si="83"/>
        <v>78</v>
      </c>
      <c r="M272">
        <f t="shared" si="84"/>
        <v>78</v>
      </c>
      <c r="N272" s="70">
        <f t="shared" si="85"/>
        <v>80.34</v>
      </c>
      <c r="O272" s="70">
        <f t="shared" si="86"/>
        <v>88.919999999999987</v>
      </c>
      <c r="P272" s="70">
        <f t="shared" si="87"/>
        <v>109.97999999999999</v>
      </c>
      <c r="Q272" s="481">
        <f t="shared" si="88"/>
        <v>74.099999999999994</v>
      </c>
      <c r="R272" s="481">
        <f t="shared" si="89"/>
        <v>81.900000000000006</v>
      </c>
      <c r="S272" s="481">
        <f t="shared" si="90"/>
        <v>101.4</v>
      </c>
      <c r="X272" s="196"/>
    </row>
    <row r="273" spans="1:24" ht="44.25" customHeight="1">
      <c r="A273" s="917"/>
      <c r="B273" s="926"/>
      <c r="C273" s="792"/>
      <c r="D273" s="920"/>
      <c r="E273" s="920"/>
      <c r="F273" s="135" t="s">
        <v>1178</v>
      </c>
      <c r="G273" s="69">
        <f>I273*1.35</f>
        <v>105.30000000000001</v>
      </c>
      <c r="H273" s="70">
        <f>I273*1.1</f>
        <v>85.800000000000011</v>
      </c>
      <c r="I273" s="71">
        <v>78</v>
      </c>
      <c r="J273" s="126">
        <f t="shared" si="81"/>
        <v>1</v>
      </c>
      <c r="K273" s="126">
        <f t="shared" si="82"/>
        <v>78</v>
      </c>
      <c r="L273" s="126">
        <f t="shared" si="83"/>
        <v>78</v>
      </c>
      <c r="M273">
        <f t="shared" si="84"/>
        <v>78</v>
      </c>
      <c r="N273" s="70">
        <f t="shared" si="85"/>
        <v>80.34</v>
      </c>
      <c r="O273" s="70">
        <f t="shared" si="86"/>
        <v>88.919999999999987</v>
      </c>
      <c r="P273" s="70">
        <f t="shared" si="87"/>
        <v>109.97999999999999</v>
      </c>
      <c r="Q273" s="481">
        <f t="shared" si="88"/>
        <v>74.099999999999994</v>
      </c>
      <c r="R273" s="481">
        <f t="shared" si="89"/>
        <v>81.900000000000006</v>
      </c>
      <c r="S273" s="481">
        <f t="shared" si="90"/>
        <v>101.4</v>
      </c>
      <c r="X273" s="196"/>
    </row>
    <row r="274" spans="1:24" ht="30">
      <c r="A274" s="918"/>
      <c r="B274" s="926"/>
      <c r="C274" s="792"/>
      <c r="D274" s="921"/>
      <c r="E274" s="921"/>
      <c r="F274" s="299" t="s">
        <v>1179</v>
      </c>
      <c r="G274" s="69">
        <f t="shared" si="93"/>
        <v>105.30000000000001</v>
      </c>
      <c r="H274" s="70">
        <f t="shared" si="94"/>
        <v>85.800000000000011</v>
      </c>
      <c r="I274" s="71">
        <v>78</v>
      </c>
      <c r="J274" s="126">
        <f t="shared" si="81"/>
        <v>1</v>
      </c>
      <c r="K274" s="126">
        <f t="shared" si="82"/>
        <v>78</v>
      </c>
      <c r="L274" s="126">
        <f t="shared" si="83"/>
        <v>78</v>
      </c>
      <c r="M274">
        <f t="shared" si="84"/>
        <v>78</v>
      </c>
      <c r="N274" s="70">
        <f t="shared" si="85"/>
        <v>80.34</v>
      </c>
      <c r="O274" s="70">
        <f t="shared" si="86"/>
        <v>88.919999999999987</v>
      </c>
      <c r="P274" s="70">
        <f t="shared" si="87"/>
        <v>109.97999999999999</v>
      </c>
      <c r="Q274" s="481">
        <f t="shared" si="88"/>
        <v>74.099999999999994</v>
      </c>
      <c r="R274" s="481">
        <f t="shared" si="89"/>
        <v>81.900000000000006</v>
      </c>
      <c r="S274" s="481">
        <f t="shared" si="90"/>
        <v>101.4</v>
      </c>
      <c r="X274" s="196"/>
    </row>
    <row r="275" spans="1:24" ht="30">
      <c r="A275" s="916" t="s">
        <v>3323</v>
      </c>
      <c r="B275" s="926"/>
      <c r="C275" s="792" t="s">
        <v>3322</v>
      </c>
      <c r="D275" s="919" t="s">
        <v>3313</v>
      </c>
      <c r="E275" s="919" t="s">
        <v>690</v>
      </c>
      <c r="F275" s="297" t="s">
        <v>1241</v>
      </c>
      <c r="G275" s="69">
        <f t="shared" si="93"/>
        <v>132.57000000000002</v>
      </c>
      <c r="H275" s="70">
        <f t="shared" si="94"/>
        <v>108.02000000000001</v>
      </c>
      <c r="I275" s="71">
        <v>98.2</v>
      </c>
      <c r="J275" s="126">
        <f t="shared" si="81"/>
        <v>1</v>
      </c>
      <c r="K275" s="126">
        <f t="shared" si="82"/>
        <v>98.2</v>
      </c>
      <c r="L275" s="126">
        <f t="shared" si="83"/>
        <v>98.2</v>
      </c>
      <c r="M275">
        <f t="shared" si="84"/>
        <v>98.2</v>
      </c>
      <c r="N275" s="70">
        <f t="shared" si="85"/>
        <v>101.146</v>
      </c>
      <c r="O275" s="70">
        <f t="shared" si="86"/>
        <v>111.94799999999999</v>
      </c>
      <c r="P275" s="70">
        <f t="shared" si="87"/>
        <v>138.46199999999999</v>
      </c>
      <c r="Q275" s="481">
        <f t="shared" si="88"/>
        <v>93.29</v>
      </c>
      <c r="R275" s="481">
        <f t="shared" si="89"/>
        <v>103.11000000000001</v>
      </c>
      <c r="S275" s="481">
        <f t="shared" si="90"/>
        <v>127.66000000000001</v>
      </c>
      <c r="X275" s="196"/>
    </row>
    <row r="276" spans="1:24" ht="44.25" customHeight="1">
      <c r="A276" s="917"/>
      <c r="B276" s="926"/>
      <c r="C276" s="792"/>
      <c r="D276" s="920"/>
      <c r="E276" s="920"/>
      <c r="F276" s="135" t="s">
        <v>1178</v>
      </c>
      <c r="G276" s="69">
        <f>I276*1.35</f>
        <v>132.57000000000002</v>
      </c>
      <c r="H276" s="70">
        <f>I276*1.1</f>
        <v>108.02000000000001</v>
      </c>
      <c r="I276" s="71">
        <v>98.2</v>
      </c>
      <c r="J276" s="126">
        <f t="shared" si="81"/>
        <v>1</v>
      </c>
      <c r="K276" s="126">
        <f t="shared" si="82"/>
        <v>98.2</v>
      </c>
      <c r="L276" s="126">
        <f t="shared" si="83"/>
        <v>98.2</v>
      </c>
      <c r="M276">
        <f t="shared" si="84"/>
        <v>98.2</v>
      </c>
      <c r="N276" s="70">
        <f t="shared" si="85"/>
        <v>101.146</v>
      </c>
      <c r="O276" s="70">
        <f t="shared" si="86"/>
        <v>111.94799999999999</v>
      </c>
      <c r="P276" s="70">
        <f t="shared" si="87"/>
        <v>138.46199999999999</v>
      </c>
      <c r="Q276" s="481">
        <f t="shared" si="88"/>
        <v>93.29</v>
      </c>
      <c r="R276" s="481">
        <f t="shared" si="89"/>
        <v>103.11000000000001</v>
      </c>
      <c r="S276" s="481">
        <f t="shared" si="90"/>
        <v>127.66000000000001</v>
      </c>
      <c r="X276" s="196"/>
    </row>
    <row r="277" spans="1:24" ht="30">
      <c r="A277" s="918"/>
      <c r="B277" s="926"/>
      <c r="C277" s="792"/>
      <c r="D277" s="921"/>
      <c r="E277" s="921"/>
      <c r="F277" s="299" t="s">
        <v>1179</v>
      </c>
      <c r="G277" s="69">
        <f t="shared" si="93"/>
        <v>132.57000000000002</v>
      </c>
      <c r="H277" s="70">
        <f t="shared" si="94"/>
        <v>108.02000000000001</v>
      </c>
      <c r="I277" s="71">
        <v>98.2</v>
      </c>
      <c r="J277" s="126">
        <f t="shared" si="81"/>
        <v>1</v>
      </c>
      <c r="K277" s="126">
        <f t="shared" si="82"/>
        <v>98.2</v>
      </c>
      <c r="L277" s="126">
        <f t="shared" si="83"/>
        <v>98.2</v>
      </c>
      <c r="M277">
        <f t="shared" si="84"/>
        <v>98.2</v>
      </c>
      <c r="N277" s="70">
        <f t="shared" si="85"/>
        <v>101.146</v>
      </c>
      <c r="O277" s="70">
        <f t="shared" si="86"/>
        <v>111.94799999999999</v>
      </c>
      <c r="P277" s="70">
        <f t="shared" si="87"/>
        <v>138.46199999999999</v>
      </c>
      <c r="Q277" s="481">
        <f t="shared" si="88"/>
        <v>93.29</v>
      </c>
      <c r="R277" s="481">
        <f t="shared" si="89"/>
        <v>103.11000000000001</v>
      </c>
      <c r="S277" s="481">
        <f t="shared" si="90"/>
        <v>127.66000000000001</v>
      </c>
      <c r="X277" s="196"/>
    </row>
    <row r="278" spans="1:24" ht="29.25" customHeight="1">
      <c r="A278" s="634" t="s">
        <v>3324</v>
      </c>
      <c r="B278" s="634"/>
      <c r="C278" s="634"/>
      <c r="D278" s="634"/>
      <c r="E278" s="634"/>
      <c r="F278" s="634"/>
      <c r="G278" s="634"/>
      <c r="H278" s="634"/>
      <c r="I278" s="634"/>
      <c r="J278" s="126">
        <f t="shared" si="81"/>
        <v>0</v>
      </c>
      <c r="K278" s="126">
        <f t="shared" si="82"/>
        <v>0</v>
      </c>
      <c r="L278" s="126">
        <f t="shared" si="83"/>
        <v>0</v>
      </c>
      <c r="M278" t="str">
        <f t="shared" si="84"/>
        <v xml:space="preserve"> </v>
      </c>
      <c r="N278" s="70" t="str">
        <f t="shared" si="85"/>
        <v xml:space="preserve"> </v>
      </c>
      <c r="O278" s="70" t="str">
        <f t="shared" si="86"/>
        <v xml:space="preserve"> </v>
      </c>
      <c r="P278" s="70" t="str">
        <f t="shared" si="87"/>
        <v xml:space="preserve"> </v>
      </c>
      <c r="Q278" s="481" t="str">
        <f t="shared" si="88"/>
        <v xml:space="preserve"> </v>
      </c>
      <c r="R278" s="481" t="str">
        <f t="shared" si="89"/>
        <v xml:space="preserve"> </v>
      </c>
      <c r="S278" s="481" t="str">
        <f t="shared" si="90"/>
        <v xml:space="preserve"> </v>
      </c>
      <c r="X278" s="196"/>
    </row>
    <row r="279" spans="1:24" ht="29.25" customHeight="1">
      <c r="A279" s="64" t="s">
        <v>3</v>
      </c>
      <c r="B279" s="64" t="s">
        <v>43</v>
      </c>
      <c r="C279" s="64" t="s">
        <v>189</v>
      </c>
      <c r="D279" s="64" t="s">
        <v>76</v>
      </c>
      <c r="E279" s="64" t="s">
        <v>44</v>
      </c>
      <c r="F279" s="64" t="s">
        <v>4</v>
      </c>
      <c r="G279" s="64" t="s">
        <v>261</v>
      </c>
      <c r="H279" s="64" t="s">
        <v>3630</v>
      </c>
      <c r="I279" s="64" t="s">
        <v>263</v>
      </c>
      <c r="J279" s="126">
        <f t="shared" si="81"/>
        <v>1</v>
      </c>
      <c r="K279" s="126" t="str">
        <f t="shared" si="82"/>
        <v>ОПТ 2</v>
      </c>
      <c r="L279" s="126" t="str">
        <f t="shared" si="83"/>
        <v xml:space="preserve"> </v>
      </c>
      <c r="M279" t="str">
        <f t="shared" si="84"/>
        <v xml:space="preserve"> </v>
      </c>
      <c r="N279" s="70" t="str">
        <f t="shared" si="85"/>
        <v xml:space="preserve"> </v>
      </c>
      <c r="O279" s="70" t="str">
        <f t="shared" si="86"/>
        <v xml:space="preserve"> </v>
      </c>
      <c r="P279" s="70" t="str">
        <f t="shared" si="87"/>
        <v xml:space="preserve"> </v>
      </c>
      <c r="Q279" s="481" t="str">
        <f t="shared" si="88"/>
        <v xml:space="preserve"> </v>
      </c>
      <c r="R279" s="481" t="str">
        <f t="shared" si="89"/>
        <v xml:space="preserve"> </v>
      </c>
      <c r="S279" s="481" t="str">
        <f t="shared" si="90"/>
        <v xml:space="preserve"> </v>
      </c>
      <c r="X279" s="196"/>
    </row>
    <row r="280" spans="1:24" ht="32.25" customHeight="1">
      <c r="A280" s="916" t="s">
        <v>3327</v>
      </c>
      <c r="B280" s="797"/>
      <c r="C280" s="792" t="s">
        <v>1253</v>
      </c>
      <c r="D280" s="919" t="s">
        <v>3325</v>
      </c>
      <c r="E280" s="919" t="s">
        <v>3326</v>
      </c>
      <c r="F280" s="297" t="s">
        <v>1241</v>
      </c>
      <c r="G280" s="69">
        <f t="shared" ref="G280:G290" si="95">I280*1.35</f>
        <v>90.855000000000004</v>
      </c>
      <c r="H280" s="70">
        <f t="shared" ref="H280:H290" si="96">I280*1.1</f>
        <v>74.03</v>
      </c>
      <c r="I280" s="71">
        <v>67.3</v>
      </c>
      <c r="J280" s="126">
        <f t="shared" si="81"/>
        <v>1</v>
      </c>
      <c r="K280" s="126">
        <f t="shared" si="82"/>
        <v>67.3</v>
      </c>
      <c r="L280" s="126">
        <f t="shared" si="83"/>
        <v>67.3</v>
      </c>
      <c r="M280">
        <f t="shared" si="84"/>
        <v>67.3</v>
      </c>
      <c r="N280" s="70">
        <f t="shared" si="85"/>
        <v>69.319000000000003</v>
      </c>
      <c r="O280" s="70">
        <f t="shared" si="86"/>
        <v>76.721999999999994</v>
      </c>
      <c r="P280" s="70">
        <f t="shared" si="87"/>
        <v>94.892999999999986</v>
      </c>
      <c r="Q280" s="481">
        <f t="shared" si="88"/>
        <v>63.934999999999995</v>
      </c>
      <c r="R280" s="481">
        <f t="shared" si="89"/>
        <v>70.665000000000006</v>
      </c>
      <c r="S280" s="481">
        <f t="shared" si="90"/>
        <v>87.49</v>
      </c>
      <c r="X280" s="196"/>
    </row>
    <row r="281" spans="1:24" ht="57.75" customHeight="1">
      <c r="A281" s="918"/>
      <c r="B281" s="865"/>
      <c r="C281" s="792"/>
      <c r="D281" s="921"/>
      <c r="E281" s="921"/>
      <c r="F281" s="135" t="s">
        <v>1178</v>
      </c>
      <c r="G281" s="69">
        <f t="shared" si="95"/>
        <v>90.855000000000004</v>
      </c>
      <c r="H281" s="70">
        <f t="shared" si="96"/>
        <v>74.03</v>
      </c>
      <c r="I281" s="71">
        <v>67.3</v>
      </c>
      <c r="J281" s="126">
        <f t="shared" si="81"/>
        <v>1</v>
      </c>
      <c r="K281" s="126">
        <f t="shared" si="82"/>
        <v>67.3</v>
      </c>
      <c r="L281" s="126">
        <f t="shared" si="83"/>
        <v>67.3</v>
      </c>
      <c r="M281">
        <f t="shared" si="84"/>
        <v>67.3</v>
      </c>
      <c r="N281" s="70">
        <f t="shared" si="85"/>
        <v>69.319000000000003</v>
      </c>
      <c r="O281" s="70">
        <f t="shared" si="86"/>
        <v>76.721999999999994</v>
      </c>
      <c r="P281" s="70">
        <f t="shared" si="87"/>
        <v>94.892999999999986</v>
      </c>
      <c r="Q281" s="481">
        <f t="shared" si="88"/>
        <v>63.934999999999995</v>
      </c>
      <c r="R281" s="481">
        <f t="shared" si="89"/>
        <v>70.665000000000006</v>
      </c>
      <c r="S281" s="481">
        <f t="shared" si="90"/>
        <v>87.49</v>
      </c>
      <c r="X281" s="196"/>
    </row>
    <row r="282" spans="1:24" ht="30">
      <c r="A282" s="916" t="s">
        <v>3329</v>
      </c>
      <c r="B282" s="931"/>
      <c r="C282" s="792" t="s">
        <v>1044</v>
      </c>
      <c r="D282" s="919" t="s">
        <v>3328</v>
      </c>
      <c r="E282" s="919" t="s">
        <v>645</v>
      </c>
      <c r="F282" s="297" t="s">
        <v>1241</v>
      </c>
      <c r="G282" s="69">
        <f t="shared" si="95"/>
        <v>101.25</v>
      </c>
      <c r="H282" s="70">
        <f t="shared" si="96"/>
        <v>82.5</v>
      </c>
      <c r="I282" s="71">
        <v>75</v>
      </c>
      <c r="J282" s="126">
        <f t="shared" si="81"/>
        <v>1</v>
      </c>
      <c r="K282" s="126">
        <f t="shared" si="82"/>
        <v>75</v>
      </c>
      <c r="L282" s="126">
        <f t="shared" si="83"/>
        <v>75</v>
      </c>
      <c r="M282">
        <f t="shared" si="84"/>
        <v>75</v>
      </c>
      <c r="N282" s="70">
        <f t="shared" si="85"/>
        <v>77.25</v>
      </c>
      <c r="O282" s="70">
        <f t="shared" si="86"/>
        <v>85.499999999999986</v>
      </c>
      <c r="P282" s="70">
        <f t="shared" si="87"/>
        <v>105.75</v>
      </c>
      <c r="Q282" s="481">
        <f t="shared" si="88"/>
        <v>71.25</v>
      </c>
      <c r="R282" s="481">
        <f t="shared" si="89"/>
        <v>78.75</v>
      </c>
      <c r="S282" s="481">
        <f t="shared" si="90"/>
        <v>97.5</v>
      </c>
      <c r="X282" s="196"/>
    </row>
    <row r="283" spans="1:24" ht="45.75" customHeight="1">
      <c r="A283" s="918"/>
      <c r="B283" s="931"/>
      <c r="C283" s="792"/>
      <c r="D283" s="921"/>
      <c r="E283" s="921"/>
      <c r="F283" s="135" t="s">
        <v>1178</v>
      </c>
      <c r="G283" s="69">
        <f t="shared" si="95"/>
        <v>101.25</v>
      </c>
      <c r="H283" s="70">
        <f t="shared" si="96"/>
        <v>82.5</v>
      </c>
      <c r="I283" s="71">
        <v>75</v>
      </c>
      <c r="J283" s="126">
        <f t="shared" si="81"/>
        <v>1</v>
      </c>
      <c r="K283" s="126">
        <f t="shared" si="82"/>
        <v>75</v>
      </c>
      <c r="L283" s="126">
        <f t="shared" si="83"/>
        <v>75</v>
      </c>
      <c r="M283">
        <f t="shared" si="84"/>
        <v>75</v>
      </c>
      <c r="N283" s="70">
        <f t="shared" si="85"/>
        <v>77.25</v>
      </c>
      <c r="O283" s="70">
        <f t="shared" si="86"/>
        <v>85.499999999999986</v>
      </c>
      <c r="P283" s="70">
        <f t="shared" si="87"/>
        <v>105.75</v>
      </c>
      <c r="Q283" s="481">
        <f t="shared" si="88"/>
        <v>71.25</v>
      </c>
      <c r="R283" s="481">
        <f t="shared" si="89"/>
        <v>78.75</v>
      </c>
      <c r="S283" s="481">
        <f t="shared" si="90"/>
        <v>97.5</v>
      </c>
      <c r="X283" s="196"/>
    </row>
    <row r="284" spans="1:24" ht="30">
      <c r="A284" s="916" t="s">
        <v>3330</v>
      </c>
      <c r="B284" s="931"/>
      <c r="C284" s="792" t="s">
        <v>1045</v>
      </c>
      <c r="D284" s="919" t="s">
        <v>3328</v>
      </c>
      <c r="E284" s="919" t="s">
        <v>690</v>
      </c>
      <c r="F284" s="297" t="s">
        <v>1241</v>
      </c>
      <c r="G284" s="69">
        <f t="shared" si="95"/>
        <v>148.36500000000001</v>
      </c>
      <c r="H284" s="70">
        <f t="shared" si="96"/>
        <v>120.89000000000001</v>
      </c>
      <c r="I284" s="71">
        <v>109.9</v>
      </c>
      <c r="J284" s="126">
        <f t="shared" si="81"/>
        <v>1</v>
      </c>
      <c r="K284" s="126">
        <f t="shared" si="82"/>
        <v>109.9</v>
      </c>
      <c r="L284" s="126">
        <f t="shared" si="83"/>
        <v>109.9</v>
      </c>
      <c r="M284">
        <f t="shared" si="84"/>
        <v>109.9</v>
      </c>
      <c r="N284" s="70">
        <f t="shared" si="85"/>
        <v>113.197</v>
      </c>
      <c r="O284" s="70">
        <f t="shared" si="86"/>
        <v>125.286</v>
      </c>
      <c r="P284" s="70">
        <f t="shared" si="87"/>
        <v>154.959</v>
      </c>
      <c r="Q284" s="481">
        <f t="shared" si="88"/>
        <v>104.405</v>
      </c>
      <c r="R284" s="481">
        <f t="shared" si="89"/>
        <v>115.39500000000001</v>
      </c>
      <c r="S284" s="481">
        <f t="shared" si="90"/>
        <v>142.87</v>
      </c>
      <c r="X284" s="196"/>
    </row>
    <row r="285" spans="1:24" ht="44.25" customHeight="1">
      <c r="A285" s="918"/>
      <c r="B285" s="931"/>
      <c r="C285" s="792"/>
      <c r="D285" s="921"/>
      <c r="E285" s="921"/>
      <c r="F285" s="135" t="s">
        <v>1178</v>
      </c>
      <c r="G285" s="69">
        <f t="shared" si="95"/>
        <v>148.36500000000001</v>
      </c>
      <c r="H285" s="70">
        <f t="shared" si="96"/>
        <v>120.89000000000001</v>
      </c>
      <c r="I285" s="71">
        <v>109.9</v>
      </c>
      <c r="J285" s="126">
        <f t="shared" si="81"/>
        <v>1</v>
      </c>
      <c r="K285" s="126">
        <f t="shared" si="82"/>
        <v>109.9</v>
      </c>
      <c r="L285" s="126">
        <f t="shared" si="83"/>
        <v>109.9</v>
      </c>
      <c r="M285">
        <f t="shared" si="84"/>
        <v>109.9</v>
      </c>
      <c r="N285" s="70">
        <f t="shared" si="85"/>
        <v>113.197</v>
      </c>
      <c r="O285" s="70">
        <f t="shared" si="86"/>
        <v>125.286</v>
      </c>
      <c r="P285" s="70">
        <f t="shared" si="87"/>
        <v>154.959</v>
      </c>
      <c r="Q285" s="481">
        <f t="shared" si="88"/>
        <v>104.405</v>
      </c>
      <c r="R285" s="481">
        <f t="shared" si="89"/>
        <v>115.39500000000001</v>
      </c>
      <c r="S285" s="481">
        <f t="shared" si="90"/>
        <v>142.87</v>
      </c>
      <c r="X285" s="196"/>
    </row>
    <row r="286" spans="1:24" ht="30">
      <c r="A286" s="916" t="s">
        <v>3332</v>
      </c>
      <c r="B286" s="922"/>
      <c r="C286" s="790" t="s">
        <v>3331</v>
      </c>
      <c r="D286" s="919" t="s">
        <v>3328</v>
      </c>
      <c r="E286" s="919" t="s">
        <v>645</v>
      </c>
      <c r="F286" s="297" t="s">
        <v>1241</v>
      </c>
      <c r="G286" s="69">
        <f>I286*1.35</f>
        <v>113.4</v>
      </c>
      <c r="H286" s="70">
        <f>I286*1.1</f>
        <v>92.4</v>
      </c>
      <c r="I286" s="71">
        <v>84</v>
      </c>
      <c r="J286" s="126">
        <f t="shared" si="81"/>
        <v>1</v>
      </c>
      <c r="K286" s="126">
        <f t="shared" si="82"/>
        <v>84</v>
      </c>
      <c r="L286" s="126">
        <f t="shared" si="83"/>
        <v>84</v>
      </c>
      <c r="M286">
        <f t="shared" si="84"/>
        <v>84</v>
      </c>
      <c r="N286" s="70">
        <f t="shared" si="85"/>
        <v>86.52</v>
      </c>
      <c r="O286" s="70">
        <f t="shared" si="86"/>
        <v>95.759999999999991</v>
      </c>
      <c r="P286" s="70">
        <f t="shared" si="87"/>
        <v>118.44</v>
      </c>
      <c r="Q286" s="481">
        <f t="shared" si="88"/>
        <v>79.8</v>
      </c>
      <c r="R286" s="481">
        <f t="shared" si="89"/>
        <v>88.2</v>
      </c>
      <c r="S286" s="481">
        <f t="shared" si="90"/>
        <v>109.2</v>
      </c>
      <c r="X286" s="196"/>
    </row>
    <row r="287" spans="1:24" ht="44.25" customHeight="1">
      <c r="A287" s="917"/>
      <c r="B287" s="923"/>
      <c r="C287" s="925"/>
      <c r="D287" s="920"/>
      <c r="E287" s="920"/>
      <c r="F287" s="135" t="s">
        <v>1178</v>
      </c>
      <c r="G287" s="69">
        <f>I287*1.35</f>
        <v>113.4</v>
      </c>
      <c r="H287" s="70">
        <f>I287*1.1</f>
        <v>92.4</v>
      </c>
      <c r="I287" s="71">
        <v>84</v>
      </c>
      <c r="J287" s="126">
        <f t="shared" si="81"/>
        <v>1</v>
      </c>
      <c r="K287" s="126">
        <f t="shared" si="82"/>
        <v>84</v>
      </c>
      <c r="L287" s="126">
        <f t="shared" si="83"/>
        <v>84</v>
      </c>
      <c r="M287">
        <f t="shared" si="84"/>
        <v>84</v>
      </c>
      <c r="N287" s="70">
        <f t="shared" si="85"/>
        <v>86.52</v>
      </c>
      <c r="O287" s="70">
        <f t="shared" si="86"/>
        <v>95.759999999999991</v>
      </c>
      <c r="P287" s="70">
        <f t="shared" si="87"/>
        <v>118.44</v>
      </c>
      <c r="Q287" s="481">
        <f t="shared" si="88"/>
        <v>79.8</v>
      </c>
      <c r="R287" s="481">
        <f t="shared" si="89"/>
        <v>88.2</v>
      </c>
      <c r="S287" s="481">
        <f t="shared" si="90"/>
        <v>109.2</v>
      </c>
      <c r="X287" s="196" t="s">
        <v>978</v>
      </c>
    </row>
    <row r="288" spans="1:24" ht="30">
      <c r="A288" s="918"/>
      <c r="B288" s="923"/>
      <c r="C288" s="791"/>
      <c r="D288" s="921"/>
      <c r="E288" s="921"/>
      <c r="F288" s="299" t="s">
        <v>1179</v>
      </c>
      <c r="G288" s="69">
        <f t="shared" si="95"/>
        <v>113.4</v>
      </c>
      <c r="H288" s="70">
        <f t="shared" si="96"/>
        <v>92.4</v>
      </c>
      <c r="I288" s="71">
        <v>84</v>
      </c>
      <c r="J288" s="126">
        <f t="shared" si="81"/>
        <v>1</v>
      </c>
      <c r="K288" s="126">
        <f t="shared" si="82"/>
        <v>84</v>
      </c>
      <c r="L288" s="126">
        <f t="shared" si="83"/>
        <v>84</v>
      </c>
      <c r="M288">
        <f t="shared" si="84"/>
        <v>84</v>
      </c>
      <c r="N288" s="70">
        <f t="shared" si="85"/>
        <v>86.52</v>
      </c>
      <c r="O288" s="70">
        <f t="shared" si="86"/>
        <v>95.759999999999991</v>
      </c>
      <c r="P288" s="70">
        <f t="shared" si="87"/>
        <v>118.44</v>
      </c>
      <c r="Q288" s="481">
        <f t="shared" si="88"/>
        <v>79.8</v>
      </c>
      <c r="R288" s="481">
        <f t="shared" si="89"/>
        <v>88.2</v>
      </c>
      <c r="S288" s="481">
        <f t="shared" si="90"/>
        <v>109.2</v>
      </c>
      <c r="X288" s="196"/>
    </row>
    <row r="289" spans="1:24" ht="30">
      <c r="A289" s="916" t="s">
        <v>3333</v>
      </c>
      <c r="B289" s="923"/>
      <c r="C289" s="790" t="s">
        <v>1254</v>
      </c>
      <c r="D289" s="919" t="s">
        <v>3328</v>
      </c>
      <c r="E289" s="919" t="s">
        <v>690</v>
      </c>
      <c r="F289" s="297" t="s">
        <v>1241</v>
      </c>
      <c r="G289" s="69">
        <f t="shared" si="95"/>
        <v>135.27000000000001</v>
      </c>
      <c r="H289" s="70">
        <f t="shared" si="96"/>
        <v>110.22000000000001</v>
      </c>
      <c r="I289" s="71">
        <v>100.2</v>
      </c>
      <c r="J289" s="126">
        <f t="shared" si="81"/>
        <v>1</v>
      </c>
      <c r="K289" s="126">
        <f t="shared" si="82"/>
        <v>100.2</v>
      </c>
      <c r="L289" s="126">
        <f t="shared" si="83"/>
        <v>100.2</v>
      </c>
      <c r="M289">
        <f t="shared" si="84"/>
        <v>100.2</v>
      </c>
      <c r="N289" s="70">
        <f t="shared" si="85"/>
        <v>103.206</v>
      </c>
      <c r="O289" s="70">
        <f t="shared" si="86"/>
        <v>114.22799999999999</v>
      </c>
      <c r="P289" s="70">
        <f t="shared" si="87"/>
        <v>141.28199999999998</v>
      </c>
      <c r="Q289" s="481">
        <f t="shared" si="88"/>
        <v>95.19</v>
      </c>
      <c r="R289" s="481">
        <f t="shared" si="89"/>
        <v>105.21000000000001</v>
      </c>
      <c r="S289" s="481">
        <f t="shared" si="90"/>
        <v>130.26000000000002</v>
      </c>
      <c r="X289" s="196"/>
    </row>
    <row r="290" spans="1:24" ht="44.25" customHeight="1">
      <c r="A290" s="917"/>
      <c r="B290" s="923"/>
      <c r="C290" s="925"/>
      <c r="D290" s="920"/>
      <c r="E290" s="920"/>
      <c r="F290" s="135" t="s">
        <v>1178</v>
      </c>
      <c r="G290" s="69">
        <f t="shared" si="95"/>
        <v>157.95000000000002</v>
      </c>
      <c r="H290" s="70">
        <f t="shared" si="96"/>
        <v>128.70000000000002</v>
      </c>
      <c r="I290" s="71">
        <v>117</v>
      </c>
      <c r="J290" s="126">
        <f t="shared" si="81"/>
        <v>1</v>
      </c>
      <c r="K290" s="126">
        <f t="shared" si="82"/>
        <v>117</v>
      </c>
      <c r="L290" s="126">
        <f t="shared" si="83"/>
        <v>117</v>
      </c>
      <c r="M290">
        <f t="shared" si="84"/>
        <v>117</v>
      </c>
      <c r="N290" s="70">
        <f t="shared" si="85"/>
        <v>120.51</v>
      </c>
      <c r="O290" s="70">
        <f t="shared" si="86"/>
        <v>133.38</v>
      </c>
      <c r="P290" s="70">
        <f t="shared" si="87"/>
        <v>164.97</v>
      </c>
      <c r="Q290" s="481">
        <f t="shared" si="88"/>
        <v>111.15</v>
      </c>
      <c r="R290" s="481">
        <f t="shared" si="89"/>
        <v>122.85000000000001</v>
      </c>
      <c r="S290" s="481">
        <f t="shared" si="90"/>
        <v>152.1</v>
      </c>
      <c r="X290" s="196"/>
    </row>
    <row r="291" spans="1:24" ht="30">
      <c r="A291" s="918"/>
      <c r="B291" s="923"/>
      <c r="C291" s="791"/>
      <c r="D291" s="921"/>
      <c r="E291" s="921"/>
      <c r="F291" s="299" t="s">
        <v>1179</v>
      </c>
      <c r="G291" s="69">
        <f>I291*1.35</f>
        <v>135.27000000000001</v>
      </c>
      <c r="H291" s="70">
        <f>I291*1.1</f>
        <v>110.22000000000001</v>
      </c>
      <c r="I291" s="71">
        <v>100.2</v>
      </c>
      <c r="J291" s="126">
        <f t="shared" si="81"/>
        <v>1</v>
      </c>
      <c r="K291" s="126">
        <f t="shared" si="82"/>
        <v>100.2</v>
      </c>
      <c r="L291" s="126">
        <f t="shared" si="83"/>
        <v>100.2</v>
      </c>
      <c r="M291">
        <f t="shared" si="84"/>
        <v>100.2</v>
      </c>
      <c r="N291" s="70">
        <f t="shared" si="85"/>
        <v>103.206</v>
      </c>
      <c r="O291" s="70">
        <f t="shared" si="86"/>
        <v>114.22799999999999</v>
      </c>
      <c r="P291" s="70">
        <f t="shared" si="87"/>
        <v>141.28199999999998</v>
      </c>
      <c r="Q291" s="481">
        <f t="shared" si="88"/>
        <v>95.19</v>
      </c>
      <c r="R291" s="481">
        <f t="shared" si="89"/>
        <v>105.21000000000001</v>
      </c>
      <c r="S291" s="481">
        <f t="shared" si="90"/>
        <v>130.26000000000002</v>
      </c>
      <c r="X291" s="196"/>
    </row>
    <row r="292" spans="1:24" ht="30">
      <c r="A292" s="916" t="s">
        <v>3335</v>
      </c>
      <c r="B292" s="923"/>
      <c r="C292" s="790" t="s">
        <v>3334</v>
      </c>
      <c r="D292" s="919" t="s">
        <v>3328</v>
      </c>
      <c r="E292" s="919" t="s">
        <v>691</v>
      </c>
      <c r="F292" s="297" t="s">
        <v>1241</v>
      </c>
      <c r="G292" s="69">
        <f>I292*1.35</f>
        <v>210.46500000000003</v>
      </c>
      <c r="H292" s="70">
        <f>I292*1.1</f>
        <v>171.49</v>
      </c>
      <c r="I292" s="71">
        <v>155.9</v>
      </c>
      <c r="J292" s="126">
        <f t="shared" si="81"/>
        <v>1</v>
      </c>
      <c r="K292" s="126">
        <f t="shared" si="82"/>
        <v>155.9</v>
      </c>
      <c r="L292" s="126">
        <f t="shared" si="83"/>
        <v>155.9</v>
      </c>
      <c r="M292">
        <f t="shared" si="84"/>
        <v>155.9</v>
      </c>
      <c r="N292" s="70">
        <f t="shared" si="85"/>
        <v>160.577</v>
      </c>
      <c r="O292" s="70">
        <f t="shared" si="86"/>
        <v>177.726</v>
      </c>
      <c r="P292" s="70">
        <f t="shared" si="87"/>
        <v>219.81899999999999</v>
      </c>
      <c r="Q292" s="481">
        <f t="shared" si="88"/>
        <v>148.10500000000002</v>
      </c>
      <c r="R292" s="481">
        <f t="shared" si="89"/>
        <v>163.69500000000002</v>
      </c>
      <c r="S292" s="481">
        <f t="shared" si="90"/>
        <v>202.67000000000002</v>
      </c>
      <c r="X292" s="196"/>
    </row>
    <row r="293" spans="1:24" ht="44.25" customHeight="1">
      <c r="A293" s="917"/>
      <c r="B293" s="923"/>
      <c r="C293" s="925"/>
      <c r="D293" s="920"/>
      <c r="E293" s="920"/>
      <c r="F293" s="135" t="s">
        <v>1178</v>
      </c>
      <c r="G293" s="69">
        <f>I293*1.35</f>
        <v>210.46500000000003</v>
      </c>
      <c r="H293" s="70">
        <f>I293*1.1</f>
        <v>171.49</v>
      </c>
      <c r="I293" s="71">
        <v>155.9</v>
      </c>
      <c r="J293" s="126">
        <f t="shared" si="81"/>
        <v>1</v>
      </c>
      <c r="K293" s="126">
        <f t="shared" si="82"/>
        <v>155.9</v>
      </c>
      <c r="L293" s="126">
        <f t="shared" si="83"/>
        <v>155.9</v>
      </c>
      <c r="M293">
        <f t="shared" si="84"/>
        <v>155.9</v>
      </c>
      <c r="N293" s="70">
        <f t="shared" si="85"/>
        <v>160.577</v>
      </c>
      <c r="O293" s="70">
        <f t="shared" si="86"/>
        <v>177.726</v>
      </c>
      <c r="P293" s="70">
        <f t="shared" si="87"/>
        <v>219.81899999999999</v>
      </c>
      <c r="Q293" s="481">
        <f t="shared" si="88"/>
        <v>148.10500000000002</v>
      </c>
      <c r="R293" s="481">
        <f t="shared" si="89"/>
        <v>163.69500000000002</v>
      </c>
      <c r="S293" s="481">
        <f t="shared" si="90"/>
        <v>202.67000000000002</v>
      </c>
      <c r="X293" s="196"/>
    </row>
    <row r="294" spans="1:24" ht="30">
      <c r="A294" s="918"/>
      <c r="B294" s="924"/>
      <c r="C294" s="791"/>
      <c r="D294" s="921"/>
      <c r="E294" s="921"/>
      <c r="F294" s="299" t="s">
        <v>1179</v>
      </c>
      <c r="G294" s="69">
        <f>I294*1.35</f>
        <v>210.46500000000003</v>
      </c>
      <c r="H294" s="70">
        <f>I294*1.1</f>
        <v>171.49</v>
      </c>
      <c r="I294" s="71">
        <v>155.9</v>
      </c>
      <c r="J294" s="126">
        <f t="shared" si="81"/>
        <v>1</v>
      </c>
      <c r="K294" s="126">
        <f t="shared" si="82"/>
        <v>155.9</v>
      </c>
      <c r="L294" s="126">
        <f t="shared" si="83"/>
        <v>155.9</v>
      </c>
      <c r="M294">
        <f t="shared" si="84"/>
        <v>155.9</v>
      </c>
      <c r="N294" s="70">
        <f t="shared" si="85"/>
        <v>160.577</v>
      </c>
      <c r="O294" s="70">
        <f t="shared" si="86"/>
        <v>177.726</v>
      </c>
      <c r="P294" s="70">
        <f t="shared" si="87"/>
        <v>219.81899999999999</v>
      </c>
      <c r="Q294" s="481">
        <f t="shared" si="88"/>
        <v>148.10500000000002</v>
      </c>
      <c r="R294" s="481">
        <f t="shared" si="89"/>
        <v>163.69500000000002</v>
      </c>
      <c r="S294" s="481">
        <f t="shared" si="90"/>
        <v>202.67000000000002</v>
      </c>
      <c r="X294" s="196"/>
    </row>
    <row r="295" spans="1:24" ht="29.25" customHeight="1">
      <c r="A295" s="634" t="s">
        <v>3336</v>
      </c>
      <c r="B295" s="634"/>
      <c r="C295" s="634"/>
      <c r="D295" s="634"/>
      <c r="E295" s="634"/>
      <c r="F295" s="634"/>
      <c r="G295" s="634"/>
      <c r="H295" s="634"/>
      <c r="I295" s="634"/>
      <c r="J295" s="126">
        <f t="shared" si="81"/>
        <v>0</v>
      </c>
      <c r="K295" s="126">
        <f t="shared" si="82"/>
        <v>0</v>
      </c>
      <c r="L295" s="126">
        <f t="shared" si="83"/>
        <v>0</v>
      </c>
      <c r="M295" t="str">
        <f t="shared" si="84"/>
        <v xml:space="preserve"> </v>
      </c>
      <c r="N295" s="70" t="str">
        <f t="shared" si="85"/>
        <v xml:space="preserve"> </v>
      </c>
      <c r="O295" s="70" t="str">
        <f t="shared" si="86"/>
        <v xml:space="preserve"> </v>
      </c>
      <c r="P295" s="70" t="str">
        <f t="shared" si="87"/>
        <v xml:space="preserve"> </v>
      </c>
      <c r="Q295" s="481" t="str">
        <f t="shared" si="88"/>
        <v xml:space="preserve"> </v>
      </c>
      <c r="R295" s="481" t="str">
        <f t="shared" si="89"/>
        <v xml:space="preserve"> </v>
      </c>
      <c r="S295" s="481" t="str">
        <f t="shared" si="90"/>
        <v xml:space="preserve"> </v>
      </c>
      <c r="X295" s="196"/>
    </row>
    <row r="296" spans="1:24" ht="30" customHeight="1">
      <c r="A296" s="64" t="s">
        <v>3</v>
      </c>
      <c r="B296" s="64" t="s">
        <v>43</v>
      </c>
      <c r="C296" s="64" t="s">
        <v>189</v>
      </c>
      <c r="D296" s="64" t="s">
        <v>76</v>
      </c>
      <c r="E296" s="64" t="s">
        <v>44</v>
      </c>
      <c r="F296" s="64" t="s">
        <v>4</v>
      </c>
      <c r="G296" s="64" t="s">
        <v>261</v>
      </c>
      <c r="H296" s="64" t="s">
        <v>3630</v>
      </c>
      <c r="I296" s="64" t="s">
        <v>263</v>
      </c>
      <c r="J296" s="126">
        <f t="shared" si="81"/>
        <v>1</v>
      </c>
      <c r="K296" s="126" t="str">
        <f t="shared" si="82"/>
        <v>ОПТ 2</v>
      </c>
      <c r="L296" s="126" t="str">
        <f t="shared" si="83"/>
        <v xml:space="preserve"> </v>
      </c>
      <c r="M296" t="str">
        <f t="shared" si="84"/>
        <v xml:space="preserve"> </v>
      </c>
      <c r="N296" s="70" t="str">
        <f t="shared" si="85"/>
        <v xml:space="preserve"> </v>
      </c>
      <c r="O296" s="70" t="str">
        <f t="shared" si="86"/>
        <v xml:space="preserve"> </v>
      </c>
      <c r="P296" s="70" t="str">
        <f t="shared" si="87"/>
        <v xml:space="preserve"> </v>
      </c>
      <c r="Q296" s="481" t="str">
        <f t="shared" si="88"/>
        <v xml:space="preserve"> </v>
      </c>
      <c r="R296" s="481" t="str">
        <f t="shared" si="89"/>
        <v xml:space="preserve"> </v>
      </c>
      <c r="S296" s="481" t="str">
        <f t="shared" si="90"/>
        <v xml:space="preserve"> </v>
      </c>
      <c r="X296" s="196"/>
    </row>
    <row r="297" spans="1:24" ht="30">
      <c r="A297" s="916" t="s">
        <v>3338</v>
      </c>
      <c r="B297" s="926"/>
      <c r="C297" s="792" t="s">
        <v>1046</v>
      </c>
      <c r="D297" s="919" t="s">
        <v>2703</v>
      </c>
      <c r="E297" s="919" t="s">
        <v>3339</v>
      </c>
      <c r="F297" s="297" t="s">
        <v>1241</v>
      </c>
      <c r="G297" s="69">
        <f t="shared" ref="G297:G302" si="97">I297*1.35</f>
        <v>53.73</v>
      </c>
      <c r="H297" s="70">
        <f t="shared" ref="H297:H317" si="98">I297*1.1</f>
        <v>43.78</v>
      </c>
      <c r="I297" s="71">
        <v>39.799999999999997</v>
      </c>
      <c r="J297" s="126">
        <f t="shared" si="81"/>
        <v>1</v>
      </c>
      <c r="K297" s="126">
        <f t="shared" si="82"/>
        <v>39.799999999999997</v>
      </c>
      <c r="L297" s="126">
        <f t="shared" si="83"/>
        <v>39.799999999999997</v>
      </c>
      <c r="M297">
        <f t="shared" si="84"/>
        <v>39.799999999999997</v>
      </c>
      <c r="N297" s="70">
        <f t="shared" si="85"/>
        <v>40.994</v>
      </c>
      <c r="O297" s="70">
        <f t="shared" si="86"/>
        <v>45.371999999999993</v>
      </c>
      <c r="P297" s="70">
        <f t="shared" si="87"/>
        <v>56.117999999999995</v>
      </c>
      <c r="Q297" s="481">
        <f t="shared" si="88"/>
        <v>37.809999999999995</v>
      </c>
      <c r="R297" s="481">
        <f t="shared" si="89"/>
        <v>41.79</v>
      </c>
      <c r="S297" s="481">
        <f t="shared" si="90"/>
        <v>51.739999999999995</v>
      </c>
      <c r="X297" s="196"/>
    </row>
    <row r="298" spans="1:24" ht="46.5" customHeight="1">
      <c r="A298" s="918"/>
      <c r="B298" s="926"/>
      <c r="C298" s="792"/>
      <c r="D298" s="921"/>
      <c r="E298" s="921"/>
      <c r="F298" s="135" t="s">
        <v>1178</v>
      </c>
      <c r="G298" s="69">
        <f t="shared" si="97"/>
        <v>53.73</v>
      </c>
      <c r="H298" s="70">
        <f t="shared" si="98"/>
        <v>43.78</v>
      </c>
      <c r="I298" s="71">
        <v>39.799999999999997</v>
      </c>
      <c r="J298" s="126">
        <f t="shared" si="81"/>
        <v>1</v>
      </c>
      <c r="K298" s="126">
        <f t="shared" si="82"/>
        <v>39.799999999999997</v>
      </c>
      <c r="L298" s="126">
        <f t="shared" si="83"/>
        <v>39.799999999999997</v>
      </c>
      <c r="M298">
        <f t="shared" si="84"/>
        <v>39.799999999999997</v>
      </c>
      <c r="N298" s="70">
        <f t="shared" si="85"/>
        <v>40.994</v>
      </c>
      <c r="O298" s="70">
        <f t="shared" si="86"/>
        <v>45.371999999999993</v>
      </c>
      <c r="P298" s="70">
        <f t="shared" si="87"/>
        <v>56.117999999999995</v>
      </c>
      <c r="Q298" s="481">
        <f t="shared" si="88"/>
        <v>37.809999999999995</v>
      </c>
      <c r="R298" s="481">
        <f t="shared" si="89"/>
        <v>41.79</v>
      </c>
      <c r="S298" s="481">
        <f t="shared" si="90"/>
        <v>51.739999999999995</v>
      </c>
      <c r="X298" s="196"/>
    </row>
    <row r="299" spans="1:24" ht="30">
      <c r="A299" s="916" t="s">
        <v>3340</v>
      </c>
      <c r="B299" s="926"/>
      <c r="C299" s="792" t="s">
        <v>1047</v>
      </c>
      <c r="D299" s="919" t="s">
        <v>2703</v>
      </c>
      <c r="E299" s="919" t="s">
        <v>649</v>
      </c>
      <c r="F299" s="297" t="s">
        <v>1241</v>
      </c>
      <c r="G299" s="69">
        <f t="shared" si="97"/>
        <v>86.940000000000012</v>
      </c>
      <c r="H299" s="70">
        <f t="shared" si="98"/>
        <v>70.840000000000018</v>
      </c>
      <c r="I299" s="71">
        <v>64.400000000000006</v>
      </c>
      <c r="J299" s="126">
        <f t="shared" si="81"/>
        <v>1</v>
      </c>
      <c r="K299" s="126">
        <f t="shared" si="82"/>
        <v>64.400000000000006</v>
      </c>
      <c r="L299" s="126">
        <f t="shared" si="83"/>
        <v>64.400000000000006</v>
      </c>
      <c r="M299">
        <f t="shared" si="84"/>
        <v>64.400000000000006</v>
      </c>
      <c r="N299" s="70">
        <f t="shared" si="85"/>
        <v>66.332000000000008</v>
      </c>
      <c r="O299" s="70">
        <f t="shared" si="86"/>
        <v>73.415999999999997</v>
      </c>
      <c r="P299" s="70">
        <f t="shared" si="87"/>
        <v>90.804000000000002</v>
      </c>
      <c r="Q299" s="481">
        <f t="shared" si="88"/>
        <v>61.180000000000007</v>
      </c>
      <c r="R299" s="481">
        <f t="shared" si="89"/>
        <v>67.62</v>
      </c>
      <c r="S299" s="481">
        <f t="shared" si="90"/>
        <v>83.720000000000013</v>
      </c>
      <c r="X299" s="196"/>
    </row>
    <row r="300" spans="1:24" ht="45.75" customHeight="1">
      <c r="A300" s="917"/>
      <c r="B300" s="926"/>
      <c r="C300" s="792"/>
      <c r="D300" s="920"/>
      <c r="E300" s="920"/>
      <c r="F300" s="135" t="s">
        <v>1178</v>
      </c>
      <c r="G300" s="69">
        <f t="shared" si="97"/>
        <v>86.940000000000012</v>
      </c>
      <c r="H300" s="70">
        <f t="shared" si="98"/>
        <v>70.840000000000018</v>
      </c>
      <c r="I300" s="71">
        <v>64.400000000000006</v>
      </c>
      <c r="J300" s="126">
        <f t="shared" si="81"/>
        <v>1</v>
      </c>
      <c r="K300" s="126">
        <f t="shared" si="82"/>
        <v>64.400000000000006</v>
      </c>
      <c r="L300" s="126">
        <f t="shared" si="83"/>
        <v>64.400000000000006</v>
      </c>
      <c r="M300">
        <f t="shared" si="84"/>
        <v>64.400000000000006</v>
      </c>
      <c r="N300" s="70">
        <f t="shared" si="85"/>
        <v>66.332000000000008</v>
      </c>
      <c r="O300" s="70">
        <f t="shared" si="86"/>
        <v>73.415999999999997</v>
      </c>
      <c r="P300" s="70">
        <f t="shared" si="87"/>
        <v>90.804000000000002</v>
      </c>
      <c r="Q300" s="481">
        <f t="shared" si="88"/>
        <v>61.180000000000007</v>
      </c>
      <c r="R300" s="481">
        <f t="shared" si="89"/>
        <v>67.62</v>
      </c>
      <c r="S300" s="481">
        <f t="shared" si="90"/>
        <v>83.720000000000013</v>
      </c>
      <c r="X300" s="196"/>
    </row>
    <row r="301" spans="1:24" ht="30">
      <c r="A301" s="918"/>
      <c r="B301" s="926"/>
      <c r="C301" s="792"/>
      <c r="D301" s="921"/>
      <c r="E301" s="921"/>
      <c r="F301" s="299" t="s">
        <v>1179</v>
      </c>
      <c r="G301" s="69">
        <f t="shared" si="97"/>
        <v>86.940000000000012</v>
      </c>
      <c r="H301" s="70">
        <f t="shared" si="98"/>
        <v>70.840000000000018</v>
      </c>
      <c r="I301" s="71">
        <v>64.400000000000006</v>
      </c>
      <c r="J301" s="126">
        <f t="shared" si="81"/>
        <v>1</v>
      </c>
      <c r="K301" s="126">
        <f t="shared" si="82"/>
        <v>64.400000000000006</v>
      </c>
      <c r="L301" s="126">
        <f t="shared" si="83"/>
        <v>64.400000000000006</v>
      </c>
      <c r="M301">
        <f t="shared" si="84"/>
        <v>64.400000000000006</v>
      </c>
      <c r="N301" s="70">
        <f t="shared" si="85"/>
        <v>66.332000000000008</v>
      </c>
      <c r="O301" s="70">
        <f t="shared" si="86"/>
        <v>73.415999999999997</v>
      </c>
      <c r="P301" s="70">
        <f t="shared" si="87"/>
        <v>90.804000000000002</v>
      </c>
      <c r="Q301" s="481">
        <f t="shared" si="88"/>
        <v>61.180000000000007</v>
      </c>
      <c r="R301" s="481">
        <f t="shared" si="89"/>
        <v>67.62</v>
      </c>
      <c r="S301" s="481">
        <f t="shared" si="90"/>
        <v>83.720000000000013</v>
      </c>
      <c r="X301" s="196"/>
    </row>
    <row r="302" spans="1:24" ht="30">
      <c r="A302" s="916" t="s">
        <v>3341</v>
      </c>
      <c r="B302" s="926"/>
      <c r="C302" s="792" t="s">
        <v>1048</v>
      </c>
      <c r="D302" s="919" t="s">
        <v>2703</v>
      </c>
      <c r="E302" s="919" t="s">
        <v>650</v>
      </c>
      <c r="F302" s="297" t="s">
        <v>1241</v>
      </c>
      <c r="G302" s="69">
        <f t="shared" si="97"/>
        <v>92.475000000000009</v>
      </c>
      <c r="H302" s="70">
        <f t="shared" si="98"/>
        <v>75.350000000000009</v>
      </c>
      <c r="I302" s="71">
        <v>68.5</v>
      </c>
      <c r="J302" s="126">
        <f t="shared" si="81"/>
        <v>1</v>
      </c>
      <c r="K302" s="126">
        <f t="shared" si="82"/>
        <v>68.5</v>
      </c>
      <c r="L302" s="126">
        <f t="shared" si="83"/>
        <v>68.5</v>
      </c>
      <c r="M302">
        <f t="shared" si="84"/>
        <v>68.5</v>
      </c>
      <c r="N302" s="70">
        <f t="shared" si="85"/>
        <v>70.555000000000007</v>
      </c>
      <c r="O302" s="70">
        <f t="shared" si="86"/>
        <v>78.089999999999989</v>
      </c>
      <c r="P302" s="70">
        <f t="shared" si="87"/>
        <v>96.584999999999994</v>
      </c>
      <c r="Q302" s="481">
        <f t="shared" si="88"/>
        <v>65.075000000000003</v>
      </c>
      <c r="R302" s="481">
        <f t="shared" si="89"/>
        <v>71.924999999999997</v>
      </c>
      <c r="S302" s="481">
        <f t="shared" si="90"/>
        <v>89.05</v>
      </c>
      <c r="X302" s="196"/>
    </row>
    <row r="303" spans="1:24" ht="46.5" customHeight="1">
      <c r="A303" s="917"/>
      <c r="B303" s="926"/>
      <c r="C303" s="792"/>
      <c r="D303" s="920"/>
      <c r="E303" s="920"/>
      <c r="F303" s="135" t="s">
        <v>1178</v>
      </c>
      <c r="G303" s="69">
        <f t="shared" ref="G303:G310" si="99">I303*1.35</f>
        <v>92.475000000000009</v>
      </c>
      <c r="H303" s="70">
        <f t="shared" si="98"/>
        <v>75.350000000000009</v>
      </c>
      <c r="I303" s="71">
        <v>68.5</v>
      </c>
      <c r="J303" s="126">
        <f t="shared" si="81"/>
        <v>1</v>
      </c>
      <c r="K303" s="126">
        <f t="shared" si="82"/>
        <v>68.5</v>
      </c>
      <c r="L303" s="126">
        <f t="shared" si="83"/>
        <v>68.5</v>
      </c>
      <c r="M303">
        <f t="shared" si="84"/>
        <v>68.5</v>
      </c>
      <c r="N303" s="70">
        <f t="shared" si="85"/>
        <v>70.555000000000007</v>
      </c>
      <c r="O303" s="70">
        <f t="shared" si="86"/>
        <v>78.089999999999989</v>
      </c>
      <c r="P303" s="70">
        <f t="shared" si="87"/>
        <v>96.584999999999994</v>
      </c>
      <c r="Q303" s="481">
        <f t="shared" si="88"/>
        <v>65.075000000000003</v>
      </c>
      <c r="R303" s="481">
        <f t="shared" si="89"/>
        <v>71.924999999999997</v>
      </c>
      <c r="S303" s="481">
        <f t="shared" si="90"/>
        <v>89.05</v>
      </c>
      <c r="X303" s="196"/>
    </row>
    <row r="304" spans="1:24" ht="30">
      <c r="A304" s="918"/>
      <c r="B304" s="926"/>
      <c r="C304" s="792"/>
      <c r="D304" s="921"/>
      <c r="E304" s="921"/>
      <c r="F304" s="299" t="s">
        <v>1179</v>
      </c>
      <c r="G304" s="69">
        <f t="shared" si="99"/>
        <v>92.475000000000009</v>
      </c>
      <c r="H304" s="70">
        <f t="shared" si="98"/>
        <v>75.350000000000009</v>
      </c>
      <c r="I304" s="71">
        <v>68.5</v>
      </c>
      <c r="J304" s="126">
        <f t="shared" si="81"/>
        <v>1</v>
      </c>
      <c r="K304" s="126">
        <f t="shared" si="82"/>
        <v>68.5</v>
      </c>
      <c r="L304" s="126">
        <f t="shared" si="83"/>
        <v>68.5</v>
      </c>
      <c r="M304">
        <f t="shared" si="84"/>
        <v>68.5</v>
      </c>
      <c r="N304" s="70">
        <f t="shared" si="85"/>
        <v>70.555000000000007</v>
      </c>
      <c r="O304" s="70">
        <f t="shared" si="86"/>
        <v>78.089999999999989</v>
      </c>
      <c r="P304" s="70">
        <f t="shared" si="87"/>
        <v>96.584999999999994</v>
      </c>
      <c r="Q304" s="481">
        <f t="shared" si="88"/>
        <v>65.075000000000003</v>
      </c>
      <c r="R304" s="481">
        <f t="shared" si="89"/>
        <v>71.924999999999997</v>
      </c>
      <c r="S304" s="481">
        <f t="shared" si="90"/>
        <v>89.05</v>
      </c>
      <c r="X304" s="196"/>
    </row>
    <row r="305" spans="1:24" ht="30">
      <c r="A305" s="916" t="s">
        <v>3342</v>
      </c>
      <c r="B305" s="926"/>
      <c r="C305" s="792" t="s">
        <v>1049</v>
      </c>
      <c r="D305" s="919" t="s">
        <v>2703</v>
      </c>
      <c r="E305" s="919" t="s">
        <v>31</v>
      </c>
      <c r="F305" s="297" t="s">
        <v>1241</v>
      </c>
      <c r="G305" s="69">
        <f t="shared" si="99"/>
        <v>108.405</v>
      </c>
      <c r="H305" s="70">
        <f t="shared" si="98"/>
        <v>88.33</v>
      </c>
      <c r="I305" s="71">
        <v>80.3</v>
      </c>
      <c r="J305" s="126">
        <f t="shared" si="81"/>
        <v>1</v>
      </c>
      <c r="K305" s="126">
        <f t="shared" si="82"/>
        <v>80.3</v>
      </c>
      <c r="L305" s="126">
        <f t="shared" si="83"/>
        <v>80.3</v>
      </c>
      <c r="M305">
        <f t="shared" si="84"/>
        <v>80.3</v>
      </c>
      <c r="N305" s="70">
        <f t="shared" si="85"/>
        <v>82.709000000000003</v>
      </c>
      <c r="O305" s="70">
        <f t="shared" si="86"/>
        <v>91.541999999999987</v>
      </c>
      <c r="P305" s="70">
        <f t="shared" si="87"/>
        <v>113.22299999999998</v>
      </c>
      <c r="Q305" s="481">
        <f t="shared" si="88"/>
        <v>76.284999999999997</v>
      </c>
      <c r="R305" s="481">
        <f t="shared" si="89"/>
        <v>84.314999999999998</v>
      </c>
      <c r="S305" s="481">
        <f t="shared" si="90"/>
        <v>104.39</v>
      </c>
      <c r="X305" s="196"/>
    </row>
    <row r="306" spans="1:24" ht="47.25" customHeight="1">
      <c r="A306" s="917"/>
      <c r="B306" s="926"/>
      <c r="C306" s="792"/>
      <c r="D306" s="920"/>
      <c r="E306" s="920"/>
      <c r="F306" s="135" t="s">
        <v>1178</v>
      </c>
      <c r="G306" s="69">
        <f t="shared" si="99"/>
        <v>108.405</v>
      </c>
      <c r="H306" s="70">
        <f t="shared" si="98"/>
        <v>88.33</v>
      </c>
      <c r="I306" s="71">
        <v>80.3</v>
      </c>
      <c r="J306" s="126">
        <f t="shared" si="81"/>
        <v>1</v>
      </c>
      <c r="K306" s="126">
        <f t="shared" si="82"/>
        <v>80.3</v>
      </c>
      <c r="L306" s="126">
        <f t="shared" si="83"/>
        <v>80.3</v>
      </c>
      <c r="M306">
        <f t="shared" si="84"/>
        <v>80.3</v>
      </c>
      <c r="N306" s="70">
        <f t="shared" si="85"/>
        <v>82.709000000000003</v>
      </c>
      <c r="O306" s="70">
        <f t="shared" si="86"/>
        <v>91.541999999999987</v>
      </c>
      <c r="P306" s="70">
        <f t="shared" si="87"/>
        <v>113.22299999999998</v>
      </c>
      <c r="Q306" s="481">
        <f t="shared" si="88"/>
        <v>76.284999999999997</v>
      </c>
      <c r="R306" s="481">
        <f t="shared" si="89"/>
        <v>84.314999999999998</v>
      </c>
      <c r="S306" s="481">
        <f t="shared" si="90"/>
        <v>104.39</v>
      </c>
      <c r="X306" s="196"/>
    </row>
    <row r="307" spans="1:24" ht="30">
      <c r="A307" s="918"/>
      <c r="B307" s="926"/>
      <c r="C307" s="792"/>
      <c r="D307" s="921"/>
      <c r="E307" s="921"/>
      <c r="F307" s="299" t="s">
        <v>1179</v>
      </c>
      <c r="G307" s="69">
        <f t="shared" si="99"/>
        <v>108.405</v>
      </c>
      <c r="H307" s="70">
        <f t="shared" si="98"/>
        <v>88.33</v>
      </c>
      <c r="I307" s="71">
        <v>80.3</v>
      </c>
      <c r="J307" s="126">
        <f t="shared" si="81"/>
        <v>1</v>
      </c>
      <c r="K307" s="126">
        <f t="shared" si="82"/>
        <v>80.3</v>
      </c>
      <c r="L307" s="126">
        <f t="shared" si="83"/>
        <v>80.3</v>
      </c>
      <c r="M307">
        <f t="shared" si="84"/>
        <v>80.3</v>
      </c>
      <c r="N307" s="70">
        <f t="shared" si="85"/>
        <v>82.709000000000003</v>
      </c>
      <c r="O307" s="70">
        <f t="shared" si="86"/>
        <v>91.541999999999987</v>
      </c>
      <c r="P307" s="70">
        <f t="shared" si="87"/>
        <v>113.22299999999998</v>
      </c>
      <c r="Q307" s="481">
        <f t="shared" si="88"/>
        <v>76.284999999999997</v>
      </c>
      <c r="R307" s="481">
        <f t="shared" si="89"/>
        <v>84.314999999999998</v>
      </c>
      <c r="S307" s="481">
        <f t="shared" si="90"/>
        <v>104.39</v>
      </c>
      <c r="X307" s="196"/>
    </row>
    <row r="308" spans="1:24" ht="30">
      <c r="A308" s="916" t="s">
        <v>3343</v>
      </c>
      <c r="B308" s="926"/>
      <c r="C308" s="792" t="s">
        <v>1050</v>
      </c>
      <c r="D308" s="919" t="s">
        <v>2703</v>
      </c>
      <c r="E308" s="919" t="s">
        <v>211</v>
      </c>
      <c r="F308" s="297" t="s">
        <v>1241</v>
      </c>
      <c r="G308" s="69">
        <f t="shared" si="99"/>
        <v>129.60000000000002</v>
      </c>
      <c r="H308" s="70">
        <f t="shared" si="98"/>
        <v>105.60000000000001</v>
      </c>
      <c r="I308" s="71">
        <v>96</v>
      </c>
      <c r="J308" s="126">
        <f t="shared" si="81"/>
        <v>1</v>
      </c>
      <c r="K308" s="126">
        <f t="shared" si="82"/>
        <v>96</v>
      </c>
      <c r="L308" s="126">
        <f t="shared" si="83"/>
        <v>96</v>
      </c>
      <c r="M308">
        <f t="shared" si="84"/>
        <v>96</v>
      </c>
      <c r="N308" s="70">
        <f t="shared" si="85"/>
        <v>98.88</v>
      </c>
      <c r="O308" s="70">
        <f t="shared" si="86"/>
        <v>109.44</v>
      </c>
      <c r="P308" s="70">
        <f t="shared" si="87"/>
        <v>135.35999999999999</v>
      </c>
      <c r="Q308" s="481">
        <f t="shared" si="88"/>
        <v>91.2</v>
      </c>
      <c r="R308" s="481">
        <f t="shared" si="89"/>
        <v>100.80000000000001</v>
      </c>
      <c r="S308" s="481">
        <f t="shared" si="90"/>
        <v>124.80000000000001</v>
      </c>
      <c r="X308" s="196"/>
    </row>
    <row r="309" spans="1:24" ht="47.25" customHeight="1">
      <c r="A309" s="917"/>
      <c r="B309" s="926"/>
      <c r="C309" s="792"/>
      <c r="D309" s="920"/>
      <c r="E309" s="920"/>
      <c r="F309" s="135" t="s">
        <v>1178</v>
      </c>
      <c r="G309" s="69">
        <f t="shared" si="99"/>
        <v>129.60000000000002</v>
      </c>
      <c r="H309" s="70">
        <f t="shared" si="98"/>
        <v>105.60000000000001</v>
      </c>
      <c r="I309" s="71">
        <v>96</v>
      </c>
      <c r="J309" s="126">
        <f t="shared" si="81"/>
        <v>1</v>
      </c>
      <c r="K309" s="126">
        <f t="shared" si="82"/>
        <v>96</v>
      </c>
      <c r="L309" s="126">
        <f t="shared" si="83"/>
        <v>96</v>
      </c>
      <c r="M309">
        <f t="shared" si="84"/>
        <v>96</v>
      </c>
      <c r="N309" s="70">
        <f t="shared" si="85"/>
        <v>98.88</v>
      </c>
      <c r="O309" s="70">
        <f t="shared" si="86"/>
        <v>109.44</v>
      </c>
      <c r="P309" s="70">
        <f t="shared" si="87"/>
        <v>135.35999999999999</v>
      </c>
      <c r="Q309" s="481">
        <f t="shared" si="88"/>
        <v>91.2</v>
      </c>
      <c r="R309" s="481">
        <f t="shared" si="89"/>
        <v>100.80000000000001</v>
      </c>
      <c r="S309" s="481">
        <f t="shared" si="90"/>
        <v>124.80000000000001</v>
      </c>
      <c r="X309" s="196"/>
    </row>
    <row r="310" spans="1:24" ht="30">
      <c r="A310" s="918"/>
      <c r="B310" s="926"/>
      <c r="C310" s="792"/>
      <c r="D310" s="921"/>
      <c r="E310" s="921"/>
      <c r="F310" s="299" t="s">
        <v>1179</v>
      </c>
      <c r="G310" s="69">
        <f t="shared" si="99"/>
        <v>129.60000000000002</v>
      </c>
      <c r="H310" s="70">
        <f t="shared" si="98"/>
        <v>105.60000000000001</v>
      </c>
      <c r="I310" s="71">
        <v>96</v>
      </c>
      <c r="J310" s="126">
        <f t="shared" si="81"/>
        <v>1</v>
      </c>
      <c r="K310" s="126">
        <f t="shared" si="82"/>
        <v>96</v>
      </c>
      <c r="L310" s="126">
        <f t="shared" si="83"/>
        <v>96</v>
      </c>
      <c r="M310">
        <f t="shared" si="84"/>
        <v>96</v>
      </c>
      <c r="N310" s="70">
        <f t="shared" si="85"/>
        <v>98.88</v>
      </c>
      <c r="O310" s="70">
        <f t="shared" si="86"/>
        <v>109.44</v>
      </c>
      <c r="P310" s="70">
        <f t="shared" si="87"/>
        <v>135.35999999999999</v>
      </c>
      <c r="Q310" s="481">
        <f t="shared" si="88"/>
        <v>91.2</v>
      </c>
      <c r="R310" s="481">
        <f t="shared" si="89"/>
        <v>100.80000000000001</v>
      </c>
      <c r="S310" s="481">
        <f t="shared" si="90"/>
        <v>124.80000000000001</v>
      </c>
      <c r="X310" s="196"/>
    </row>
    <row r="311" spans="1:24" ht="49.5" customHeight="1">
      <c r="A311" s="271" t="s">
        <v>3344</v>
      </c>
      <c r="B311" s="926"/>
      <c r="C311" s="211" t="s">
        <v>1088</v>
      </c>
      <c r="D311" s="82" t="s">
        <v>2703</v>
      </c>
      <c r="E311" s="82" t="s">
        <v>771</v>
      </c>
      <c r="F311" s="135" t="s">
        <v>1178</v>
      </c>
      <c r="G311" s="69">
        <f t="shared" ref="G311:G323" si="100">I311*1.35</f>
        <v>155.25</v>
      </c>
      <c r="H311" s="70">
        <f t="shared" si="98"/>
        <v>126.50000000000001</v>
      </c>
      <c r="I311" s="71">
        <v>115</v>
      </c>
      <c r="J311" s="126">
        <f t="shared" si="81"/>
        <v>1</v>
      </c>
      <c r="K311" s="126">
        <f t="shared" si="82"/>
        <v>115</v>
      </c>
      <c r="L311" s="126">
        <f t="shared" si="83"/>
        <v>115</v>
      </c>
      <c r="M311">
        <f t="shared" si="84"/>
        <v>115</v>
      </c>
      <c r="N311" s="70">
        <f t="shared" si="85"/>
        <v>118.45</v>
      </c>
      <c r="O311" s="70">
        <f t="shared" si="86"/>
        <v>131.1</v>
      </c>
      <c r="P311" s="70">
        <f t="shared" si="87"/>
        <v>162.14999999999998</v>
      </c>
      <c r="Q311" s="481">
        <f t="shared" si="88"/>
        <v>109.25</v>
      </c>
      <c r="R311" s="481">
        <f t="shared" si="89"/>
        <v>120.75</v>
      </c>
      <c r="S311" s="481">
        <f t="shared" si="90"/>
        <v>149.5</v>
      </c>
      <c r="X311" s="196"/>
    </row>
    <row r="312" spans="1:24" ht="30">
      <c r="A312" s="916" t="s">
        <v>3337</v>
      </c>
      <c r="B312" s="926"/>
      <c r="C312" s="792" t="s">
        <v>1051</v>
      </c>
      <c r="D312" s="919" t="s">
        <v>2703</v>
      </c>
      <c r="E312" s="919" t="s">
        <v>716</v>
      </c>
      <c r="F312" s="297" t="s">
        <v>1243</v>
      </c>
      <c r="G312" s="69">
        <f t="shared" si="100"/>
        <v>388.125</v>
      </c>
      <c r="H312" s="70">
        <f t="shared" si="98"/>
        <v>316.25</v>
      </c>
      <c r="I312" s="71">
        <v>287.5</v>
      </c>
      <c r="J312" s="126">
        <f t="shared" si="81"/>
        <v>1</v>
      </c>
      <c r="K312" s="126">
        <f t="shared" si="82"/>
        <v>287.5</v>
      </c>
      <c r="L312" s="126">
        <f t="shared" si="83"/>
        <v>287.5</v>
      </c>
      <c r="M312">
        <f t="shared" si="84"/>
        <v>287.5</v>
      </c>
      <c r="N312" s="70">
        <f t="shared" si="85"/>
        <v>296.125</v>
      </c>
      <c r="O312" s="70">
        <f t="shared" si="86"/>
        <v>327.75</v>
      </c>
      <c r="P312" s="70">
        <f t="shared" si="87"/>
        <v>405.375</v>
      </c>
      <c r="Q312" s="481">
        <f t="shared" si="88"/>
        <v>273.125</v>
      </c>
      <c r="R312" s="481">
        <f t="shared" si="89"/>
        <v>301.875</v>
      </c>
      <c r="S312" s="481">
        <f t="shared" si="90"/>
        <v>373.75</v>
      </c>
      <c r="X312" s="196"/>
    </row>
    <row r="313" spans="1:24" ht="48" customHeight="1">
      <c r="A313" s="918"/>
      <c r="B313" s="926"/>
      <c r="C313" s="792"/>
      <c r="D313" s="921"/>
      <c r="E313" s="921"/>
      <c r="F313" s="135" t="s">
        <v>1244</v>
      </c>
      <c r="G313" s="69">
        <f t="shared" si="100"/>
        <v>388.125</v>
      </c>
      <c r="H313" s="70">
        <f t="shared" si="98"/>
        <v>316.25</v>
      </c>
      <c r="I313" s="71">
        <v>287.5</v>
      </c>
      <c r="J313" s="126">
        <f t="shared" si="81"/>
        <v>1</v>
      </c>
      <c r="K313" s="126">
        <f t="shared" si="82"/>
        <v>287.5</v>
      </c>
      <c r="L313" s="126">
        <f t="shared" si="83"/>
        <v>287.5</v>
      </c>
      <c r="M313">
        <f t="shared" si="84"/>
        <v>287.5</v>
      </c>
      <c r="N313" s="70">
        <f t="shared" si="85"/>
        <v>296.125</v>
      </c>
      <c r="O313" s="70">
        <f t="shared" si="86"/>
        <v>327.75</v>
      </c>
      <c r="P313" s="70">
        <f t="shared" si="87"/>
        <v>405.375</v>
      </c>
      <c r="Q313" s="481">
        <f t="shared" si="88"/>
        <v>273.125</v>
      </c>
      <c r="R313" s="481">
        <f t="shared" si="89"/>
        <v>301.875</v>
      </c>
      <c r="S313" s="481">
        <f t="shared" si="90"/>
        <v>373.75</v>
      </c>
      <c r="X313" s="196"/>
    </row>
    <row r="314" spans="1:24" ht="45.75" customHeight="1">
      <c r="A314" s="271" t="s">
        <v>3337</v>
      </c>
      <c r="B314" s="926"/>
      <c r="C314" s="211" t="s">
        <v>1052</v>
      </c>
      <c r="D314" s="82" t="s">
        <v>2703</v>
      </c>
      <c r="E314" s="82" t="s">
        <v>31</v>
      </c>
      <c r="F314" s="135" t="s">
        <v>1244</v>
      </c>
      <c r="G314" s="69">
        <f t="shared" si="100"/>
        <v>558.90000000000009</v>
      </c>
      <c r="H314" s="70">
        <f t="shared" si="98"/>
        <v>455.40000000000003</v>
      </c>
      <c r="I314" s="71">
        <v>414</v>
      </c>
      <c r="J314" s="126">
        <f t="shared" si="81"/>
        <v>1</v>
      </c>
      <c r="K314" s="126">
        <f t="shared" si="82"/>
        <v>414</v>
      </c>
      <c r="L314" s="126">
        <f t="shared" si="83"/>
        <v>414</v>
      </c>
      <c r="M314">
        <f t="shared" si="84"/>
        <v>414</v>
      </c>
      <c r="N314" s="70">
        <f t="shared" si="85"/>
        <v>426.42</v>
      </c>
      <c r="O314" s="70">
        <f t="shared" si="86"/>
        <v>471.96</v>
      </c>
      <c r="P314" s="70">
        <f t="shared" si="87"/>
        <v>583.74</v>
      </c>
      <c r="Q314" s="481">
        <f t="shared" si="88"/>
        <v>393.3</v>
      </c>
      <c r="R314" s="481">
        <f t="shared" si="89"/>
        <v>434.70000000000005</v>
      </c>
      <c r="S314" s="481">
        <f t="shared" si="90"/>
        <v>538.20000000000005</v>
      </c>
      <c r="X314" s="196"/>
    </row>
    <row r="315" spans="1:24" ht="30">
      <c r="A315" s="916" t="s">
        <v>3345</v>
      </c>
      <c r="B315" s="922"/>
      <c r="C315" s="790" t="s">
        <v>1255</v>
      </c>
      <c r="D315" s="919" t="s">
        <v>2703</v>
      </c>
      <c r="E315" s="919" t="s">
        <v>75</v>
      </c>
      <c r="F315" s="297" t="s">
        <v>1241</v>
      </c>
      <c r="G315" s="69">
        <f t="shared" si="100"/>
        <v>164.02500000000001</v>
      </c>
      <c r="H315" s="70">
        <f>I315*1.1</f>
        <v>133.65</v>
      </c>
      <c r="I315" s="71">
        <v>121.5</v>
      </c>
      <c r="J315" s="126">
        <f t="shared" si="81"/>
        <v>1</v>
      </c>
      <c r="K315" s="126">
        <f t="shared" si="82"/>
        <v>121.5</v>
      </c>
      <c r="L315" s="126">
        <f t="shared" si="83"/>
        <v>121.5</v>
      </c>
      <c r="M315">
        <f t="shared" si="84"/>
        <v>121.5</v>
      </c>
      <c r="N315" s="70">
        <f t="shared" si="85"/>
        <v>125.14500000000001</v>
      </c>
      <c r="O315" s="70">
        <f t="shared" si="86"/>
        <v>138.51</v>
      </c>
      <c r="P315" s="70">
        <f t="shared" si="87"/>
        <v>171.315</v>
      </c>
      <c r="Q315" s="481">
        <f t="shared" si="88"/>
        <v>115.425</v>
      </c>
      <c r="R315" s="481">
        <f t="shared" si="89"/>
        <v>127.575</v>
      </c>
      <c r="S315" s="481">
        <f t="shared" si="90"/>
        <v>157.95000000000002</v>
      </c>
      <c r="X315" s="196"/>
    </row>
    <row r="316" spans="1:24" ht="48" customHeight="1">
      <c r="A316" s="917"/>
      <c r="B316" s="923"/>
      <c r="C316" s="925"/>
      <c r="D316" s="920"/>
      <c r="E316" s="920"/>
      <c r="F316" s="135" t="s">
        <v>1178</v>
      </c>
      <c r="G316" s="69">
        <f t="shared" si="100"/>
        <v>209.25</v>
      </c>
      <c r="H316" s="70">
        <f>I316*1.1</f>
        <v>170.5</v>
      </c>
      <c r="I316" s="71">
        <v>155</v>
      </c>
      <c r="J316" s="126">
        <f t="shared" si="81"/>
        <v>1</v>
      </c>
      <c r="K316" s="126">
        <f t="shared" si="82"/>
        <v>155</v>
      </c>
      <c r="L316" s="126">
        <f t="shared" si="83"/>
        <v>155</v>
      </c>
      <c r="M316">
        <f t="shared" si="84"/>
        <v>155</v>
      </c>
      <c r="N316" s="70">
        <f t="shared" si="85"/>
        <v>159.65</v>
      </c>
      <c r="O316" s="70">
        <f t="shared" si="86"/>
        <v>176.7</v>
      </c>
      <c r="P316" s="70">
        <f t="shared" si="87"/>
        <v>218.54999999999998</v>
      </c>
      <c r="Q316" s="481">
        <f t="shared" si="88"/>
        <v>147.25</v>
      </c>
      <c r="R316" s="481">
        <f t="shared" si="89"/>
        <v>162.75</v>
      </c>
      <c r="S316" s="481">
        <f t="shared" si="90"/>
        <v>201.5</v>
      </c>
      <c r="X316" s="196"/>
    </row>
    <row r="317" spans="1:24" ht="30">
      <c r="A317" s="918"/>
      <c r="B317" s="923"/>
      <c r="C317" s="791"/>
      <c r="D317" s="921"/>
      <c r="E317" s="921"/>
      <c r="F317" s="299" t="s">
        <v>1179</v>
      </c>
      <c r="G317" s="69">
        <f t="shared" si="100"/>
        <v>164.02500000000001</v>
      </c>
      <c r="H317" s="70">
        <f t="shared" si="98"/>
        <v>133.65</v>
      </c>
      <c r="I317" s="71">
        <v>121.5</v>
      </c>
      <c r="J317" s="126">
        <f t="shared" si="81"/>
        <v>1</v>
      </c>
      <c r="K317" s="126">
        <f t="shared" si="82"/>
        <v>121.5</v>
      </c>
      <c r="L317" s="126">
        <f t="shared" si="83"/>
        <v>121.5</v>
      </c>
      <c r="M317">
        <f t="shared" si="84"/>
        <v>121.5</v>
      </c>
      <c r="N317" s="70">
        <f t="shared" si="85"/>
        <v>125.14500000000001</v>
      </c>
      <c r="O317" s="70">
        <f t="shared" si="86"/>
        <v>138.51</v>
      </c>
      <c r="P317" s="70">
        <f t="shared" si="87"/>
        <v>171.315</v>
      </c>
      <c r="Q317" s="481">
        <f t="shared" si="88"/>
        <v>115.425</v>
      </c>
      <c r="R317" s="481">
        <f t="shared" si="89"/>
        <v>127.575</v>
      </c>
      <c r="S317" s="481">
        <f t="shared" si="90"/>
        <v>157.95000000000002</v>
      </c>
      <c r="X317" s="196"/>
    </row>
    <row r="318" spans="1:24" ht="30">
      <c r="A318" s="916" t="s">
        <v>3347</v>
      </c>
      <c r="B318" s="923"/>
      <c r="C318" s="792" t="s">
        <v>3346</v>
      </c>
      <c r="D318" s="919" t="s">
        <v>2703</v>
      </c>
      <c r="E318" s="919" t="s">
        <v>31</v>
      </c>
      <c r="F318" s="297" t="s">
        <v>1241</v>
      </c>
      <c r="G318" s="69">
        <f t="shared" si="100"/>
        <v>103.95</v>
      </c>
      <c r="H318" s="70">
        <f t="shared" ref="H318:H323" si="101">I318*1.1</f>
        <v>84.7</v>
      </c>
      <c r="I318" s="71">
        <v>77</v>
      </c>
      <c r="J318" s="126">
        <f t="shared" si="81"/>
        <v>1</v>
      </c>
      <c r="K318" s="126">
        <f t="shared" si="82"/>
        <v>77</v>
      </c>
      <c r="L318" s="126">
        <f t="shared" si="83"/>
        <v>77</v>
      </c>
      <c r="M318">
        <f t="shared" si="84"/>
        <v>77</v>
      </c>
      <c r="N318" s="70">
        <f t="shared" si="85"/>
        <v>79.31</v>
      </c>
      <c r="O318" s="70">
        <f t="shared" si="86"/>
        <v>87.779999999999987</v>
      </c>
      <c r="P318" s="70">
        <f t="shared" si="87"/>
        <v>108.57</v>
      </c>
      <c r="Q318" s="481">
        <f t="shared" si="88"/>
        <v>73.150000000000006</v>
      </c>
      <c r="R318" s="481">
        <f t="shared" si="89"/>
        <v>80.850000000000009</v>
      </c>
      <c r="S318" s="481">
        <f t="shared" si="90"/>
        <v>100.10000000000001</v>
      </c>
      <c r="X318" s="196"/>
    </row>
    <row r="319" spans="1:24" ht="47.25" customHeight="1">
      <c r="A319" s="917"/>
      <c r="B319" s="923"/>
      <c r="C319" s="792"/>
      <c r="D319" s="920"/>
      <c r="E319" s="920"/>
      <c r="F319" s="135" t="s">
        <v>1178</v>
      </c>
      <c r="G319" s="69">
        <f t="shared" si="100"/>
        <v>103.95</v>
      </c>
      <c r="H319" s="70">
        <f t="shared" si="101"/>
        <v>84.7</v>
      </c>
      <c r="I319" s="71">
        <v>77</v>
      </c>
      <c r="J319" s="126">
        <f t="shared" si="81"/>
        <v>1</v>
      </c>
      <c r="K319" s="126">
        <f t="shared" si="82"/>
        <v>77</v>
      </c>
      <c r="L319" s="126">
        <f t="shared" si="83"/>
        <v>77</v>
      </c>
      <c r="M319">
        <f t="shared" si="84"/>
        <v>77</v>
      </c>
      <c r="N319" s="70">
        <f t="shared" si="85"/>
        <v>79.31</v>
      </c>
      <c r="O319" s="70">
        <f t="shared" si="86"/>
        <v>87.779999999999987</v>
      </c>
      <c r="P319" s="70">
        <f t="shared" si="87"/>
        <v>108.57</v>
      </c>
      <c r="Q319" s="481">
        <f t="shared" si="88"/>
        <v>73.150000000000006</v>
      </c>
      <c r="R319" s="481">
        <f t="shared" si="89"/>
        <v>80.850000000000009</v>
      </c>
      <c r="S319" s="481">
        <f t="shared" si="90"/>
        <v>100.10000000000001</v>
      </c>
      <c r="X319" s="196"/>
    </row>
    <row r="320" spans="1:24" ht="30">
      <c r="A320" s="918"/>
      <c r="B320" s="923"/>
      <c r="C320" s="792"/>
      <c r="D320" s="921"/>
      <c r="E320" s="921"/>
      <c r="F320" s="299" t="s">
        <v>1179</v>
      </c>
      <c r="G320" s="69">
        <f t="shared" si="100"/>
        <v>103.95</v>
      </c>
      <c r="H320" s="70">
        <f t="shared" si="101"/>
        <v>84.7</v>
      </c>
      <c r="I320" s="71">
        <v>77</v>
      </c>
      <c r="J320" s="126">
        <f t="shared" si="81"/>
        <v>1</v>
      </c>
      <c r="K320" s="126">
        <f t="shared" si="82"/>
        <v>77</v>
      </c>
      <c r="L320" s="126">
        <f t="shared" si="83"/>
        <v>77</v>
      </c>
      <c r="M320">
        <f t="shared" si="84"/>
        <v>77</v>
      </c>
      <c r="N320" s="70">
        <f t="shared" si="85"/>
        <v>79.31</v>
      </c>
      <c r="O320" s="70">
        <f t="shared" si="86"/>
        <v>87.779999999999987</v>
      </c>
      <c r="P320" s="70">
        <f t="shared" si="87"/>
        <v>108.57</v>
      </c>
      <c r="Q320" s="481">
        <f t="shared" si="88"/>
        <v>73.150000000000006</v>
      </c>
      <c r="R320" s="481">
        <f t="shared" si="89"/>
        <v>80.850000000000009</v>
      </c>
      <c r="S320" s="481">
        <f t="shared" si="90"/>
        <v>100.10000000000001</v>
      </c>
      <c r="X320" s="196"/>
    </row>
    <row r="321" spans="1:24" ht="30">
      <c r="A321" s="916" t="s">
        <v>3349</v>
      </c>
      <c r="B321" s="923"/>
      <c r="C321" s="792" t="s">
        <v>3348</v>
      </c>
      <c r="D321" s="919" t="s">
        <v>2703</v>
      </c>
      <c r="E321" s="919" t="s">
        <v>211</v>
      </c>
      <c r="F321" s="297" t="s">
        <v>1241</v>
      </c>
      <c r="G321" s="69">
        <f t="shared" si="100"/>
        <v>118.935</v>
      </c>
      <c r="H321" s="70">
        <f t="shared" si="101"/>
        <v>96.91</v>
      </c>
      <c r="I321" s="71">
        <v>88.1</v>
      </c>
      <c r="J321" s="126">
        <f t="shared" si="81"/>
        <v>1</v>
      </c>
      <c r="K321" s="126">
        <f t="shared" si="82"/>
        <v>88.1</v>
      </c>
      <c r="L321" s="126">
        <f t="shared" si="83"/>
        <v>88.1</v>
      </c>
      <c r="M321">
        <f t="shared" si="84"/>
        <v>88.1</v>
      </c>
      <c r="N321" s="70">
        <f t="shared" si="85"/>
        <v>90.742999999999995</v>
      </c>
      <c r="O321" s="70">
        <f t="shared" si="86"/>
        <v>100.43399999999998</v>
      </c>
      <c r="P321" s="70">
        <f t="shared" si="87"/>
        <v>124.22099999999999</v>
      </c>
      <c r="Q321" s="481">
        <f t="shared" si="88"/>
        <v>83.694999999999993</v>
      </c>
      <c r="R321" s="481">
        <f t="shared" si="89"/>
        <v>92.504999999999995</v>
      </c>
      <c r="S321" s="481">
        <f t="shared" si="90"/>
        <v>114.53</v>
      </c>
      <c r="X321" s="196"/>
    </row>
    <row r="322" spans="1:24" ht="47.25" customHeight="1">
      <c r="A322" s="917"/>
      <c r="B322" s="923"/>
      <c r="C322" s="792"/>
      <c r="D322" s="920"/>
      <c r="E322" s="920"/>
      <c r="F322" s="135" t="s">
        <v>1178</v>
      </c>
      <c r="G322" s="69">
        <f t="shared" si="100"/>
        <v>118.935</v>
      </c>
      <c r="H322" s="70">
        <f t="shared" si="101"/>
        <v>96.91</v>
      </c>
      <c r="I322" s="71">
        <v>88.1</v>
      </c>
      <c r="J322" s="126">
        <f t="shared" si="81"/>
        <v>1</v>
      </c>
      <c r="K322" s="126">
        <f t="shared" si="82"/>
        <v>88.1</v>
      </c>
      <c r="L322" s="126">
        <f t="shared" si="83"/>
        <v>88.1</v>
      </c>
      <c r="M322">
        <f t="shared" si="84"/>
        <v>88.1</v>
      </c>
      <c r="N322" s="70">
        <f t="shared" si="85"/>
        <v>90.742999999999995</v>
      </c>
      <c r="O322" s="70">
        <f t="shared" si="86"/>
        <v>100.43399999999998</v>
      </c>
      <c r="P322" s="70">
        <f t="shared" si="87"/>
        <v>124.22099999999999</v>
      </c>
      <c r="Q322" s="481">
        <f t="shared" si="88"/>
        <v>83.694999999999993</v>
      </c>
      <c r="R322" s="481">
        <f t="shared" si="89"/>
        <v>92.504999999999995</v>
      </c>
      <c r="S322" s="481">
        <f t="shared" si="90"/>
        <v>114.53</v>
      </c>
      <c r="X322" s="196"/>
    </row>
    <row r="323" spans="1:24" ht="30">
      <c r="A323" s="918"/>
      <c r="B323" s="923"/>
      <c r="C323" s="792"/>
      <c r="D323" s="921"/>
      <c r="E323" s="921"/>
      <c r="F323" s="299" t="s">
        <v>1179</v>
      </c>
      <c r="G323" s="69">
        <f t="shared" si="100"/>
        <v>118.935</v>
      </c>
      <c r="H323" s="70">
        <f t="shared" si="101"/>
        <v>96.91</v>
      </c>
      <c r="I323" s="71">
        <v>88.1</v>
      </c>
      <c r="J323" s="126">
        <f t="shared" si="81"/>
        <v>1</v>
      </c>
      <c r="K323" s="126">
        <f t="shared" si="82"/>
        <v>88.1</v>
      </c>
      <c r="L323" s="126">
        <f t="shared" si="83"/>
        <v>88.1</v>
      </c>
      <c r="M323">
        <f t="shared" si="84"/>
        <v>88.1</v>
      </c>
      <c r="N323" s="70">
        <f t="shared" si="85"/>
        <v>90.742999999999995</v>
      </c>
      <c r="O323" s="70">
        <f t="shared" si="86"/>
        <v>100.43399999999998</v>
      </c>
      <c r="P323" s="70">
        <f t="shared" si="87"/>
        <v>124.22099999999999</v>
      </c>
      <c r="Q323" s="481">
        <f t="shared" si="88"/>
        <v>83.694999999999993</v>
      </c>
      <c r="R323" s="481">
        <f t="shared" si="89"/>
        <v>92.504999999999995</v>
      </c>
      <c r="S323" s="481">
        <f t="shared" si="90"/>
        <v>114.53</v>
      </c>
      <c r="X323" s="196"/>
    </row>
    <row r="324" spans="1:24" ht="30">
      <c r="A324" s="916" t="s">
        <v>3350</v>
      </c>
      <c r="B324" s="923"/>
      <c r="C324" s="792" t="s">
        <v>3353</v>
      </c>
      <c r="D324" s="919" t="s">
        <v>2703</v>
      </c>
      <c r="E324" s="919" t="s">
        <v>650</v>
      </c>
      <c r="F324" s="297" t="s">
        <v>1241</v>
      </c>
      <c r="G324" s="69">
        <f t="shared" ref="G324:G329" si="102">I324*1.35</f>
        <v>86.13</v>
      </c>
      <c r="H324" s="70">
        <f t="shared" ref="H324:H329" si="103">I324*1.1</f>
        <v>70.180000000000007</v>
      </c>
      <c r="I324" s="71">
        <v>63.8</v>
      </c>
      <c r="J324" s="126">
        <f t="shared" si="81"/>
        <v>1</v>
      </c>
      <c r="K324" s="126">
        <f t="shared" si="82"/>
        <v>63.8</v>
      </c>
      <c r="L324" s="126">
        <f t="shared" si="83"/>
        <v>63.8</v>
      </c>
      <c r="M324">
        <f t="shared" si="84"/>
        <v>63.8</v>
      </c>
      <c r="N324" s="70">
        <f t="shared" si="85"/>
        <v>65.713999999999999</v>
      </c>
      <c r="O324" s="70">
        <f t="shared" si="86"/>
        <v>72.731999999999985</v>
      </c>
      <c r="P324" s="70">
        <f t="shared" si="87"/>
        <v>89.957999999999984</v>
      </c>
      <c r="Q324" s="481">
        <f t="shared" si="88"/>
        <v>60.61</v>
      </c>
      <c r="R324" s="481">
        <f t="shared" si="89"/>
        <v>66.989999999999995</v>
      </c>
      <c r="S324" s="481">
        <f t="shared" si="90"/>
        <v>82.94</v>
      </c>
      <c r="X324" s="196"/>
    </row>
    <row r="325" spans="1:24" ht="47.25" customHeight="1">
      <c r="A325" s="917"/>
      <c r="B325" s="923"/>
      <c r="C325" s="792"/>
      <c r="D325" s="920"/>
      <c r="E325" s="920"/>
      <c r="F325" s="135" t="s">
        <v>1178</v>
      </c>
      <c r="G325" s="69">
        <f t="shared" si="102"/>
        <v>86.13</v>
      </c>
      <c r="H325" s="70">
        <f t="shared" si="103"/>
        <v>70.180000000000007</v>
      </c>
      <c r="I325" s="71">
        <v>63.8</v>
      </c>
      <c r="J325" s="126">
        <f t="shared" ref="J325:J388" si="104">IF(I325&gt;1,1,0)</f>
        <v>1</v>
      </c>
      <c r="K325" s="126">
        <f t="shared" ref="K325:K388" si="105">IF(J325=1,I325,0)</f>
        <v>63.8</v>
      </c>
      <c r="L325" s="126">
        <f t="shared" ref="L325:L388" si="106">IFERROR(SUM(K325*1)," ")</f>
        <v>63.8</v>
      </c>
      <c r="M325">
        <f t="shared" ref="M325:M388" si="107">IF(L325=0," ",L325)</f>
        <v>63.8</v>
      </c>
      <c r="N325" s="70">
        <f t="shared" si="85"/>
        <v>65.713999999999999</v>
      </c>
      <c r="O325" s="70">
        <f t="shared" si="86"/>
        <v>72.731999999999985</v>
      </c>
      <c r="P325" s="70">
        <f t="shared" si="87"/>
        <v>89.957999999999984</v>
      </c>
      <c r="Q325" s="481">
        <f t="shared" si="88"/>
        <v>60.61</v>
      </c>
      <c r="R325" s="481">
        <f t="shared" si="89"/>
        <v>66.989999999999995</v>
      </c>
      <c r="S325" s="481">
        <f t="shared" si="90"/>
        <v>82.94</v>
      </c>
      <c r="X325" s="196"/>
    </row>
    <row r="326" spans="1:24" ht="30">
      <c r="A326" s="918"/>
      <c r="B326" s="924"/>
      <c r="C326" s="792"/>
      <c r="D326" s="921"/>
      <c r="E326" s="921"/>
      <c r="F326" s="299" t="s">
        <v>1179</v>
      </c>
      <c r="G326" s="69">
        <f t="shared" si="102"/>
        <v>86.13</v>
      </c>
      <c r="H326" s="70">
        <f t="shared" si="103"/>
        <v>70.180000000000007</v>
      </c>
      <c r="I326" s="71">
        <v>63.8</v>
      </c>
      <c r="J326" s="126">
        <f t="shared" si="104"/>
        <v>1</v>
      </c>
      <c r="K326" s="126">
        <f t="shared" si="105"/>
        <v>63.8</v>
      </c>
      <c r="L326" s="126">
        <f t="shared" si="106"/>
        <v>63.8</v>
      </c>
      <c r="M326">
        <f t="shared" si="107"/>
        <v>63.8</v>
      </c>
      <c r="N326" s="70">
        <f t="shared" ref="N326:N389" si="108">IFERROR(SUM($M326*$T$2)," ")</f>
        <v>65.713999999999999</v>
      </c>
      <c r="O326" s="70">
        <f t="shared" ref="O326:O389" si="109">IFERROR(SUM($M326*$U$2)," ")</f>
        <v>72.731999999999985</v>
      </c>
      <c r="P326" s="70">
        <f t="shared" ref="P326:P389" si="110">IFERROR(SUM($M326*$V$2)," ")</f>
        <v>89.957999999999984</v>
      </c>
      <c r="Q326" s="481">
        <f t="shared" ref="Q326:Q389" si="111">IFERROR(SUM($M326-$M326/100*$W$2)," ")</f>
        <v>60.61</v>
      </c>
      <c r="R326" s="481">
        <f t="shared" ref="R326:R389" si="112">IFERROR(SUM($M326*$X$2)," ")</f>
        <v>66.989999999999995</v>
      </c>
      <c r="S326" s="481">
        <f t="shared" ref="S326:S389" si="113">IFERROR(SUM($M326*$Y$2)," ")</f>
        <v>82.94</v>
      </c>
      <c r="X326" s="196"/>
    </row>
    <row r="327" spans="1:24" ht="30">
      <c r="A327" s="916" t="s">
        <v>3351</v>
      </c>
      <c r="B327" s="922"/>
      <c r="C327" s="792" t="s">
        <v>3354</v>
      </c>
      <c r="D327" s="919" t="s">
        <v>2758</v>
      </c>
      <c r="E327" s="919" t="s">
        <v>771</v>
      </c>
      <c r="F327" s="297" t="s">
        <v>1241</v>
      </c>
      <c r="G327" s="69">
        <f t="shared" si="102"/>
        <v>341.685</v>
      </c>
      <c r="H327" s="70">
        <f t="shared" si="103"/>
        <v>278.41000000000003</v>
      </c>
      <c r="I327" s="71">
        <v>253.1</v>
      </c>
      <c r="J327" s="126">
        <f t="shared" si="104"/>
        <v>1</v>
      </c>
      <c r="K327" s="126">
        <f t="shared" si="105"/>
        <v>253.1</v>
      </c>
      <c r="L327" s="126">
        <f t="shared" si="106"/>
        <v>253.1</v>
      </c>
      <c r="M327">
        <f t="shared" si="107"/>
        <v>253.1</v>
      </c>
      <c r="N327" s="70">
        <f t="shared" si="108"/>
        <v>260.69299999999998</v>
      </c>
      <c r="O327" s="70">
        <f t="shared" si="109"/>
        <v>288.53399999999999</v>
      </c>
      <c r="P327" s="70">
        <f t="shared" si="110"/>
        <v>356.87099999999998</v>
      </c>
      <c r="Q327" s="481">
        <f t="shared" si="111"/>
        <v>240.44499999999999</v>
      </c>
      <c r="R327" s="481">
        <f t="shared" si="112"/>
        <v>265.755</v>
      </c>
      <c r="S327" s="481">
        <f t="shared" si="113"/>
        <v>329.03000000000003</v>
      </c>
      <c r="X327" s="196" t="s">
        <v>978</v>
      </c>
    </row>
    <row r="328" spans="1:24" ht="47.25" customHeight="1">
      <c r="A328" s="917"/>
      <c r="B328" s="923"/>
      <c r="C328" s="792"/>
      <c r="D328" s="920"/>
      <c r="E328" s="920"/>
      <c r="F328" s="135" t="s">
        <v>1178</v>
      </c>
      <c r="G328" s="69">
        <f t="shared" si="102"/>
        <v>341.685</v>
      </c>
      <c r="H328" s="70">
        <f t="shared" si="103"/>
        <v>278.41000000000003</v>
      </c>
      <c r="I328" s="71">
        <v>253.1</v>
      </c>
      <c r="J328" s="126">
        <f t="shared" si="104"/>
        <v>1</v>
      </c>
      <c r="K328" s="126">
        <f t="shared" si="105"/>
        <v>253.1</v>
      </c>
      <c r="L328" s="126">
        <f t="shared" si="106"/>
        <v>253.1</v>
      </c>
      <c r="M328">
        <f t="shared" si="107"/>
        <v>253.1</v>
      </c>
      <c r="N328" s="70">
        <f t="shared" si="108"/>
        <v>260.69299999999998</v>
      </c>
      <c r="O328" s="70">
        <f t="shared" si="109"/>
        <v>288.53399999999999</v>
      </c>
      <c r="P328" s="70">
        <f t="shared" si="110"/>
        <v>356.87099999999998</v>
      </c>
      <c r="Q328" s="481">
        <f t="shared" si="111"/>
        <v>240.44499999999999</v>
      </c>
      <c r="R328" s="481">
        <f t="shared" si="112"/>
        <v>265.755</v>
      </c>
      <c r="S328" s="481">
        <f t="shared" si="113"/>
        <v>329.03000000000003</v>
      </c>
      <c r="X328" s="196"/>
    </row>
    <row r="329" spans="1:24" ht="30">
      <c r="A329" s="918"/>
      <c r="B329" s="923"/>
      <c r="C329" s="792"/>
      <c r="D329" s="921"/>
      <c r="E329" s="921"/>
      <c r="F329" s="299" t="s">
        <v>1179</v>
      </c>
      <c r="G329" s="69">
        <f t="shared" si="102"/>
        <v>341.685</v>
      </c>
      <c r="H329" s="70">
        <f t="shared" si="103"/>
        <v>278.41000000000003</v>
      </c>
      <c r="I329" s="71">
        <v>253.1</v>
      </c>
      <c r="J329" s="126">
        <f t="shared" si="104"/>
        <v>1</v>
      </c>
      <c r="K329" s="126">
        <f t="shared" si="105"/>
        <v>253.1</v>
      </c>
      <c r="L329" s="126">
        <f t="shared" si="106"/>
        <v>253.1</v>
      </c>
      <c r="M329">
        <f t="shared" si="107"/>
        <v>253.1</v>
      </c>
      <c r="N329" s="70">
        <f t="shared" si="108"/>
        <v>260.69299999999998</v>
      </c>
      <c r="O329" s="70">
        <f t="shared" si="109"/>
        <v>288.53399999999999</v>
      </c>
      <c r="P329" s="70">
        <f t="shared" si="110"/>
        <v>356.87099999999998</v>
      </c>
      <c r="Q329" s="481">
        <f t="shared" si="111"/>
        <v>240.44499999999999</v>
      </c>
      <c r="R329" s="481">
        <f t="shared" si="112"/>
        <v>265.755</v>
      </c>
      <c r="S329" s="481">
        <f t="shared" si="113"/>
        <v>329.03000000000003</v>
      </c>
      <c r="X329" s="196" t="s">
        <v>978</v>
      </c>
    </row>
    <row r="330" spans="1:24" ht="30">
      <c r="A330" s="916" t="s">
        <v>3352</v>
      </c>
      <c r="B330" s="923"/>
      <c r="C330" s="792" t="s">
        <v>3355</v>
      </c>
      <c r="D330" s="919" t="s">
        <v>2758</v>
      </c>
      <c r="E330" s="919" t="s">
        <v>32</v>
      </c>
      <c r="F330" s="297" t="s">
        <v>1241</v>
      </c>
      <c r="G330" s="69">
        <f>I330*1.35</f>
        <v>410.13000000000005</v>
      </c>
      <c r="H330" s="70">
        <f>I330*1.1</f>
        <v>334.18000000000006</v>
      </c>
      <c r="I330" s="71">
        <v>303.8</v>
      </c>
      <c r="J330" s="126">
        <f t="shared" si="104"/>
        <v>1</v>
      </c>
      <c r="K330" s="126">
        <f t="shared" si="105"/>
        <v>303.8</v>
      </c>
      <c r="L330" s="126">
        <f t="shared" si="106"/>
        <v>303.8</v>
      </c>
      <c r="M330">
        <f t="shared" si="107"/>
        <v>303.8</v>
      </c>
      <c r="N330" s="70">
        <f t="shared" si="108"/>
        <v>312.91400000000004</v>
      </c>
      <c r="O330" s="70">
        <f t="shared" si="109"/>
        <v>346.33199999999999</v>
      </c>
      <c r="P330" s="70">
        <f t="shared" si="110"/>
        <v>428.358</v>
      </c>
      <c r="Q330" s="481">
        <f t="shared" si="111"/>
        <v>288.61</v>
      </c>
      <c r="R330" s="481">
        <f t="shared" si="112"/>
        <v>318.99</v>
      </c>
      <c r="S330" s="481">
        <f t="shared" si="113"/>
        <v>394.94000000000005</v>
      </c>
      <c r="X330" s="196" t="s">
        <v>978</v>
      </c>
    </row>
    <row r="331" spans="1:24" ht="47.25" customHeight="1">
      <c r="A331" s="917"/>
      <c r="B331" s="923"/>
      <c r="C331" s="792"/>
      <c r="D331" s="920"/>
      <c r="E331" s="920"/>
      <c r="F331" s="135" t="s">
        <v>1178</v>
      </c>
      <c r="G331" s="69">
        <f>I331*1.35</f>
        <v>410.13000000000005</v>
      </c>
      <c r="H331" s="70">
        <f>I331*1.1</f>
        <v>334.18000000000006</v>
      </c>
      <c r="I331" s="71">
        <v>303.8</v>
      </c>
      <c r="J331" s="126">
        <f t="shared" si="104"/>
        <v>1</v>
      </c>
      <c r="K331" s="126">
        <f t="shared" si="105"/>
        <v>303.8</v>
      </c>
      <c r="L331" s="126">
        <f t="shared" si="106"/>
        <v>303.8</v>
      </c>
      <c r="M331">
        <f t="shared" si="107"/>
        <v>303.8</v>
      </c>
      <c r="N331" s="70">
        <f t="shared" si="108"/>
        <v>312.91400000000004</v>
      </c>
      <c r="O331" s="70">
        <f t="shared" si="109"/>
        <v>346.33199999999999</v>
      </c>
      <c r="P331" s="70">
        <f t="shared" si="110"/>
        <v>428.358</v>
      </c>
      <c r="Q331" s="481">
        <f t="shared" si="111"/>
        <v>288.61</v>
      </c>
      <c r="R331" s="481">
        <f t="shared" si="112"/>
        <v>318.99</v>
      </c>
      <c r="S331" s="481">
        <f t="shared" si="113"/>
        <v>394.94000000000005</v>
      </c>
      <c r="X331" s="196"/>
    </row>
    <row r="332" spans="1:24" ht="30">
      <c r="A332" s="918"/>
      <c r="B332" s="924"/>
      <c r="C332" s="792"/>
      <c r="D332" s="921"/>
      <c r="E332" s="921"/>
      <c r="F332" s="299" t="s">
        <v>1179</v>
      </c>
      <c r="G332" s="69">
        <f>I332*1.35</f>
        <v>410.13000000000005</v>
      </c>
      <c r="H332" s="70">
        <f>I332*1.1</f>
        <v>334.18000000000006</v>
      </c>
      <c r="I332" s="71">
        <v>303.8</v>
      </c>
      <c r="J332" s="126">
        <f t="shared" si="104"/>
        <v>1</v>
      </c>
      <c r="K332" s="126">
        <f t="shared" si="105"/>
        <v>303.8</v>
      </c>
      <c r="L332" s="126">
        <f t="shared" si="106"/>
        <v>303.8</v>
      </c>
      <c r="M332">
        <f t="shared" si="107"/>
        <v>303.8</v>
      </c>
      <c r="N332" s="70">
        <f t="shared" si="108"/>
        <v>312.91400000000004</v>
      </c>
      <c r="O332" s="70">
        <f t="shared" si="109"/>
        <v>346.33199999999999</v>
      </c>
      <c r="P332" s="70">
        <f t="shared" si="110"/>
        <v>428.358</v>
      </c>
      <c r="Q332" s="481">
        <f t="shared" si="111"/>
        <v>288.61</v>
      </c>
      <c r="R332" s="481">
        <f t="shared" si="112"/>
        <v>318.99</v>
      </c>
      <c r="S332" s="481">
        <f t="shared" si="113"/>
        <v>394.94000000000005</v>
      </c>
      <c r="X332" s="196" t="s">
        <v>978</v>
      </c>
    </row>
    <row r="333" spans="1:24" ht="27.75" customHeight="1">
      <c r="A333" s="634" t="s">
        <v>3359</v>
      </c>
      <c r="B333" s="634"/>
      <c r="C333" s="634"/>
      <c r="D333" s="634"/>
      <c r="E333" s="634"/>
      <c r="F333" s="634"/>
      <c r="G333" s="634"/>
      <c r="H333" s="634"/>
      <c r="I333" s="634"/>
      <c r="J333" s="126">
        <f t="shared" si="104"/>
        <v>0</v>
      </c>
      <c r="K333" s="126">
        <f t="shared" si="105"/>
        <v>0</v>
      </c>
      <c r="L333" s="126">
        <f t="shared" si="106"/>
        <v>0</v>
      </c>
      <c r="M333" t="str">
        <f t="shared" si="107"/>
        <v xml:space="preserve"> </v>
      </c>
      <c r="N333" s="70" t="str">
        <f t="shared" si="108"/>
        <v xml:space="preserve"> </v>
      </c>
      <c r="O333" s="70" t="str">
        <f t="shared" si="109"/>
        <v xml:space="preserve"> </v>
      </c>
      <c r="P333" s="70" t="str">
        <f t="shared" si="110"/>
        <v xml:space="preserve"> </v>
      </c>
      <c r="Q333" s="481" t="str">
        <f t="shared" si="111"/>
        <v xml:space="preserve"> </v>
      </c>
      <c r="R333" s="481" t="str">
        <f t="shared" si="112"/>
        <v xml:space="preserve"> </v>
      </c>
      <c r="S333" s="481" t="str">
        <f t="shared" si="113"/>
        <v xml:space="preserve"> </v>
      </c>
      <c r="X333" s="196"/>
    </row>
    <row r="334" spans="1:24" ht="29.25" customHeight="1">
      <c r="A334" s="64" t="s">
        <v>3</v>
      </c>
      <c r="B334" s="64" t="s">
        <v>43</v>
      </c>
      <c r="C334" s="64" t="s">
        <v>189</v>
      </c>
      <c r="D334" s="64" t="s">
        <v>76</v>
      </c>
      <c r="E334" s="64" t="s">
        <v>44</v>
      </c>
      <c r="F334" s="64" t="s">
        <v>4</v>
      </c>
      <c r="G334" s="64" t="s">
        <v>261</v>
      </c>
      <c r="H334" s="64" t="s">
        <v>3630</v>
      </c>
      <c r="I334" s="64" t="s">
        <v>263</v>
      </c>
      <c r="J334" s="126">
        <f t="shared" si="104"/>
        <v>1</v>
      </c>
      <c r="K334" s="126" t="str">
        <f t="shared" si="105"/>
        <v>ОПТ 2</v>
      </c>
      <c r="L334" s="126" t="str">
        <f t="shared" si="106"/>
        <v xml:space="preserve"> </v>
      </c>
      <c r="M334" t="str">
        <f t="shared" si="107"/>
        <v xml:space="preserve"> </v>
      </c>
      <c r="N334" s="70" t="str">
        <f t="shared" si="108"/>
        <v xml:space="preserve"> </v>
      </c>
      <c r="O334" s="70" t="str">
        <f t="shared" si="109"/>
        <v xml:space="preserve"> </v>
      </c>
      <c r="P334" s="70" t="str">
        <f t="shared" si="110"/>
        <v xml:space="preserve"> </v>
      </c>
      <c r="Q334" s="481" t="str">
        <f t="shared" si="111"/>
        <v xml:space="preserve"> </v>
      </c>
      <c r="R334" s="481" t="str">
        <f t="shared" si="112"/>
        <v xml:space="preserve"> </v>
      </c>
      <c r="S334" s="481" t="str">
        <f t="shared" si="113"/>
        <v xml:space="preserve"> </v>
      </c>
      <c r="X334" s="196"/>
    </row>
    <row r="335" spans="1:24" ht="78.75" customHeight="1">
      <c r="A335" s="271" t="s">
        <v>3362</v>
      </c>
      <c r="B335" s="301"/>
      <c r="C335" s="211" t="s">
        <v>1091</v>
      </c>
      <c r="D335" s="82" t="s">
        <v>3356</v>
      </c>
      <c r="E335" s="82" t="s">
        <v>3357</v>
      </c>
      <c r="F335" s="299" t="s">
        <v>1240</v>
      </c>
      <c r="G335" s="69">
        <f>I335*1.35</f>
        <v>3631.5000000000005</v>
      </c>
      <c r="H335" s="70">
        <f>I335*1.1</f>
        <v>2959.0000000000005</v>
      </c>
      <c r="I335" s="71">
        <v>2690</v>
      </c>
      <c r="J335" s="126">
        <f t="shared" si="104"/>
        <v>1</v>
      </c>
      <c r="K335" s="126">
        <f t="shared" si="105"/>
        <v>2690</v>
      </c>
      <c r="L335" s="126">
        <f t="shared" si="106"/>
        <v>2690</v>
      </c>
      <c r="M335">
        <f t="shared" si="107"/>
        <v>2690</v>
      </c>
      <c r="N335" s="70">
        <f t="shared" si="108"/>
        <v>2770.7000000000003</v>
      </c>
      <c r="O335" s="70">
        <f t="shared" si="109"/>
        <v>3066.6</v>
      </c>
      <c r="P335" s="70">
        <f t="shared" si="110"/>
        <v>3792.8999999999996</v>
      </c>
      <c r="Q335" s="481">
        <f t="shared" si="111"/>
        <v>2555.5</v>
      </c>
      <c r="R335" s="481">
        <f t="shared" si="112"/>
        <v>2824.5</v>
      </c>
      <c r="S335" s="481">
        <f t="shared" si="113"/>
        <v>3497</v>
      </c>
      <c r="X335" s="196"/>
    </row>
    <row r="336" spans="1:24" ht="99.75" customHeight="1">
      <c r="A336" s="271" t="s">
        <v>3361</v>
      </c>
      <c r="B336" s="301"/>
      <c r="C336" s="211" t="s">
        <v>3360</v>
      </c>
      <c r="D336" s="82" t="s">
        <v>3356</v>
      </c>
      <c r="E336" s="82" t="s">
        <v>14</v>
      </c>
      <c r="F336" s="299" t="s">
        <v>1179</v>
      </c>
      <c r="G336" s="69">
        <f>I336*1.35</f>
        <v>1512</v>
      </c>
      <c r="H336" s="70">
        <f>I336*1.1</f>
        <v>1232</v>
      </c>
      <c r="I336" s="71">
        <v>1120</v>
      </c>
      <c r="J336" s="126">
        <f t="shared" si="104"/>
        <v>1</v>
      </c>
      <c r="K336" s="126">
        <f t="shared" si="105"/>
        <v>1120</v>
      </c>
      <c r="L336" s="126">
        <f t="shared" si="106"/>
        <v>1120</v>
      </c>
      <c r="M336">
        <f t="shared" si="107"/>
        <v>1120</v>
      </c>
      <c r="N336" s="70">
        <f t="shared" si="108"/>
        <v>1153.6000000000001</v>
      </c>
      <c r="O336" s="70">
        <f t="shared" si="109"/>
        <v>1276.8</v>
      </c>
      <c r="P336" s="70">
        <f t="shared" si="110"/>
        <v>1579.1999999999998</v>
      </c>
      <c r="Q336" s="481">
        <f t="shared" si="111"/>
        <v>1064</v>
      </c>
      <c r="R336" s="481">
        <f t="shared" si="112"/>
        <v>1176</v>
      </c>
      <c r="S336" s="481">
        <f t="shared" si="113"/>
        <v>1456</v>
      </c>
      <c r="X336" s="196"/>
    </row>
    <row r="337" spans="1:24" ht="71.25" customHeight="1">
      <c r="A337" s="271" t="s">
        <v>3358</v>
      </c>
      <c r="B337" s="301"/>
      <c r="C337" s="211" t="s">
        <v>1260</v>
      </c>
      <c r="D337" s="82" t="s">
        <v>3356</v>
      </c>
      <c r="E337" s="82" t="s">
        <v>19</v>
      </c>
      <c r="F337" s="299" t="s">
        <v>1179</v>
      </c>
      <c r="G337" s="69">
        <f>I337*1.35</f>
        <v>3307.5</v>
      </c>
      <c r="H337" s="70">
        <f>I337*1.1</f>
        <v>2695</v>
      </c>
      <c r="I337" s="71">
        <v>2450</v>
      </c>
      <c r="J337" s="126">
        <f t="shared" si="104"/>
        <v>1</v>
      </c>
      <c r="K337" s="126">
        <f t="shared" si="105"/>
        <v>2450</v>
      </c>
      <c r="L337" s="126">
        <f t="shared" si="106"/>
        <v>2450</v>
      </c>
      <c r="M337">
        <f t="shared" si="107"/>
        <v>2450</v>
      </c>
      <c r="N337" s="70">
        <f t="shared" si="108"/>
        <v>2523.5</v>
      </c>
      <c r="O337" s="70">
        <f t="shared" si="109"/>
        <v>2792.9999999999995</v>
      </c>
      <c r="P337" s="70">
        <f t="shared" si="110"/>
        <v>3454.5</v>
      </c>
      <c r="Q337" s="481">
        <f t="shared" si="111"/>
        <v>2327.5</v>
      </c>
      <c r="R337" s="481">
        <f t="shared" si="112"/>
        <v>2572.5</v>
      </c>
      <c r="S337" s="481">
        <f t="shared" si="113"/>
        <v>3185</v>
      </c>
      <c r="X337" s="196"/>
    </row>
    <row r="338" spans="1:24" ht="27.75" customHeight="1">
      <c r="A338" s="634" t="s">
        <v>3363</v>
      </c>
      <c r="B338" s="634"/>
      <c r="C338" s="634"/>
      <c r="D338" s="634"/>
      <c r="E338" s="634"/>
      <c r="F338" s="634"/>
      <c r="G338" s="634"/>
      <c r="H338" s="634"/>
      <c r="I338" s="634"/>
      <c r="J338" s="126">
        <f t="shared" si="104"/>
        <v>0</v>
      </c>
      <c r="K338" s="126">
        <f t="shared" si="105"/>
        <v>0</v>
      </c>
      <c r="L338" s="126">
        <f t="shared" si="106"/>
        <v>0</v>
      </c>
      <c r="M338" t="str">
        <f t="shared" si="107"/>
        <v xml:space="preserve"> </v>
      </c>
      <c r="N338" s="70" t="str">
        <f t="shared" si="108"/>
        <v xml:space="preserve"> </v>
      </c>
      <c r="O338" s="70" t="str">
        <f t="shared" si="109"/>
        <v xml:space="preserve"> </v>
      </c>
      <c r="P338" s="70" t="str">
        <f t="shared" si="110"/>
        <v xml:space="preserve"> </v>
      </c>
      <c r="Q338" s="481" t="str">
        <f t="shared" si="111"/>
        <v xml:space="preserve"> </v>
      </c>
      <c r="R338" s="481" t="str">
        <f t="shared" si="112"/>
        <v xml:space="preserve"> </v>
      </c>
      <c r="S338" s="481" t="str">
        <f t="shared" si="113"/>
        <v xml:space="preserve"> </v>
      </c>
      <c r="X338" s="196"/>
    </row>
    <row r="339" spans="1:24" ht="29.25" customHeight="1">
      <c r="A339" s="64" t="s">
        <v>3</v>
      </c>
      <c r="B339" s="64" t="s">
        <v>43</v>
      </c>
      <c r="C339" s="64" t="s">
        <v>189</v>
      </c>
      <c r="D339" s="64" t="s">
        <v>76</v>
      </c>
      <c r="E339" s="64" t="s">
        <v>44</v>
      </c>
      <c r="F339" s="64" t="s">
        <v>4</v>
      </c>
      <c r="G339" s="64" t="s">
        <v>261</v>
      </c>
      <c r="H339" s="64" t="s">
        <v>3630</v>
      </c>
      <c r="I339" s="64" t="s">
        <v>263</v>
      </c>
      <c r="J339" s="126">
        <f t="shared" si="104"/>
        <v>1</v>
      </c>
      <c r="K339" s="126" t="str">
        <f t="shared" si="105"/>
        <v>ОПТ 2</v>
      </c>
      <c r="L339" s="126" t="str">
        <f t="shared" si="106"/>
        <v xml:space="preserve"> </v>
      </c>
      <c r="M339" t="str">
        <f t="shared" si="107"/>
        <v xml:space="preserve"> </v>
      </c>
      <c r="N339" s="70" t="str">
        <f t="shared" si="108"/>
        <v xml:space="preserve"> </v>
      </c>
      <c r="O339" s="70" t="str">
        <f t="shared" si="109"/>
        <v xml:space="preserve"> </v>
      </c>
      <c r="P339" s="70" t="str">
        <f t="shared" si="110"/>
        <v xml:space="preserve"> </v>
      </c>
      <c r="Q339" s="481" t="str">
        <f t="shared" si="111"/>
        <v xml:space="preserve"> </v>
      </c>
      <c r="R339" s="481" t="str">
        <f t="shared" si="112"/>
        <v xml:space="preserve"> </v>
      </c>
      <c r="S339" s="481" t="str">
        <f t="shared" si="113"/>
        <v xml:space="preserve"> </v>
      </c>
      <c r="X339" s="196"/>
    </row>
    <row r="340" spans="1:24" ht="44.25" customHeight="1">
      <c r="A340" s="916" t="s">
        <v>3365</v>
      </c>
      <c r="B340" s="931"/>
      <c r="C340" s="792" t="s">
        <v>1092</v>
      </c>
      <c r="D340" s="919" t="s">
        <v>3364</v>
      </c>
      <c r="E340" s="919" t="s">
        <v>31</v>
      </c>
      <c r="F340" s="135" t="s">
        <v>1178</v>
      </c>
      <c r="G340" s="69">
        <f t="shared" ref="G340:G352" si="114">I340*1.35</f>
        <v>132.57000000000002</v>
      </c>
      <c r="H340" s="70">
        <f t="shared" ref="H340:H352" si="115">I340*1.1</f>
        <v>108.02000000000001</v>
      </c>
      <c r="I340" s="71">
        <v>98.2</v>
      </c>
      <c r="J340" s="126">
        <f t="shared" si="104"/>
        <v>1</v>
      </c>
      <c r="K340" s="126">
        <f t="shared" si="105"/>
        <v>98.2</v>
      </c>
      <c r="L340" s="126">
        <f t="shared" si="106"/>
        <v>98.2</v>
      </c>
      <c r="M340">
        <f t="shared" si="107"/>
        <v>98.2</v>
      </c>
      <c r="N340" s="70">
        <f t="shared" si="108"/>
        <v>101.146</v>
      </c>
      <c r="O340" s="70">
        <f t="shared" si="109"/>
        <v>111.94799999999999</v>
      </c>
      <c r="P340" s="70">
        <f t="shared" si="110"/>
        <v>138.46199999999999</v>
      </c>
      <c r="Q340" s="481">
        <f t="shared" si="111"/>
        <v>93.29</v>
      </c>
      <c r="R340" s="481">
        <f t="shared" si="112"/>
        <v>103.11000000000001</v>
      </c>
      <c r="S340" s="481">
        <f t="shared" si="113"/>
        <v>127.66000000000001</v>
      </c>
      <c r="X340" s="196"/>
    </row>
    <row r="341" spans="1:24" ht="30">
      <c r="A341" s="918"/>
      <c r="B341" s="931"/>
      <c r="C341" s="792"/>
      <c r="D341" s="921"/>
      <c r="E341" s="921"/>
      <c r="F341" s="299" t="s">
        <v>1179</v>
      </c>
      <c r="G341" s="69">
        <f t="shared" si="114"/>
        <v>132.57000000000002</v>
      </c>
      <c r="H341" s="70">
        <f t="shared" si="115"/>
        <v>108.02000000000001</v>
      </c>
      <c r="I341" s="71">
        <v>98.2</v>
      </c>
      <c r="J341" s="126">
        <f t="shared" si="104"/>
        <v>1</v>
      </c>
      <c r="K341" s="126">
        <f t="shared" si="105"/>
        <v>98.2</v>
      </c>
      <c r="L341" s="126">
        <f t="shared" si="106"/>
        <v>98.2</v>
      </c>
      <c r="M341">
        <f t="shared" si="107"/>
        <v>98.2</v>
      </c>
      <c r="N341" s="70">
        <f t="shared" si="108"/>
        <v>101.146</v>
      </c>
      <c r="O341" s="70">
        <f t="shared" si="109"/>
        <v>111.94799999999999</v>
      </c>
      <c r="P341" s="70">
        <f t="shared" si="110"/>
        <v>138.46199999999999</v>
      </c>
      <c r="Q341" s="481">
        <f t="shared" si="111"/>
        <v>93.29</v>
      </c>
      <c r="R341" s="481">
        <f t="shared" si="112"/>
        <v>103.11000000000001</v>
      </c>
      <c r="S341" s="481">
        <f t="shared" si="113"/>
        <v>127.66000000000001</v>
      </c>
      <c r="X341" s="196"/>
    </row>
    <row r="342" spans="1:24" ht="46.5" customHeight="1">
      <c r="A342" s="916" t="s">
        <v>3366</v>
      </c>
      <c r="B342" s="931"/>
      <c r="C342" s="790" t="s">
        <v>1053</v>
      </c>
      <c r="D342" s="919" t="s">
        <v>3364</v>
      </c>
      <c r="E342" s="919" t="s">
        <v>31</v>
      </c>
      <c r="F342" s="135" t="s">
        <v>1178</v>
      </c>
      <c r="G342" s="69">
        <f>I342*1.35</f>
        <v>132.57000000000002</v>
      </c>
      <c r="H342" s="70">
        <f>I342*1.1</f>
        <v>108.02000000000001</v>
      </c>
      <c r="I342" s="71">
        <v>98.2</v>
      </c>
      <c r="J342" s="126">
        <f t="shared" si="104"/>
        <v>1</v>
      </c>
      <c r="K342" s="126">
        <f t="shared" si="105"/>
        <v>98.2</v>
      </c>
      <c r="L342" s="126">
        <f t="shared" si="106"/>
        <v>98.2</v>
      </c>
      <c r="M342">
        <f t="shared" si="107"/>
        <v>98.2</v>
      </c>
      <c r="N342" s="70">
        <f t="shared" si="108"/>
        <v>101.146</v>
      </c>
      <c r="O342" s="70">
        <f t="shared" si="109"/>
        <v>111.94799999999999</v>
      </c>
      <c r="P342" s="70">
        <f t="shared" si="110"/>
        <v>138.46199999999999</v>
      </c>
      <c r="Q342" s="481">
        <f t="shared" si="111"/>
        <v>93.29</v>
      </c>
      <c r="R342" s="481">
        <f t="shared" si="112"/>
        <v>103.11000000000001</v>
      </c>
      <c r="S342" s="481">
        <f t="shared" si="113"/>
        <v>127.66000000000001</v>
      </c>
      <c r="X342" s="196"/>
    </row>
    <row r="343" spans="1:24" ht="30">
      <c r="A343" s="918"/>
      <c r="B343" s="931"/>
      <c r="C343" s="791"/>
      <c r="D343" s="921"/>
      <c r="E343" s="921"/>
      <c r="F343" s="299" t="s">
        <v>1179</v>
      </c>
      <c r="G343" s="69">
        <f t="shared" si="114"/>
        <v>132.57000000000002</v>
      </c>
      <c r="H343" s="70">
        <f t="shared" si="115"/>
        <v>108.02000000000001</v>
      </c>
      <c r="I343" s="71">
        <v>98.2</v>
      </c>
      <c r="J343" s="126">
        <f t="shared" si="104"/>
        <v>1</v>
      </c>
      <c r="K343" s="126">
        <f t="shared" si="105"/>
        <v>98.2</v>
      </c>
      <c r="L343" s="126">
        <f t="shared" si="106"/>
        <v>98.2</v>
      </c>
      <c r="M343">
        <f t="shared" si="107"/>
        <v>98.2</v>
      </c>
      <c r="N343" s="70">
        <f t="shared" si="108"/>
        <v>101.146</v>
      </c>
      <c r="O343" s="70">
        <f t="shared" si="109"/>
        <v>111.94799999999999</v>
      </c>
      <c r="P343" s="70">
        <f t="shared" si="110"/>
        <v>138.46199999999999</v>
      </c>
      <c r="Q343" s="481">
        <f t="shared" si="111"/>
        <v>93.29</v>
      </c>
      <c r="R343" s="481">
        <f t="shared" si="112"/>
        <v>103.11000000000001</v>
      </c>
      <c r="S343" s="481">
        <f t="shared" si="113"/>
        <v>127.66000000000001</v>
      </c>
      <c r="X343" s="196"/>
    </row>
    <row r="344" spans="1:24" ht="47.25" customHeight="1">
      <c r="A344" s="916" t="s">
        <v>3375</v>
      </c>
      <c r="B344" s="931"/>
      <c r="C344" s="792" t="s">
        <v>1054</v>
      </c>
      <c r="D344" s="919" t="s">
        <v>3364</v>
      </c>
      <c r="E344" s="919" t="s">
        <v>212</v>
      </c>
      <c r="F344" s="135" t="s">
        <v>1178</v>
      </c>
      <c r="G344" s="69">
        <f t="shared" si="114"/>
        <v>148.36500000000001</v>
      </c>
      <c r="H344" s="70">
        <f t="shared" si="115"/>
        <v>120.89000000000001</v>
      </c>
      <c r="I344" s="71">
        <v>109.9</v>
      </c>
      <c r="J344" s="126">
        <f t="shared" si="104"/>
        <v>1</v>
      </c>
      <c r="K344" s="126">
        <f t="shared" si="105"/>
        <v>109.9</v>
      </c>
      <c r="L344" s="126">
        <f t="shared" si="106"/>
        <v>109.9</v>
      </c>
      <c r="M344">
        <f t="shared" si="107"/>
        <v>109.9</v>
      </c>
      <c r="N344" s="70">
        <f t="shared" si="108"/>
        <v>113.197</v>
      </c>
      <c r="O344" s="70">
        <f t="shared" si="109"/>
        <v>125.286</v>
      </c>
      <c r="P344" s="70">
        <f t="shared" si="110"/>
        <v>154.959</v>
      </c>
      <c r="Q344" s="481">
        <f t="shared" si="111"/>
        <v>104.405</v>
      </c>
      <c r="R344" s="481">
        <f t="shared" si="112"/>
        <v>115.39500000000001</v>
      </c>
      <c r="S344" s="481">
        <f t="shared" si="113"/>
        <v>142.87</v>
      </c>
      <c r="X344" s="196"/>
    </row>
    <row r="345" spans="1:24" ht="30">
      <c r="A345" s="918"/>
      <c r="B345" s="931"/>
      <c r="C345" s="792"/>
      <c r="D345" s="921"/>
      <c r="E345" s="921"/>
      <c r="F345" s="299" t="s">
        <v>1179</v>
      </c>
      <c r="G345" s="69">
        <f t="shared" si="114"/>
        <v>148.36500000000001</v>
      </c>
      <c r="H345" s="70">
        <f t="shared" si="115"/>
        <v>120.89000000000001</v>
      </c>
      <c r="I345" s="71">
        <v>109.9</v>
      </c>
      <c r="J345" s="126">
        <f t="shared" si="104"/>
        <v>1</v>
      </c>
      <c r="K345" s="126">
        <f t="shared" si="105"/>
        <v>109.9</v>
      </c>
      <c r="L345" s="126">
        <f t="shared" si="106"/>
        <v>109.9</v>
      </c>
      <c r="M345">
        <f t="shared" si="107"/>
        <v>109.9</v>
      </c>
      <c r="N345" s="70">
        <f t="shared" si="108"/>
        <v>113.197</v>
      </c>
      <c r="O345" s="70">
        <f t="shared" si="109"/>
        <v>125.286</v>
      </c>
      <c r="P345" s="70">
        <f t="shared" si="110"/>
        <v>154.959</v>
      </c>
      <c r="Q345" s="481">
        <f t="shared" si="111"/>
        <v>104.405</v>
      </c>
      <c r="R345" s="481">
        <f t="shared" si="112"/>
        <v>115.39500000000001</v>
      </c>
      <c r="S345" s="481">
        <f t="shared" si="113"/>
        <v>142.87</v>
      </c>
      <c r="X345" s="196"/>
    </row>
    <row r="346" spans="1:24" ht="48" customHeight="1">
      <c r="A346" s="916" t="s">
        <v>3376</v>
      </c>
      <c r="B346" s="931"/>
      <c r="C346" s="792" t="s">
        <v>1055</v>
      </c>
      <c r="D346" s="919" t="s">
        <v>3364</v>
      </c>
      <c r="E346" s="919" t="s">
        <v>212</v>
      </c>
      <c r="F346" s="135" t="s">
        <v>1178</v>
      </c>
      <c r="G346" s="69">
        <f t="shared" si="114"/>
        <v>148.36500000000001</v>
      </c>
      <c r="H346" s="70">
        <f t="shared" si="115"/>
        <v>120.89000000000001</v>
      </c>
      <c r="I346" s="71">
        <v>109.9</v>
      </c>
      <c r="J346" s="126">
        <f t="shared" si="104"/>
        <v>1</v>
      </c>
      <c r="K346" s="126">
        <f t="shared" si="105"/>
        <v>109.9</v>
      </c>
      <c r="L346" s="126">
        <f t="shared" si="106"/>
        <v>109.9</v>
      </c>
      <c r="M346">
        <f t="shared" si="107"/>
        <v>109.9</v>
      </c>
      <c r="N346" s="70">
        <f t="shared" si="108"/>
        <v>113.197</v>
      </c>
      <c r="O346" s="70">
        <f t="shared" si="109"/>
        <v>125.286</v>
      </c>
      <c r="P346" s="70">
        <f t="shared" si="110"/>
        <v>154.959</v>
      </c>
      <c r="Q346" s="481">
        <f t="shared" si="111"/>
        <v>104.405</v>
      </c>
      <c r="R346" s="481">
        <f t="shared" si="112"/>
        <v>115.39500000000001</v>
      </c>
      <c r="S346" s="481">
        <f t="shared" si="113"/>
        <v>142.87</v>
      </c>
      <c r="X346" s="196"/>
    </row>
    <row r="347" spans="1:24" ht="30">
      <c r="A347" s="918"/>
      <c r="B347" s="931"/>
      <c r="C347" s="792"/>
      <c r="D347" s="921"/>
      <c r="E347" s="921"/>
      <c r="F347" s="299" t="s">
        <v>1179</v>
      </c>
      <c r="G347" s="69">
        <f t="shared" si="114"/>
        <v>148.36500000000001</v>
      </c>
      <c r="H347" s="70">
        <f t="shared" si="115"/>
        <v>120.89000000000001</v>
      </c>
      <c r="I347" s="71">
        <v>109.9</v>
      </c>
      <c r="J347" s="126">
        <f t="shared" si="104"/>
        <v>1</v>
      </c>
      <c r="K347" s="126">
        <f t="shared" si="105"/>
        <v>109.9</v>
      </c>
      <c r="L347" s="126">
        <f t="shared" si="106"/>
        <v>109.9</v>
      </c>
      <c r="M347">
        <f t="shared" si="107"/>
        <v>109.9</v>
      </c>
      <c r="N347" s="70">
        <f t="shared" si="108"/>
        <v>113.197</v>
      </c>
      <c r="O347" s="70">
        <f t="shared" si="109"/>
        <v>125.286</v>
      </c>
      <c r="P347" s="70">
        <f t="shared" si="110"/>
        <v>154.959</v>
      </c>
      <c r="Q347" s="481">
        <f t="shared" si="111"/>
        <v>104.405</v>
      </c>
      <c r="R347" s="481">
        <f t="shared" si="112"/>
        <v>115.39500000000001</v>
      </c>
      <c r="S347" s="481">
        <f t="shared" si="113"/>
        <v>142.87</v>
      </c>
      <c r="X347" s="196"/>
    </row>
    <row r="348" spans="1:24" ht="30">
      <c r="A348" s="304" t="s">
        <v>3379</v>
      </c>
      <c r="B348" s="931"/>
      <c r="C348" s="211" t="s">
        <v>3378</v>
      </c>
      <c r="D348" s="305" t="s">
        <v>3364</v>
      </c>
      <c r="E348" s="305" t="s">
        <v>32</v>
      </c>
      <c r="F348" s="299" t="s">
        <v>1179</v>
      </c>
      <c r="G348" s="69">
        <f>I348*1.35</f>
        <v>168.75</v>
      </c>
      <c r="H348" s="70">
        <f>I348*1.1</f>
        <v>137.5</v>
      </c>
      <c r="I348" s="71">
        <v>125</v>
      </c>
      <c r="J348" s="126">
        <f t="shared" si="104"/>
        <v>1</v>
      </c>
      <c r="K348" s="126">
        <f t="shared" si="105"/>
        <v>125</v>
      </c>
      <c r="L348" s="126">
        <f t="shared" si="106"/>
        <v>125</v>
      </c>
      <c r="M348">
        <f t="shared" si="107"/>
        <v>125</v>
      </c>
      <c r="N348" s="70">
        <f t="shared" si="108"/>
        <v>128.75</v>
      </c>
      <c r="O348" s="70">
        <f t="shared" si="109"/>
        <v>142.5</v>
      </c>
      <c r="P348" s="70">
        <f t="shared" si="110"/>
        <v>176.25</v>
      </c>
      <c r="Q348" s="481">
        <f t="shared" si="111"/>
        <v>118.75</v>
      </c>
      <c r="R348" s="481">
        <f t="shared" si="112"/>
        <v>131.25</v>
      </c>
      <c r="S348" s="481">
        <f t="shared" si="113"/>
        <v>162.5</v>
      </c>
      <c r="X348" s="196"/>
    </row>
    <row r="349" spans="1:24" ht="30">
      <c r="A349" s="304" t="s">
        <v>3380</v>
      </c>
      <c r="B349" s="931"/>
      <c r="C349" s="211" t="s">
        <v>3381</v>
      </c>
      <c r="D349" s="305" t="s">
        <v>3364</v>
      </c>
      <c r="E349" s="305" t="s">
        <v>32</v>
      </c>
      <c r="F349" s="299" t="s">
        <v>1179</v>
      </c>
      <c r="G349" s="69">
        <f>I349*1.35</f>
        <v>168.75</v>
      </c>
      <c r="H349" s="70">
        <f>I349*1.1</f>
        <v>137.5</v>
      </c>
      <c r="I349" s="71">
        <v>125</v>
      </c>
      <c r="J349" s="126">
        <f t="shared" si="104"/>
        <v>1</v>
      </c>
      <c r="K349" s="126">
        <f t="shared" si="105"/>
        <v>125</v>
      </c>
      <c r="L349" s="126">
        <f t="shared" si="106"/>
        <v>125</v>
      </c>
      <c r="M349">
        <f t="shared" si="107"/>
        <v>125</v>
      </c>
      <c r="N349" s="70">
        <f t="shared" si="108"/>
        <v>128.75</v>
      </c>
      <c r="O349" s="70">
        <f t="shared" si="109"/>
        <v>142.5</v>
      </c>
      <c r="P349" s="70">
        <f t="shared" si="110"/>
        <v>176.25</v>
      </c>
      <c r="Q349" s="481">
        <f t="shared" si="111"/>
        <v>118.75</v>
      </c>
      <c r="R349" s="481">
        <f t="shared" si="112"/>
        <v>131.25</v>
      </c>
      <c r="S349" s="481">
        <f t="shared" si="113"/>
        <v>162.5</v>
      </c>
      <c r="X349" s="196"/>
    </row>
    <row r="350" spans="1:24" ht="30">
      <c r="A350" s="304" t="s">
        <v>3383</v>
      </c>
      <c r="B350" s="931"/>
      <c r="C350" s="211" t="s">
        <v>3382</v>
      </c>
      <c r="D350" s="305" t="s">
        <v>3364</v>
      </c>
      <c r="E350" s="305" t="s">
        <v>38</v>
      </c>
      <c r="F350" s="299" t="s">
        <v>1179</v>
      </c>
      <c r="G350" s="69">
        <f t="shared" si="114"/>
        <v>210.19499999999999</v>
      </c>
      <c r="H350" s="70">
        <f t="shared" si="115"/>
        <v>171.27</v>
      </c>
      <c r="I350" s="71">
        <v>155.69999999999999</v>
      </c>
      <c r="J350" s="126">
        <f t="shared" si="104"/>
        <v>1</v>
      </c>
      <c r="K350" s="126">
        <f t="shared" si="105"/>
        <v>155.69999999999999</v>
      </c>
      <c r="L350" s="126">
        <f t="shared" si="106"/>
        <v>155.69999999999999</v>
      </c>
      <c r="M350">
        <f t="shared" si="107"/>
        <v>155.69999999999999</v>
      </c>
      <c r="N350" s="70">
        <f t="shared" si="108"/>
        <v>160.37099999999998</v>
      </c>
      <c r="O350" s="70">
        <f t="shared" si="109"/>
        <v>177.49799999999996</v>
      </c>
      <c r="P350" s="70">
        <f t="shared" si="110"/>
        <v>219.53699999999998</v>
      </c>
      <c r="Q350" s="481">
        <f t="shared" si="111"/>
        <v>147.91499999999999</v>
      </c>
      <c r="R350" s="481">
        <f t="shared" si="112"/>
        <v>163.48499999999999</v>
      </c>
      <c r="S350" s="481">
        <f t="shared" si="113"/>
        <v>202.41</v>
      </c>
      <c r="X350" s="196"/>
    </row>
    <row r="351" spans="1:24" ht="44.25" customHeight="1">
      <c r="A351" s="916" t="s">
        <v>3384</v>
      </c>
      <c r="B351" s="931"/>
      <c r="C351" s="792" t="s">
        <v>1056</v>
      </c>
      <c r="D351" s="919" t="s">
        <v>3364</v>
      </c>
      <c r="E351" s="919" t="s">
        <v>668</v>
      </c>
      <c r="F351" s="135" t="s">
        <v>1178</v>
      </c>
      <c r="G351" s="69">
        <f t="shared" si="114"/>
        <v>305.91000000000003</v>
      </c>
      <c r="H351" s="70">
        <f t="shared" si="115"/>
        <v>249.26000000000002</v>
      </c>
      <c r="I351" s="71">
        <v>226.6</v>
      </c>
      <c r="J351" s="126">
        <f t="shared" si="104"/>
        <v>1</v>
      </c>
      <c r="K351" s="126">
        <f t="shared" si="105"/>
        <v>226.6</v>
      </c>
      <c r="L351" s="126">
        <f t="shared" si="106"/>
        <v>226.6</v>
      </c>
      <c r="M351">
        <f t="shared" si="107"/>
        <v>226.6</v>
      </c>
      <c r="N351" s="70">
        <f t="shared" si="108"/>
        <v>233.398</v>
      </c>
      <c r="O351" s="70">
        <f t="shared" si="109"/>
        <v>258.32399999999996</v>
      </c>
      <c r="P351" s="70">
        <f t="shared" si="110"/>
        <v>319.50599999999997</v>
      </c>
      <c r="Q351" s="481">
        <f t="shared" si="111"/>
        <v>215.26999999999998</v>
      </c>
      <c r="R351" s="481">
        <f t="shared" si="112"/>
        <v>237.93</v>
      </c>
      <c r="S351" s="481">
        <f t="shared" si="113"/>
        <v>294.58</v>
      </c>
      <c r="X351" s="196"/>
    </row>
    <row r="352" spans="1:24" ht="30">
      <c r="A352" s="918"/>
      <c r="B352" s="931"/>
      <c r="C352" s="792"/>
      <c r="D352" s="921"/>
      <c r="E352" s="921"/>
      <c r="F352" s="299" t="s">
        <v>1179</v>
      </c>
      <c r="G352" s="69">
        <f t="shared" si="114"/>
        <v>305.91000000000003</v>
      </c>
      <c r="H352" s="70">
        <f t="shared" si="115"/>
        <v>249.26000000000002</v>
      </c>
      <c r="I352" s="71">
        <v>226.6</v>
      </c>
      <c r="J352" s="126">
        <f t="shared" si="104"/>
        <v>1</v>
      </c>
      <c r="K352" s="126">
        <f t="shared" si="105"/>
        <v>226.6</v>
      </c>
      <c r="L352" s="126">
        <f t="shared" si="106"/>
        <v>226.6</v>
      </c>
      <c r="M352">
        <f t="shared" si="107"/>
        <v>226.6</v>
      </c>
      <c r="N352" s="70">
        <f t="shared" si="108"/>
        <v>233.398</v>
      </c>
      <c r="O352" s="70">
        <f t="shared" si="109"/>
        <v>258.32399999999996</v>
      </c>
      <c r="P352" s="70">
        <f t="shared" si="110"/>
        <v>319.50599999999997</v>
      </c>
      <c r="Q352" s="481">
        <f t="shared" si="111"/>
        <v>215.26999999999998</v>
      </c>
      <c r="R352" s="481">
        <f t="shared" si="112"/>
        <v>237.93</v>
      </c>
      <c r="S352" s="481">
        <f t="shared" si="113"/>
        <v>294.58</v>
      </c>
      <c r="X352" s="196"/>
    </row>
    <row r="353" spans="1:24" ht="29.25" customHeight="1">
      <c r="A353" s="634" t="s">
        <v>3387</v>
      </c>
      <c r="B353" s="634"/>
      <c r="C353" s="634"/>
      <c r="D353" s="634"/>
      <c r="E353" s="634"/>
      <c r="F353" s="634"/>
      <c r="G353" s="634"/>
      <c r="H353" s="634"/>
      <c r="I353" s="634"/>
      <c r="J353" s="126">
        <f t="shared" si="104"/>
        <v>0</v>
      </c>
      <c r="K353" s="126">
        <f t="shared" si="105"/>
        <v>0</v>
      </c>
      <c r="L353" s="126">
        <f t="shared" si="106"/>
        <v>0</v>
      </c>
      <c r="M353" t="str">
        <f t="shared" si="107"/>
        <v xml:space="preserve"> </v>
      </c>
      <c r="N353" s="70" t="str">
        <f t="shared" si="108"/>
        <v xml:space="preserve"> </v>
      </c>
      <c r="O353" s="70" t="str">
        <f t="shared" si="109"/>
        <v xml:space="preserve"> </v>
      </c>
      <c r="P353" s="70" t="str">
        <f t="shared" si="110"/>
        <v xml:space="preserve"> </v>
      </c>
      <c r="Q353" s="481" t="str">
        <f t="shared" si="111"/>
        <v xml:space="preserve"> </v>
      </c>
      <c r="R353" s="481" t="str">
        <f t="shared" si="112"/>
        <v xml:space="preserve"> </v>
      </c>
      <c r="S353" s="481" t="str">
        <f t="shared" si="113"/>
        <v xml:space="preserve"> </v>
      </c>
      <c r="X353" s="196"/>
    </row>
    <row r="354" spans="1:24" ht="29.25" customHeight="1">
      <c r="A354" s="64" t="s">
        <v>3</v>
      </c>
      <c r="B354" s="64" t="s">
        <v>43</v>
      </c>
      <c r="C354" s="64" t="s">
        <v>189</v>
      </c>
      <c r="D354" s="64" t="s">
        <v>76</v>
      </c>
      <c r="E354" s="64" t="s">
        <v>44</v>
      </c>
      <c r="F354" s="64" t="s">
        <v>4</v>
      </c>
      <c r="G354" s="64" t="s">
        <v>261</v>
      </c>
      <c r="H354" s="64" t="s">
        <v>3630</v>
      </c>
      <c r="I354" s="64" t="s">
        <v>263</v>
      </c>
      <c r="J354" s="126">
        <f t="shared" si="104"/>
        <v>1</v>
      </c>
      <c r="K354" s="126" t="str">
        <f t="shared" si="105"/>
        <v>ОПТ 2</v>
      </c>
      <c r="L354" s="126" t="str">
        <f t="shared" si="106"/>
        <v xml:space="preserve"> </v>
      </c>
      <c r="M354" t="str">
        <f t="shared" si="107"/>
        <v xml:space="preserve"> </v>
      </c>
      <c r="N354" s="70" t="str">
        <f t="shared" si="108"/>
        <v xml:space="preserve"> </v>
      </c>
      <c r="O354" s="70" t="str">
        <f t="shared" si="109"/>
        <v xml:space="preserve"> </v>
      </c>
      <c r="P354" s="70" t="str">
        <f t="shared" si="110"/>
        <v xml:space="preserve"> </v>
      </c>
      <c r="Q354" s="481" t="str">
        <f t="shared" si="111"/>
        <v xml:space="preserve"> </v>
      </c>
      <c r="R354" s="481" t="str">
        <f t="shared" si="112"/>
        <v xml:space="preserve"> </v>
      </c>
      <c r="S354" s="481" t="str">
        <f t="shared" si="113"/>
        <v xml:space="preserve"> </v>
      </c>
      <c r="X354" s="196"/>
    </row>
    <row r="355" spans="1:24" ht="51" customHeight="1">
      <c r="A355" s="916" t="s">
        <v>3372</v>
      </c>
      <c r="B355" s="931"/>
      <c r="C355" s="792" t="s">
        <v>1057</v>
      </c>
      <c r="D355" s="919" t="s">
        <v>3364</v>
      </c>
      <c r="E355" s="919" t="s">
        <v>31</v>
      </c>
      <c r="F355" s="135" t="s">
        <v>1178</v>
      </c>
      <c r="G355" s="69">
        <f>I355*1.35</f>
        <v>222.75000000000003</v>
      </c>
      <c r="H355" s="70">
        <f>I355*1.1</f>
        <v>181.50000000000003</v>
      </c>
      <c r="I355" s="71">
        <v>165</v>
      </c>
      <c r="J355" s="126">
        <f t="shared" si="104"/>
        <v>1</v>
      </c>
      <c r="K355" s="126">
        <f t="shared" si="105"/>
        <v>165</v>
      </c>
      <c r="L355" s="126">
        <f t="shared" si="106"/>
        <v>165</v>
      </c>
      <c r="M355">
        <f t="shared" si="107"/>
        <v>165</v>
      </c>
      <c r="N355" s="70">
        <f t="shared" si="108"/>
        <v>169.95000000000002</v>
      </c>
      <c r="O355" s="70">
        <f t="shared" si="109"/>
        <v>188.1</v>
      </c>
      <c r="P355" s="70">
        <f t="shared" si="110"/>
        <v>232.64999999999998</v>
      </c>
      <c r="Q355" s="481">
        <f t="shared" si="111"/>
        <v>156.75</v>
      </c>
      <c r="R355" s="481">
        <f t="shared" si="112"/>
        <v>173.25</v>
      </c>
      <c r="S355" s="481">
        <f t="shared" si="113"/>
        <v>214.5</v>
      </c>
      <c r="X355" s="196"/>
    </row>
    <row r="356" spans="1:24" ht="30">
      <c r="A356" s="918"/>
      <c r="B356" s="931"/>
      <c r="C356" s="792"/>
      <c r="D356" s="921"/>
      <c r="E356" s="921"/>
      <c r="F356" s="299" t="s">
        <v>1179</v>
      </c>
      <c r="G356" s="69">
        <f>I356*1.35</f>
        <v>222.75000000000003</v>
      </c>
      <c r="H356" s="70">
        <f>I356*1.1</f>
        <v>181.50000000000003</v>
      </c>
      <c r="I356" s="71">
        <v>165</v>
      </c>
      <c r="J356" s="126">
        <f t="shared" si="104"/>
        <v>1</v>
      </c>
      <c r="K356" s="126">
        <f t="shared" si="105"/>
        <v>165</v>
      </c>
      <c r="L356" s="126">
        <f t="shared" si="106"/>
        <v>165</v>
      </c>
      <c r="M356">
        <f t="shared" si="107"/>
        <v>165</v>
      </c>
      <c r="N356" s="70">
        <f t="shared" si="108"/>
        <v>169.95000000000002</v>
      </c>
      <c r="O356" s="70">
        <f t="shared" si="109"/>
        <v>188.1</v>
      </c>
      <c r="P356" s="70">
        <f t="shared" si="110"/>
        <v>232.64999999999998</v>
      </c>
      <c r="Q356" s="481">
        <f t="shared" si="111"/>
        <v>156.75</v>
      </c>
      <c r="R356" s="481">
        <f t="shared" si="112"/>
        <v>173.25</v>
      </c>
      <c r="S356" s="481">
        <f t="shared" si="113"/>
        <v>214.5</v>
      </c>
      <c r="X356" s="87" t="s">
        <v>978</v>
      </c>
    </row>
    <row r="357" spans="1:24" ht="45.75" customHeight="1">
      <c r="A357" s="271" t="s">
        <v>3373</v>
      </c>
      <c r="B357" s="931"/>
      <c r="C357" s="211" t="s">
        <v>1058</v>
      </c>
      <c r="D357" s="82" t="s">
        <v>3364</v>
      </c>
      <c r="E357" s="82" t="s">
        <v>212</v>
      </c>
      <c r="F357" s="135" t="s">
        <v>1178</v>
      </c>
      <c r="G357" s="69">
        <f>I357*1.35</f>
        <v>224.50500000000002</v>
      </c>
      <c r="H357" s="70">
        <f>I357*1.1</f>
        <v>182.93000000000004</v>
      </c>
      <c r="I357" s="71">
        <v>166.3</v>
      </c>
      <c r="J357" s="126">
        <f t="shared" si="104"/>
        <v>1</v>
      </c>
      <c r="K357" s="126">
        <f t="shared" si="105"/>
        <v>166.3</v>
      </c>
      <c r="L357" s="126">
        <f t="shared" si="106"/>
        <v>166.3</v>
      </c>
      <c r="M357">
        <f t="shared" si="107"/>
        <v>166.3</v>
      </c>
      <c r="N357" s="70">
        <f t="shared" si="108"/>
        <v>171.28900000000002</v>
      </c>
      <c r="O357" s="70">
        <f t="shared" si="109"/>
        <v>189.58199999999999</v>
      </c>
      <c r="P357" s="70">
        <f t="shared" si="110"/>
        <v>234.483</v>
      </c>
      <c r="Q357" s="481">
        <f t="shared" si="111"/>
        <v>157.98500000000001</v>
      </c>
      <c r="R357" s="481">
        <f t="shared" si="112"/>
        <v>174.61500000000001</v>
      </c>
      <c r="S357" s="481">
        <f t="shared" si="113"/>
        <v>216.19000000000003</v>
      </c>
      <c r="X357" s="196"/>
    </row>
    <row r="358" spans="1:24" ht="28.5" customHeight="1">
      <c r="A358" s="634" t="s">
        <v>3388</v>
      </c>
      <c r="B358" s="634"/>
      <c r="C358" s="634"/>
      <c r="D358" s="634"/>
      <c r="E358" s="634"/>
      <c r="F358" s="634"/>
      <c r="G358" s="634"/>
      <c r="H358" s="634"/>
      <c r="I358" s="634"/>
      <c r="J358" s="126">
        <f t="shared" si="104"/>
        <v>0</v>
      </c>
      <c r="K358" s="126">
        <f t="shared" si="105"/>
        <v>0</v>
      </c>
      <c r="L358" s="126">
        <f t="shared" si="106"/>
        <v>0</v>
      </c>
      <c r="M358" t="str">
        <f t="shared" si="107"/>
        <v xml:space="preserve"> </v>
      </c>
      <c r="N358" s="70" t="str">
        <f t="shared" si="108"/>
        <v xml:space="preserve"> </v>
      </c>
      <c r="O358" s="70" t="str">
        <f t="shared" si="109"/>
        <v xml:space="preserve"> </v>
      </c>
      <c r="P358" s="70" t="str">
        <f t="shared" si="110"/>
        <v xml:space="preserve"> </v>
      </c>
      <c r="Q358" s="481" t="str">
        <f t="shared" si="111"/>
        <v xml:space="preserve"> </v>
      </c>
      <c r="R358" s="481" t="str">
        <f t="shared" si="112"/>
        <v xml:space="preserve"> </v>
      </c>
      <c r="S358" s="481" t="str">
        <f t="shared" si="113"/>
        <v xml:space="preserve"> </v>
      </c>
      <c r="X358" s="196"/>
    </row>
    <row r="359" spans="1:24" ht="29.25" customHeight="1">
      <c r="A359" s="64" t="s">
        <v>3</v>
      </c>
      <c r="B359" s="64" t="s">
        <v>43</v>
      </c>
      <c r="C359" s="64" t="s">
        <v>189</v>
      </c>
      <c r="D359" s="64" t="s">
        <v>76</v>
      </c>
      <c r="E359" s="64" t="s">
        <v>44</v>
      </c>
      <c r="F359" s="64" t="s">
        <v>4</v>
      </c>
      <c r="G359" s="64" t="s">
        <v>261</v>
      </c>
      <c r="H359" s="64" t="s">
        <v>3630</v>
      </c>
      <c r="I359" s="64" t="s">
        <v>263</v>
      </c>
      <c r="J359" s="126">
        <f t="shared" si="104"/>
        <v>1</v>
      </c>
      <c r="K359" s="126" t="str">
        <f t="shared" si="105"/>
        <v>ОПТ 2</v>
      </c>
      <c r="L359" s="126" t="str">
        <f t="shared" si="106"/>
        <v xml:space="preserve"> </v>
      </c>
      <c r="M359" t="str">
        <f t="shared" si="107"/>
        <v xml:space="preserve"> </v>
      </c>
      <c r="N359" s="70" t="str">
        <f t="shared" si="108"/>
        <v xml:space="preserve"> </v>
      </c>
      <c r="O359" s="70" t="str">
        <f t="shared" si="109"/>
        <v xml:space="preserve"> </v>
      </c>
      <c r="P359" s="70" t="str">
        <f t="shared" si="110"/>
        <v xml:space="preserve"> </v>
      </c>
      <c r="Q359" s="481" t="str">
        <f t="shared" si="111"/>
        <v xml:space="preserve"> </v>
      </c>
      <c r="R359" s="481" t="str">
        <f t="shared" si="112"/>
        <v xml:space="preserve"> </v>
      </c>
      <c r="S359" s="481" t="str">
        <f t="shared" si="113"/>
        <v xml:space="preserve"> </v>
      </c>
      <c r="X359" s="196"/>
    </row>
    <row r="360" spans="1:24" ht="55.5" customHeight="1">
      <c r="A360" s="271" t="s">
        <v>3374</v>
      </c>
      <c r="B360" s="302"/>
      <c r="C360" s="211" t="s">
        <v>1059</v>
      </c>
      <c r="D360" s="82" t="s">
        <v>3364</v>
      </c>
      <c r="E360" s="82" t="s">
        <v>212</v>
      </c>
      <c r="F360" s="135" t="s">
        <v>1178</v>
      </c>
      <c r="G360" s="69">
        <f>I360*1.35</f>
        <v>436.05</v>
      </c>
      <c r="H360" s="70">
        <f>I360*1.1</f>
        <v>355.3</v>
      </c>
      <c r="I360" s="71">
        <v>323</v>
      </c>
      <c r="J360" s="126">
        <f t="shared" si="104"/>
        <v>1</v>
      </c>
      <c r="K360" s="126">
        <f t="shared" si="105"/>
        <v>323</v>
      </c>
      <c r="L360" s="126">
        <f t="shared" si="106"/>
        <v>323</v>
      </c>
      <c r="M360">
        <f t="shared" si="107"/>
        <v>323</v>
      </c>
      <c r="N360" s="70">
        <f t="shared" si="108"/>
        <v>332.69</v>
      </c>
      <c r="O360" s="70">
        <f t="shared" si="109"/>
        <v>368.21999999999997</v>
      </c>
      <c r="P360" s="70">
        <f t="shared" si="110"/>
        <v>455.42999999999995</v>
      </c>
      <c r="Q360" s="481">
        <f t="shared" si="111"/>
        <v>306.85000000000002</v>
      </c>
      <c r="R360" s="481">
        <f t="shared" si="112"/>
        <v>339.15000000000003</v>
      </c>
      <c r="S360" s="481">
        <f t="shared" si="113"/>
        <v>419.90000000000003</v>
      </c>
      <c r="X360" s="196"/>
    </row>
    <row r="361" spans="1:24" ht="28.5" customHeight="1">
      <c r="A361" s="634" t="s">
        <v>3389</v>
      </c>
      <c r="B361" s="634"/>
      <c r="C361" s="634"/>
      <c r="D361" s="634"/>
      <c r="E361" s="634"/>
      <c r="F361" s="634"/>
      <c r="G361" s="634"/>
      <c r="H361" s="634"/>
      <c r="I361" s="634"/>
      <c r="J361" s="126">
        <f t="shared" si="104"/>
        <v>0</v>
      </c>
      <c r="K361" s="126">
        <f t="shared" si="105"/>
        <v>0</v>
      </c>
      <c r="L361" s="126">
        <f t="shared" si="106"/>
        <v>0</v>
      </c>
      <c r="M361" t="str">
        <f t="shared" si="107"/>
        <v xml:space="preserve"> </v>
      </c>
      <c r="N361" s="70" t="str">
        <f t="shared" si="108"/>
        <v xml:space="preserve"> </v>
      </c>
      <c r="O361" s="70" t="str">
        <f t="shared" si="109"/>
        <v xml:space="preserve"> </v>
      </c>
      <c r="P361" s="70" t="str">
        <f t="shared" si="110"/>
        <v xml:space="preserve"> </v>
      </c>
      <c r="Q361" s="481" t="str">
        <f t="shared" si="111"/>
        <v xml:space="preserve"> </v>
      </c>
      <c r="R361" s="481" t="str">
        <f t="shared" si="112"/>
        <v xml:space="preserve"> </v>
      </c>
      <c r="S361" s="481" t="str">
        <f t="shared" si="113"/>
        <v xml:space="preserve"> </v>
      </c>
      <c r="X361" s="196"/>
    </row>
    <row r="362" spans="1:24" ht="29.25" customHeight="1">
      <c r="A362" s="64" t="s">
        <v>3</v>
      </c>
      <c r="B362" s="64" t="s">
        <v>43</v>
      </c>
      <c r="C362" s="64" t="s">
        <v>189</v>
      </c>
      <c r="D362" s="64" t="s">
        <v>76</v>
      </c>
      <c r="E362" s="64" t="s">
        <v>44</v>
      </c>
      <c r="F362" s="64" t="s">
        <v>4</v>
      </c>
      <c r="G362" s="64" t="s">
        <v>261</v>
      </c>
      <c r="H362" s="64" t="s">
        <v>3630</v>
      </c>
      <c r="I362" s="64" t="s">
        <v>263</v>
      </c>
      <c r="J362" s="126">
        <f t="shared" si="104"/>
        <v>1</v>
      </c>
      <c r="K362" s="126" t="str">
        <f t="shared" si="105"/>
        <v>ОПТ 2</v>
      </c>
      <c r="L362" s="126" t="str">
        <f t="shared" si="106"/>
        <v xml:space="preserve"> </v>
      </c>
      <c r="M362" t="str">
        <f t="shared" si="107"/>
        <v xml:space="preserve"> </v>
      </c>
      <c r="N362" s="70" t="str">
        <f t="shared" si="108"/>
        <v xml:space="preserve"> </v>
      </c>
      <c r="O362" s="70" t="str">
        <f t="shared" si="109"/>
        <v xml:space="preserve"> </v>
      </c>
      <c r="P362" s="70" t="str">
        <f t="shared" si="110"/>
        <v xml:space="preserve"> </v>
      </c>
      <c r="Q362" s="481" t="str">
        <f t="shared" si="111"/>
        <v xml:space="preserve"> </v>
      </c>
      <c r="R362" s="481" t="str">
        <f t="shared" si="112"/>
        <v xml:space="preserve"> </v>
      </c>
      <c r="S362" s="481" t="str">
        <f t="shared" si="113"/>
        <v xml:space="preserve"> </v>
      </c>
      <c r="X362" s="196"/>
    </row>
    <row r="363" spans="1:24" ht="40.5" customHeight="1">
      <c r="A363" s="271" t="s">
        <v>3377</v>
      </c>
      <c r="B363" s="302"/>
      <c r="C363" s="211" t="s">
        <v>1093</v>
      </c>
      <c r="D363" s="82" t="s">
        <v>3364</v>
      </c>
      <c r="E363" s="82" t="s">
        <v>784</v>
      </c>
      <c r="F363" s="297" t="s">
        <v>1241</v>
      </c>
      <c r="G363" s="69">
        <f>I363*1.35</f>
        <v>148.36500000000001</v>
      </c>
      <c r="H363" s="70">
        <f>I363*1.1</f>
        <v>120.89000000000001</v>
      </c>
      <c r="I363" s="71">
        <v>109.9</v>
      </c>
      <c r="J363" s="126">
        <f t="shared" si="104"/>
        <v>1</v>
      </c>
      <c r="K363" s="126">
        <f t="shared" si="105"/>
        <v>109.9</v>
      </c>
      <c r="L363" s="126">
        <f t="shared" si="106"/>
        <v>109.9</v>
      </c>
      <c r="M363">
        <f t="shared" si="107"/>
        <v>109.9</v>
      </c>
      <c r="N363" s="70">
        <f t="shared" si="108"/>
        <v>113.197</v>
      </c>
      <c r="O363" s="70">
        <f t="shared" si="109"/>
        <v>125.286</v>
      </c>
      <c r="P363" s="70">
        <f t="shared" si="110"/>
        <v>154.959</v>
      </c>
      <c r="Q363" s="481">
        <f t="shared" si="111"/>
        <v>104.405</v>
      </c>
      <c r="R363" s="481">
        <f t="shared" si="112"/>
        <v>115.39500000000001</v>
      </c>
      <c r="S363" s="481">
        <f t="shared" si="113"/>
        <v>142.87</v>
      </c>
      <c r="X363" s="196"/>
    </row>
    <row r="364" spans="1:24" ht="49.5" customHeight="1">
      <c r="A364" s="271" t="s">
        <v>3368</v>
      </c>
      <c r="B364" s="922"/>
      <c r="C364" s="211" t="s">
        <v>3367</v>
      </c>
      <c r="D364" s="82" t="s">
        <v>3370</v>
      </c>
      <c r="E364" s="82" t="s">
        <v>31</v>
      </c>
      <c r="F364" s="135" t="s">
        <v>1178</v>
      </c>
      <c r="G364" s="69">
        <f>I364*1.35</f>
        <v>125.82000000000001</v>
      </c>
      <c r="H364" s="70">
        <f>I364*1.1</f>
        <v>102.52000000000001</v>
      </c>
      <c r="I364" s="71">
        <v>93.2</v>
      </c>
      <c r="J364" s="126">
        <f t="shared" si="104"/>
        <v>1</v>
      </c>
      <c r="K364" s="126">
        <f t="shared" si="105"/>
        <v>93.2</v>
      </c>
      <c r="L364" s="126">
        <f t="shared" si="106"/>
        <v>93.2</v>
      </c>
      <c r="M364">
        <f t="shared" si="107"/>
        <v>93.2</v>
      </c>
      <c r="N364" s="70">
        <f t="shared" si="108"/>
        <v>95.996000000000009</v>
      </c>
      <c r="O364" s="70">
        <f t="shared" si="109"/>
        <v>106.24799999999999</v>
      </c>
      <c r="P364" s="70">
        <f t="shared" si="110"/>
        <v>131.41200000000001</v>
      </c>
      <c r="Q364" s="481">
        <f t="shared" si="111"/>
        <v>88.54</v>
      </c>
      <c r="R364" s="481">
        <f t="shared" si="112"/>
        <v>97.860000000000014</v>
      </c>
      <c r="S364" s="481">
        <f t="shared" si="113"/>
        <v>121.16000000000001</v>
      </c>
      <c r="X364" s="196"/>
    </row>
    <row r="365" spans="1:24" ht="49.5" customHeight="1">
      <c r="A365" s="271" t="s">
        <v>3371</v>
      </c>
      <c r="B365" s="924"/>
      <c r="C365" s="211" t="s">
        <v>3369</v>
      </c>
      <c r="D365" s="82" t="s">
        <v>3370</v>
      </c>
      <c r="E365" s="82" t="s">
        <v>31</v>
      </c>
      <c r="F365" s="135" t="s">
        <v>1178</v>
      </c>
      <c r="G365" s="69">
        <f>I365*1.35</f>
        <v>120.15</v>
      </c>
      <c r="H365" s="70">
        <f>I365*1.1</f>
        <v>97.9</v>
      </c>
      <c r="I365" s="71">
        <v>89</v>
      </c>
      <c r="J365" s="126">
        <f t="shared" si="104"/>
        <v>1</v>
      </c>
      <c r="K365" s="126">
        <f t="shared" si="105"/>
        <v>89</v>
      </c>
      <c r="L365" s="126">
        <f t="shared" si="106"/>
        <v>89</v>
      </c>
      <c r="M365">
        <f t="shared" si="107"/>
        <v>89</v>
      </c>
      <c r="N365" s="70">
        <f t="shared" si="108"/>
        <v>91.67</v>
      </c>
      <c r="O365" s="70">
        <f t="shared" si="109"/>
        <v>101.46</v>
      </c>
      <c r="P365" s="70">
        <f t="shared" si="110"/>
        <v>125.49</v>
      </c>
      <c r="Q365" s="481">
        <f t="shared" si="111"/>
        <v>84.55</v>
      </c>
      <c r="R365" s="481">
        <f t="shared" si="112"/>
        <v>93.45</v>
      </c>
      <c r="S365" s="481">
        <f t="shared" si="113"/>
        <v>115.7</v>
      </c>
      <c r="X365" s="196"/>
    </row>
    <row r="366" spans="1:24" ht="28.5" customHeight="1">
      <c r="A366" s="634" t="s">
        <v>3390</v>
      </c>
      <c r="B366" s="634"/>
      <c r="C366" s="634"/>
      <c r="D366" s="634"/>
      <c r="E366" s="634"/>
      <c r="F366" s="634"/>
      <c r="G366" s="634"/>
      <c r="H366" s="634"/>
      <c r="I366" s="634"/>
      <c r="J366" s="126">
        <f t="shared" si="104"/>
        <v>0</v>
      </c>
      <c r="K366" s="126">
        <f t="shared" si="105"/>
        <v>0</v>
      </c>
      <c r="L366" s="126">
        <f t="shared" si="106"/>
        <v>0</v>
      </c>
      <c r="M366" t="str">
        <f t="shared" si="107"/>
        <v xml:space="preserve"> </v>
      </c>
      <c r="N366" s="70" t="str">
        <f t="shared" si="108"/>
        <v xml:space="preserve"> </v>
      </c>
      <c r="O366" s="70" t="str">
        <f t="shared" si="109"/>
        <v xml:space="preserve"> </v>
      </c>
      <c r="P366" s="70" t="str">
        <f t="shared" si="110"/>
        <v xml:space="preserve"> </v>
      </c>
      <c r="Q366" s="481" t="str">
        <f t="shared" si="111"/>
        <v xml:space="preserve"> </v>
      </c>
      <c r="R366" s="481" t="str">
        <f t="shared" si="112"/>
        <v xml:space="preserve"> </v>
      </c>
      <c r="S366" s="481" t="str">
        <f t="shared" si="113"/>
        <v xml:space="preserve"> </v>
      </c>
      <c r="X366" s="196"/>
    </row>
    <row r="367" spans="1:24" ht="29.25" customHeight="1">
      <c r="A367" s="64" t="s">
        <v>3</v>
      </c>
      <c r="B367" s="64" t="s">
        <v>43</v>
      </c>
      <c r="C367" s="64" t="s">
        <v>189</v>
      </c>
      <c r="D367" s="64" t="s">
        <v>76</v>
      </c>
      <c r="E367" s="64" t="s">
        <v>44</v>
      </c>
      <c r="F367" s="64" t="s">
        <v>4</v>
      </c>
      <c r="G367" s="64" t="s">
        <v>261</v>
      </c>
      <c r="H367" s="64" t="s">
        <v>3630</v>
      </c>
      <c r="I367" s="64" t="s">
        <v>263</v>
      </c>
      <c r="J367" s="126">
        <f t="shared" si="104"/>
        <v>1</v>
      </c>
      <c r="K367" s="126" t="str">
        <f t="shared" si="105"/>
        <v>ОПТ 2</v>
      </c>
      <c r="L367" s="126" t="str">
        <f t="shared" si="106"/>
        <v xml:space="preserve"> </v>
      </c>
      <c r="M367" t="str">
        <f t="shared" si="107"/>
        <v xml:space="preserve"> </v>
      </c>
      <c r="N367" s="70" t="str">
        <f t="shared" si="108"/>
        <v xml:space="preserve"> </v>
      </c>
      <c r="O367" s="70" t="str">
        <f t="shared" si="109"/>
        <v xml:space="preserve"> </v>
      </c>
      <c r="P367" s="70" t="str">
        <f t="shared" si="110"/>
        <v xml:space="preserve"> </v>
      </c>
      <c r="Q367" s="481" t="str">
        <f t="shared" si="111"/>
        <v xml:space="preserve"> </v>
      </c>
      <c r="R367" s="481" t="str">
        <f t="shared" si="112"/>
        <v xml:space="preserve"> </v>
      </c>
      <c r="S367" s="481" t="str">
        <f t="shared" si="113"/>
        <v xml:space="preserve"> </v>
      </c>
      <c r="X367" s="196"/>
    </row>
    <row r="368" spans="1:24" ht="74.25" customHeight="1">
      <c r="A368" s="271" t="s">
        <v>3385</v>
      </c>
      <c r="B368" s="302"/>
      <c r="C368" s="211" t="s">
        <v>1094</v>
      </c>
      <c r="D368" s="82" t="s">
        <v>3386</v>
      </c>
      <c r="E368" s="82" t="s">
        <v>3391</v>
      </c>
      <c r="F368" s="297" t="s">
        <v>1241</v>
      </c>
      <c r="G368" s="69">
        <f>I368*1.35</f>
        <v>526.5</v>
      </c>
      <c r="H368" s="70">
        <f>I368*1.1</f>
        <v>429.00000000000006</v>
      </c>
      <c r="I368" s="71">
        <v>390</v>
      </c>
      <c r="J368" s="126">
        <f t="shared" si="104"/>
        <v>1</v>
      </c>
      <c r="K368" s="126">
        <f t="shared" si="105"/>
        <v>390</v>
      </c>
      <c r="L368" s="126">
        <f t="shared" si="106"/>
        <v>390</v>
      </c>
      <c r="M368">
        <f t="shared" si="107"/>
        <v>390</v>
      </c>
      <c r="N368" s="70">
        <f t="shared" si="108"/>
        <v>401.7</v>
      </c>
      <c r="O368" s="70">
        <f t="shared" si="109"/>
        <v>444.59999999999997</v>
      </c>
      <c r="P368" s="70">
        <f t="shared" si="110"/>
        <v>549.9</v>
      </c>
      <c r="Q368" s="481">
        <f t="shared" si="111"/>
        <v>370.5</v>
      </c>
      <c r="R368" s="481">
        <f t="shared" si="112"/>
        <v>409.5</v>
      </c>
      <c r="S368" s="481">
        <f t="shared" si="113"/>
        <v>507</v>
      </c>
      <c r="X368" s="196"/>
    </row>
    <row r="369" spans="1:24" ht="27.75" customHeight="1">
      <c r="A369" s="634" t="s">
        <v>3393</v>
      </c>
      <c r="B369" s="634"/>
      <c r="C369" s="634"/>
      <c r="D369" s="634"/>
      <c r="E369" s="634"/>
      <c r="F369" s="634"/>
      <c r="G369" s="634"/>
      <c r="H369" s="634"/>
      <c r="I369" s="634"/>
      <c r="J369" s="126">
        <f t="shared" si="104"/>
        <v>0</v>
      </c>
      <c r="K369" s="126">
        <f t="shared" si="105"/>
        <v>0</v>
      </c>
      <c r="L369" s="126">
        <f t="shared" si="106"/>
        <v>0</v>
      </c>
      <c r="M369" t="str">
        <f t="shared" si="107"/>
        <v xml:space="preserve"> </v>
      </c>
      <c r="N369" s="70" t="str">
        <f t="shared" si="108"/>
        <v xml:space="preserve"> </v>
      </c>
      <c r="O369" s="70" t="str">
        <f t="shared" si="109"/>
        <v xml:space="preserve"> </v>
      </c>
      <c r="P369" s="70" t="str">
        <f t="shared" si="110"/>
        <v xml:space="preserve"> </v>
      </c>
      <c r="Q369" s="481" t="str">
        <f t="shared" si="111"/>
        <v xml:space="preserve"> </v>
      </c>
      <c r="R369" s="481" t="str">
        <f t="shared" si="112"/>
        <v xml:space="preserve"> </v>
      </c>
      <c r="S369" s="481" t="str">
        <f t="shared" si="113"/>
        <v xml:space="preserve"> </v>
      </c>
      <c r="X369" s="196"/>
    </row>
    <row r="370" spans="1:24" ht="29.25" customHeight="1">
      <c r="A370" s="64" t="s">
        <v>3</v>
      </c>
      <c r="B370" s="64" t="s">
        <v>43</v>
      </c>
      <c r="C370" s="64" t="s">
        <v>189</v>
      </c>
      <c r="D370" s="64" t="s">
        <v>76</v>
      </c>
      <c r="E370" s="64" t="s">
        <v>44</v>
      </c>
      <c r="F370" s="64" t="s">
        <v>4</v>
      </c>
      <c r="G370" s="64" t="s">
        <v>261</v>
      </c>
      <c r="H370" s="64" t="s">
        <v>3630</v>
      </c>
      <c r="I370" s="64" t="s">
        <v>263</v>
      </c>
      <c r="J370" s="126">
        <f t="shared" si="104"/>
        <v>1</v>
      </c>
      <c r="K370" s="126" t="str">
        <f t="shared" si="105"/>
        <v>ОПТ 2</v>
      </c>
      <c r="L370" s="126" t="str">
        <f t="shared" si="106"/>
        <v xml:space="preserve"> </v>
      </c>
      <c r="M370" t="str">
        <f t="shared" si="107"/>
        <v xml:space="preserve"> </v>
      </c>
      <c r="N370" s="70" t="str">
        <f t="shared" si="108"/>
        <v xml:space="preserve"> </v>
      </c>
      <c r="O370" s="70" t="str">
        <f t="shared" si="109"/>
        <v xml:space="preserve"> </v>
      </c>
      <c r="P370" s="70" t="str">
        <f t="shared" si="110"/>
        <v xml:space="preserve"> </v>
      </c>
      <c r="Q370" s="481" t="str">
        <f t="shared" si="111"/>
        <v xml:space="preserve"> </v>
      </c>
      <c r="R370" s="481" t="str">
        <f t="shared" si="112"/>
        <v xml:space="preserve"> </v>
      </c>
      <c r="S370" s="481" t="str">
        <f t="shared" si="113"/>
        <v xml:space="preserve"> </v>
      </c>
      <c r="X370" s="196"/>
    </row>
    <row r="371" spans="1:24" ht="45.75" customHeight="1">
      <c r="A371" s="916" t="s">
        <v>3396</v>
      </c>
      <c r="B371" s="671"/>
      <c r="C371" s="792" t="s">
        <v>1060</v>
      </c>
      <c r="D371" s="919" t="s">
        <v>3198</v>
      </c>
      <c r="E371" s="919" t="s">
        <v>38</v>
      </c>
      <c r="F371" s="135" t="s">
        <v>1178</v>
      </c>
      <c r="G371" s="69">
        <f t="shared" ref="G371:G379" si="116">I371*1.35</f>
        <v>268.65000000000003</v>
      </c>
      <c r="H371" s="70">
        <f t="shared" ref="H371:H379" si="117">I371*1.1</f>
        <v>218.9</v>
      </c>
      <c r="I371" s="71">
        <v>199</v>
      </c>
      <c r="J371" s="126">
        <f t="shared" si="104"/>
        <v>1</v>
      </c>
      <c r="K371" s="126">
        <f t="shared" si="105"/>
        <v>199</v>
      </c>
      <c r="L371" s="126">
        <f t="shared" si="106"/>
        <v>199</v>
      </c>
      <c r="M371">
        <f t="shared" si="107"/>
        <v>199</v>
      </c>
      <c r="N371" s="70">
        <f t="shared" si="108"/>
        <v>204.97</v>
      </c>
      <c r="O371" s="70">
        <f t="shared" si="109"/>
        <v>226.85999999999999</v>
      </c>
      <c r="P371" s="70">
        <f t="shared" si="110"/>
        <v>280.58999999999997</v>
      </c>
      <c r="Q371" s="481">
        <f t="shared" si="111"/>
        <v>189.05</v>
      </c>
      <c r="R371" s="481">
        <f t="shared" si="112"/>
        <v>208.95000000000002</v>
      </c>
      <c r="S371" s="481">
        <f t="shared" si="113"/>
        <v>258.7</v>
      </c>
      <c r="X371" s="196"/>
    </row>
    <row r="372" spans="1:24" ht="30">
      <c r="A372" s="918"/>
      <c r="B372" s="671"/>
      <c r="C372" s="792"/>
      <c r="D372" s="921"/>
      <c r="E372" s="921"/>
      <c r="F372" s="299" t="s">
        <v>1179</v>
      </c>
      <c r="G372" s="69">
        <f t="shared" si="116"/>
        <v>268.65000000000003</v>
      </c>
      <c r="H372" s="70">
        <f t="shared" si="117"/>
        <v>218.9</v>
      </c>
      <c r="I372" s="71">
        <v>199</v>
      </c>
      <c r="J372" s="126">
        <f t="shared" si="104"/>
        <v>1</v>
      </c>
      <c r="K372" s="126">
        <f t="shared" si="105"/>
        <v>199</v>
      </c>
      <c r="L372" s="126">
        <f t="shared" si="106"/>
        <v>199</v>
      </c>
      <c r="M372">
        <f t="shared" si="107"/>
        <v>199</v>
      </c>
      <c r="N372" s="70">
        <f t="shared" si="108"/>
        <v>204.97</v>
      </c>
      <c r="O372" s="70">
        <f t="shared" si="109"/>
        <v>226.85999999999999</v>
      </c>
      <c r="P372" s="70">
        <f t="shared" si="110"/>
        <v>280.58999999999997</v>
      </c>
      <c r="Q372" s="481">
        <f t="shared" si="111"/>
        <v>189.05</v>
      </c>
      <c r="R372" s="481">
        <f t="shared" si="112"/>
        <v>208.95000000000002</v>
      </c>
      <c r="S372" s="481">
        <f t="shared" si="113"/>
        <v>258.7</v>
      </c>
      <c r="X372" s="196"/>
    </row>
    <row r="373" spans="1:24" ht="45.75" customHeight="1">
      <c r="A373" s="916" t="s">
        <v>3395</v>
      </c>
      <c r="B373" s="671"/>
      <c r="C373" s="792" t="s">
        <v>3394</v>
      </c>
      <c r="D373" s="919" t="s">
        <v>3198</v>
      </c>
      <c r="E373" s="919" t="s">
        <v>13</v>
      </c>
      <c r="F373" s="135" t="s">
        <v>1178</v>
      </c>
      <c r="G373" s="69">
        <f>I373*1.35</f>
        <v>189</v>
      </c>
      <c r="H373" s="70">
        <f>I373*1.1</f>
        <v>154</v>
      </c>
      <c r="I373" s="71">
        <v>140</v>
      </c>
      <c r="J373" s="126">
        <f t="shared" si="104"/>
        <v>1</v>
      </c>
      <c r="K373" s="126">
        <f t="shared" si="105"/>
        <v>140</v>
      </c>
      <c r="L373" s="126">
        <f t="shared" si="106"/>
        <v>140</v>
      </c>
      <c r="M373">
        <f t="shared" si="107"/>
        <v>140</v>
      </c>
      <c r="N373" s="70">
        <f t="shared" si="108"/>
        <v>144.20000000000002</v>
      </c>
      <c r="O373" s="70">
        <f t="shared" si="109"/>
        <v>159.6</v>
      </c>
      <c r="P373" s="70">
        <f t="shared" si="110"/>
        <v>197.39999999999998</v>
      </c>
      <c r="Q373" s="481">
        <f t="shared" si="111"/>
        <v>133</v>
      </c>
      <c r="R373" s="481">
        <f t="shared" si="112"/>
        <v>147</v>
      </c>
      <c r="S373" s="481">
        <f t="shared" si="113"/>
        <v>182</v>
      </c>
      <c r="X373" s="196"/>
    </row>
    <row r="374" spans="1:24" ht="30">
      <c r="A374" s="918"/>
      <c r="B374" s="671"/>
      <c r="C374" s="792"/>
      <c r="D374" s="921"/>
      <c r="E374" s="921"/>
      <c r="F374" s="299" t="s">
        <v>1179</v>
      </c>
      <c r="G374" s="69">
        <f>I374*1.35</f>
        <v>189</v>
      </c>
      <c r="H374" s="70">
        <f>I374*1.1</f>
        <v>154</v>
      </c>
      <c r="I374" s="71">
        <v>140</v>
      </c>
      <c r="J374" s="126">
        <f t="shared" si="104"/>
        <v>1</v>
      </c>
      <c r="K374" s="126">
        <f t="shared" si="105"/>
        <v>140</v>
      </c>
      <c r="L374" s="126">
        <f t="shared" si="106"/>
        <v>140</v>
      </c>
      <c r="M374">
        <f t="shared" si="107"/>
        <v>140</v>
      </c>
      <c r="N374" s="70">
        <f t="shared" si="108"/>
        <v>144.20000000000002</v>
      </c>
      <c r="O374" s="70">
        <f t="shared" si="109"/>
        <v>159.6</v>
      </c>
      <c r="P374" s="70">
        <f t="shared" si="110"/>
        <v>197.39999999999998</v>
      </c>
      <c r="Q374" s="481">
        <f t="shared" si="111"/>
        <v>133</v>
      </c>
      <c r="R374" s="481">
        <f t="shared" si="112"/>
        <v>147</v>
      </c>
      <c r="S374" s="481">
        <f t="shared" si="113"/>
        <v>182</v>
      </c>
      <c r="X374" s="196" t="s">
        <v>978</v>
      </c>
    </row>
    <row r="375" spans="1:24" ht="43.5" customHeight="1">
      <c r="A375" s="271" t="s">
        <v>3397</v>
      </c>
      <c r="B375" s="671"/>
      <c r="C375" s="211" t="s">
        <v>1061</v>
      </c>
      <c r="D375" s="82" t="s">
        <v>3198</v>
      </c>
      <c r="E375" s="82" t="s">
        <v>16</v>
      </c>
      <c r="F375" s="135" t="s">
        <v>1178</v>
      </c>
      <c r="G375" s="69">
        <f t="shared" si="116"/>
        <v>630.18000000000006</v>
      </c>
      <c r="H375" s="70">
        <f t="shared" si="117"/>
        <v>513.48</v>
      </c>
      <c r="I375" s="71">
        <v>466.8</v>
      </c>
      <c r="J375" s="126">
        <f t="shared" si="104"/>
        <v>1</v>
      </c>
      <c r="K375" s="126">
        <f t="shared" si="105"/>
        <v>466.8</v>
      </c>
      <c r="L375" s="126">
        <f t="shared" si="106"/>
        <v>466.8</v>
      </c>
      <c r="M375">
        <f t="shared" si="107"/>
        <v>466.8</v>
      </c>
      <c r="N375" s="70">
        <f t="shared" si="108"/>
        <v>480.80400000000003</v>
      </c>
      <c r="O375" s="70">
        <f t="shared" si="109"/>
        <v>532.15199999999993</v>
      </c>
      <c r="P375" s="70">
        <f t="shared" si="110"/>
        <v>658.18799999999999</v>
      </c>
      <c r="Q375" s="481">
        <f t="shared" si="111"/>
        <v>443.46000000000004</v>
      </c>
      <c r="R375" s="481">
        <f t="shared" si="112"/>
        <v>490.14000000000004</v>
      </c>
      <c r="S375" s="481">
        <f t="shared" si="113"/>
        <v>606.84</v>
      </c>
      <c r="X375" s="196"/>
    </row>
    <row r="376" spans="1:24" ht="44.25" customHeight="1">
      <c r="A376" s="916" t="s">
        <v>3398</v>
      </c>
      <c r="B376" s="671"/>
      <c r="C376" s="790" t="s">
        <v>1062</v>
      </c>
      <c r="D376" s="919" t="s">
        <v>3198</v>
      </c>
      <c r="E376" s="919" t="s">
        <v>16</v>
      </c>
      <c r="F376" s="135" t="s">
        <v>1178</v>
      </c>
      <c r="G376" s="69">
        <f>I376*1.35</f>
        <v>630.18000000000006</v>
      </c>
      <c r="H376" s="70">
        <f>I376*1.1</f>
        <v>513.48</v>
      </c>
      <c r="I376" s="71">
        <v>466.8</v>
      </c>
      <c r="J376" s="126">
        <f t="shared" si="104"/>
        <v>1</v>
      </c>
      <c r="K376" s="126">
        <f t="shared" si="105"/>
        <v>466.8</v>
      </c>
      <c r="L376" s="126">
        <f t="shared" si="106"/>
        <v>466.8</v>
      </c>
      <c r="M376">
        <f t="shared" si="107"/>
        <v>466.8</v>
      </c>
      <c r="N376" s="70">
        <f t="shared" si="108"/>
        <v>480.80400000000003</v>
      </c>
      <c r="O376" s="70">
        <f t="shared" si="109"/>
        <v>532.15199999999993</v>
      </c>
      <c r="P376" s="70">
        <f t="shared" si="110"/>
        <v>658.18799999999999</v>
      </c>
      <c r="Q376" s="481">
        <f t="shared" si="111"/>
        <v>443.46000000000004</v>
      </c>
      <c r="R376" s="481">
        <f t="shared" si="112"/>
        <v>490.14000000000004</v>
      </c>
      <c r="S376" s="481">
        <f t="shared" si="113"/>
        <v>606.84</v>
      </c>
      <c r="X376" s="196"/>
    </row>
    <row r="377" spans="1:24" ht="30">
      <c r="A377" s="918"/>
      <c r="B377" s="671"/>
      <c r="C377" s="791"/>
      <c r="D377" s="921"/>
      <c r="E377" s="921"/>
      <c r="F377" s="299" t="s">
        <v>1179</v>
      </c>
      <c r="G377" s="69">
        <f t="shared" si="116"/>
        <v>630.18000000000006</v>
      </c>
      <c r="H377" s="70">
        <f t="shared" si="117"/>
        <v>513.48</v>
      </c>
      <c r="I377" s="71">
        <v>466.8</v>
      </c>
      <c r="J377" s="126">
        <f t="shared" si="104"/>
        <v>1</v>
      </c>
      <c r="K377" s="126">
        <f t="shared" si="105"/>
        <v>466.8</v>
      </c>
      <c r="L377" s="126">
        <f t="shared" si="106"/>
        <v>466.8</v>
      </c>
      <c r="M377">
        <f t="shared" si="107"/>
        <v>466.8</v>
      </c>
      <c r="N377" s="70">
        <f t="shared" si="108"/>
        <v>480.80400000000003</v>
      </c>
      <c r="O377" s="70">
        <f t="shared" si="109"/>
        <v>532.15199999999993</v>
      </c>
      <c r="P377" s="70">
        <f t="shared" si="110"/>
        <v>658.18799999999999</v>
      </c>
      <c r="Q377" s="481">
        <f t="shared" si="111"/>
        <v>443.46000000000004</v>
      </c>
      <c r="R377" s="481">
        <f t="shared" si="112"/>
        <v>490.14000000000004</v>
      </c>
      <c r="S377" s="481">
        <f t="shared" si="113"/>
        <v>606.84</v>
      </c>
      <c r="X377" s="196"/>
    </row>
    <row r="378" spans="1:24" ht="30">
      <c r="A378" s="271" t="s">
        <v>3399</v>
      </c>
      <c r="B378" s="671"/>
      <c r="C378" s="211" t="s">
        <v>1089</v>
      </c>
      <c r="D378" s="82" t="s">
        <v>3198</v>
      </c>
      <c r="E378" s="82" t="s">
        <v>3392</v>
      </c>
      <c r="F378" s="299" t="s">
        <v>1179</v>
      </c>
      <c r="G378" s="69">
        <f t="shared" si="116"/>
        <v>864</v>
      </c>
      <c r="H378" s="70">
        <f t="shared" si="117"/>
        <v>704</v>
      </c>
      <c r="I378" s="71">
        <v>640</v>
      </c>
      <c r="J378" s="126">
        <f t="shared" si="104"/>
        <v>1</v>
      </c>
      <c r="K378" s="126">
        <f t="shared" si="105"/>
        <v>640</v>
      </c>
      <c r="L378" s="126">
        <f t="shared" si="106"/>
        <v>640</v>
      </c>
      <c r="M378">
        <f t="shared" si="107"/>
        <v>640</v>
      </c>
      <c r="N378" s="70">
        <f t="shared" si="108"/>
        <v>659.2</v>
      </c>
      <c r="O378" s="70">
        <f t="shared" si="109"/>
        <v>729.59999999999991</v>
      </c>
      <c r="P378" s="70">
        <f t="shared" si="110"/>
        <v>902.4</v>
      </c>
      <c r="Q378" s="481">
        <f t="shared" si="111"/>
        <v>608</v>
      </c>
      <c r="R378" s="481">
        <f t="shared" si="112"/>
        <v>672</v>
      </c>
      <c r="S378" s="481">
        <f t="shared" si="113"/>
        <v>832</v>
      </c>
      <c r="X378" s="196"/>
    </row>
    <row r="379" spans="1:24" ht="95.25" customHeight="1">
      <c r="A379" s="271" t="s">
        <v>3400</v>
      </c>
      <c r="B379" s="302"/>
      <c r="C379" s="211" t="s">
        <v>1063</v>
      </c>
      <c r="D379" s="82" t="s">
        <v>3198</v>
      </c>
      <c r="E379" s="82" t="s">
        <v>742</v>
      </c>
      <c r="F379" s="135" t="s">
        <v>1178</v>
      </c>
      <c r="G379" s="69">
        <f t="shared" si="116"/>
        <v>1282.5</v>
      </c>
      <c r="H379" s="70">
        <f t="shared" si="117"/>
        <v>1045</v>
      </c>
      <c r="I379" s="71">
        <v>950</v>
      </c>
      <c r="J379" s="126">
        <f t="shared" si="104"/>
        <v>1</v>
      </c>
      <c r="K379" s="126">
        <f t="shared" si="105"/>
        <v>950</v>
      </c>
      <c r="L379" s="126">
        <f t="shared" si="106"/>
        <v>950</v>
      </c>
      <c r="M379">
        <f t="shared" si="107"/>
        <v>950</v>
      </c>
      <c r="N379" s="70">
        <f t="shared" si="108"/>
        <v>978.5</v>
      </c>
      <c r="O379" s="70">
        <f t="shared" si="109"/>
        <v>1083</v>
      </c>
      <c r="P379" s="70">
        <f t="shared" si="110"/>
        <v>1339.5</v>
      </c>
      <c r="Q379" s="481">
        <f t="shared" si="111"/>
        <v>902.5</v>
      </c>
      <c r="R379" s="481">
        <f t="shared" si="112"/>
        <v>997.5</v>
      </c>
      <c r="S379" s="481">
        <f t="shared" si="113"/>
        <v>1235</v>
      </c>
      <c r="X379" s="196"/>
    </row>
    <row r="380" spans="1:24" ht="29.25" customHeight="1">
      <c r="A380" s="634" t="s">
        <v>3401</v>
      </c>
      <c r="B380" s="634"/>
      <c r="C380" s="634"/>
      <c r="D380" s="634"/>
      <c r="E380" s="634"/>
      <c r="F380" s="634"/>
      <c r="G380" s="634"/>
      <c r="H380" s="634"/>
      <c r="I380" s="634"/>
      <c r="J380" s="126">
        <f t="shared" si="104"/>
        <v>0</v>
      </c>
      <c r="K380" s="126">
        <f t="shared" si="105"/>
        <v>0</v>
      </c>
      <c r="L380" s="126">
        <f t="shared" si="106"/>
        <v>0</v>
      </c>
      <c r="M380" t="str">
        <f t="shared" si="107"/>
        <v xml:space="preserve"> </v>
      </c>
      <c r="N380" s="70" t="str">
        <f t="shared" si="108"/>
        <v xml:space="preserve"> </v>
      </c>
      <c r="O380" s="70" t="str">
        <f t="shared" si="109"/>
        <v xml:space="preserve"> </v>
      </c>
      <c r="P380" s="70" t="str">
        <f t="shared" si="110"/>
        <v xml:space="preserve"> </v>
      </c>
      <c r="Q380" s="481" t="str">
        <f t="shared" si="111"/>
        <v xml:space="preserve"> </v>
      </c>
      <c r="R380" s="481" t="str">
        <f t="shared" si="112"/>
        <v xml:space="preserve"> </v>
      </c>
      <c r="S380" s="481" t="str">
        <f t="shared" si="113"/>
        <v xml:space="preserve"> </v>
      </c>
      <c r="X380" s="196"/>
    </row>
    <row r="381" spans="1:24" ht="29.25" customHeight="1">
      <c r="A381" s="64" t="s">
        <v>3</v>
      </c>
      <c r="B381" s="64" t="s">
        <v>43</v>
      </c>
      <c r="C381" s="64" t="s">
        <v>189</v>
      </c>
      <c r="D381" s="64" t="s">
        <v>76</v>
      </c>
      <c r="E381" s="64" t="s">
        <v>44</v>
      </c>
      <c r="F381" s="64" t="s">
        <v>4</v>
      </c>
      <c r="G381" s="64" t="s">
        <v>261</v>
      </c>
      <c r="H381" s="64" t="s">
        <v>3630</v>
      </c>
      <c r="I381" s="64" t="s">
        <v>263</v>
      </c>
      <c r="J381" s="126">
        <f t="shared" si="104"/>
        <v>1</v>
      </c>
      <c r="K381" s="126" t="str">
        <f t="shared" si="105"/>
        <v>ОПТ 2</v>
      </c>
      <c r="L381" s="126" t="str">
        <f t="shared" si="106"/>
        <v xml:space="preserve"> </v>
      </c>
      <c r="M381" t="str">
        <f t="shared" si="107"/>
        <v xml:space="preserve"> </v>
      </c>
      <c r="N381" s="70" t="str">
        <f t="shared" si="108"/>
        <v xml:space="preserve"> </v>
      </c>
      <c r="O381" s="70" t="str">
        <f t="shared" si="109"/>
        <v xml:space="preserve"> </v>
      </c>
      <c r="P381" s="70" t="str">
        <f t="shared" si="110"/>
        <v xml:space="preserve"> </v>
      </c>
      <c r="Q381" s="481" t="str">
        <f t="shared" si="111"/>
        <v xml:space="preserve"> </v>
      </c>
      <c r="R381" s="481" t="str">
        <f t="shared" si="112"/>
        <v xml:space="preserve"> </v>
      </c>
      <c r="S381" s="481" t="str">
        <f t="shared" si="113"/>
        <v xml:space="preserve"> </v>
      </c>
      <c r="X381" s="196"/>
    </row>
    <row r="382" spans="1:24" ht="45" customHeight="1">
      <c r="A382" s="271" t="s">
        <v>3403</v>
      </c>
      <c r="B382" s="931"/>
      <c r="C382" s="211" t="s">
        <v>1064</v>
      </c>
      <c r="D382" s="82" t="s">
        <v>3198</v>
      </c>
      <c r="E382" s="82" t="s">
        <v>3404</v>
      </c>
      <c r="F382" s="135" t="s">
        <v>1178</v>
      </c>
      <c r="G382" s="69">
        <f>I382*1.35</f>
        <v>190.89000000000001</v>
      </c>
      <c r="H382" s="70">
        <f>I382*1.1</f>
        <v>155.54000000000002</v>
      </c>
      <c r="I382" s="71">
        <v>141.4</v>
      </c>
      <c r="J382" s="126">
        <f t="shared" si="104"/>
        <v>1</v>
      </c>
      <c r="K382" s="126">
        <f t="shared" si="105"/>
        <v>141.4</v>
      </c>
      <c r="L382" s="126">
        <f t="shared" si="106"/>
        <v>141.4</v>
      </c>
      <c r="M382">
        <f t="shared" si="107"/>
        <v>141.4</v>
      </c>
      <c r="N382" s="70">
        <f t="shared" si="108"/>
        <v>145.642</v>
      </c>
      <c r="O382" s="70">
        <f t="shared" si="109"/>
        <v>161.196</v>
      </c>
      <c r="P382" s="70">
        <f t="shared" si="110"/>
        <v>199.374</v>
      </c>
      <c r="Q382" s="481">
        <f t="shared" si="111"/>
        <v>134.33000000000001</v>
      </c>
      <c r="R382" s="481">
        <f t="shared" si="112"/>
        <v>148.47</v>
      </c>
      <c r="S382" s="481">
        <f t="shared" si="113"/>
        <v>183.82000000000002</v>
      </c>
      <c r="X382" s="196"/>
    </row>
    <row r="383" spans="1:24" ht="44.25" customHeight="1">
      <c r="A383" s="271" t="s">
        <v>3406</v>
      </c>
      <c r="B383" s="931"/>
      <c r="C383" s="211" t="s">
        <v>1065</v>
      </c>
      <c r="D383" s="82" t="s">
        <v>3198</v>
      </c>
      <c r="E383" s="82" t="s">
        <v>3404</v>
      </c>
      <c r="F383" s="135" t="s">
        <v>1178</v>
      </c>
      <c r="G383" s="69">
        <f>I383*1.35</f>
        <v>190.89000000000001</v>
      </c>
      <c r="H383" s="70">
        <f>I383*1.1</f>
        <v>155.54000000000002</v>
      </c>
      <c r="I383" s="71">
        <v>141.4</v>
      </c>
      <c r="J383" s="126">
        <f t="shared" si="104"/>
        <v>1</v>
      </c>
      <c r="K383" s="126">
        <f t="shared" si="105"/>
        <v>141.4</v>
      </c>
      <c r="L383" s="126">
        <f t="shared" si="106"/>
        <v>141.4</v>
      </c>
      <c r="M383">
        <f t="shared" si="107"/>
        <v>141.4</v>
      </c>
      <c r="N383" s="70">
        <f t="shared" si="108"/>
        <v>145.642</v>
      </c>
      <c r="O383" s="70">
        <f t="shared" si="109"/>
        <v>161.196</v>
      </c>
      <c r="P383" s="70">
        <f t="shared" si="110"/>
        <v>199.374</v>
      </c>
      <c r="Q383" s="481">
        <f t="shared" si="111"/>
        <v>134.33000000000001</v>
      </c>
      <c r="R383" s="481">
        <f t="shared" si="112"/>
        <v>148.47</v>
      </c>
      <c r="S383" s="481">
        <f t="shared" si="113"/>
        <v>183.82000000000002</v>
      </c>
      <c r="X383" s="196"/>
    </row>
    <row r="384" spans="1:24" ht="46.5" customHeight="1">
      <c r="A384" s="271" t="s">
        <v>3405</v>
      </c>
      <c r="B384" s="931"/>
      <c r="C384" s="211" t="s">
        <v>1066</v>
      </c>
      <c r="D384" s="82" t="s">
        <v>3198</v>
      </c>
      <c r="E384" s="82" t="s">
        <v>31</v>
      </c>
      <c r="F384" s="135" t="s">
        <v>1178</v>
      </c>
      <c r="G384" s="69">
        <f>I384*1.35</f>
        <v>200.20500000000004</v>
      </c>
      <c r="H384" s="70">
        <f>I384*1.1</f>
        <v>163.13000000000002</v>
      </c>
      <c r="I384" s="71">
        <v>148.30000000000001</v>
      </c>
      <c r="J384" s="126">
        <f t="shared" si="104"/>
        <v>1</v>
      </c>
      <c r="K384" s="126">
        <f t="shared" si="105"/>
        <v>148.30000000000001</v>
      </c>
      <c r="L384" s="126">
        <f t="shared" si="106"/>
        <v>148.30000000000001</v>
      </c>
      <c r="M384">
        <f t="shared" si="107"/>
        <v>148.30000000000001</v>
      </c>
      <c r="N384" s="70">
        <f t="shared" si="108"/>
        <v>152.74900000000002</v>
      </c>
      <c r="O384" s="70">
        <f t="shared" si="109"/>
        <v>169.06200000000001</v>
      </c>
      <c r="P384" s="70">
        <f t="shared" si="110"/>
        <v>209.10300000000001</v>
      </c>
      <c r="Q384" s="481">
        <f t="shared" si="111"/>
        <v>140.88500000000002</v>
      </c>
      <c r="R384" s="481">
        <f t="shared" si="112"/>
        <v>155.71500000000003</v>
      </c>
      <c r="S384" s="481">
        <f t="shared" si="113"/>
        <v>192.79000000000002</v>
      </c>
      <c r="X384" s="196"/>
    </row>
    <row r="385" spans="1:24" ht="50.25" customHeight="1">
      <c r="A385" s="271" t="s">
        <v>3407</v>
      </c>
      <c r="B385" s="931"/>
      <c r="C385" s="211" t="s">
        <v>1067</v>
      </c>
      <c r="D385" s="82" t="s">
        <v>3198</v>
      </c>
      <c r="E385" s="82" t="s">
        <v>31</v>
      </c>
      <c r="F385" s="135" t="s">
        <v>1178</v>
      </c>
      <c r="G385" s="69">
        <f>I385*1.35</f>
        <v>200.20500000000004</v>
      </c>
      <c r="H385" s="70">
        <f>I385*1.1</f>
        <v>163.13000000000002</v>
      </c>
      <c r="I385" s="71">
        <v>148.30000000000001</v>
      </c>
      <c r="J385" s="126">
        <f t="shared" si="104"/>
        <v>1</v>
      </c>
      <c r="K385" s="126">
        <f t="shared" si="105"/>
        <v>148.30000000000001</v>
      </c>
      <c r="L385" s="126">
        <f t="shared" si="106"/>
        <v>148.30000000000001</v>
      </c>
      <c r="M385">
        <f t="shared" si="107"/>
        <v>148.30000000000001</v>
      </c>
      <c r="N385" s="70">
        <f t="shared" si="108"/>
        <v>152.74900000000002</v>
      </c>
      <c r="O385" s="70">
        <f t="shared" si="109"/>
        <v>169.06200000000001</v>
      </c>
      <c r="P385" s="70">
        <f t="shared" si="110"/>
        <v>209.10300000000001</v>
      </c>
      <c r="Q385" s="481">
        <f t="shared" si="111"/>
        <v>140.88500000000002</v>
      </c>
      <c r="R385" s="481">
        <f t="shared" si="112"/>
        <v>155.71500000000003</v>
      </c>
      <c r="S385" s="481">
        <f t="shared" si="113"/>
        <v>192.79000000000002</v>
      </c>
      <c r="X385" s="196"/>
    </row>
    <row r="386" spans="1:24" ht="29.25" customHeight="1">
      <c r="A386" s="634" t="s">
        <v>3402</v>
      </c>
      <c r="B386" s="634"/>
      <c r="C386" s="634"/>
      <c r="D386" s="634"/>
      <c r="E386" s="634"/>
      <c r="F386" s="634"/>
      <c r="G386" s="634"/>
      <c r="H386" s="634"/>
      <c r="I386" s="634"/>
      <c r="J386" s="126">
        <f t="shared" si="104"/>
        <v>0</v>
      </c>
      <c r="K386" s="126">
        <f t="shared" si="105"/>
        <v>0</v>
      </c>
      <c r="L386" s="126">
        <f t="shared" si="106"/>
        <v>0</v>
      </c>
      <c r="M386" t="str">
        <f t="shared" si="107"/>
        <v xml:space="preserve"> </v>
      </c>
      <c r="N386" s="70" t="str">
        <f t="shared" si="108"/>
        <v xml:space="preserve"> </v>
      </c>
      <c r="O386" s="70" t="str">
        <f t="shared" si="109"/>
        <v xml:space="preserve"> </v>
      </c>
      <c r="P386" s="70" t="str">
        <f t="shared" si="110"/>
        <v xml:space="preserve"> </v>
      </c>
      <c r="Q386" s="481" t="str">
        <f t="shared" si="111"/>
        <v xml:space="preserve"> </v>
      </c>
      <c r="R386" s="481" t="str">
        <f t="shared" si="112"/>
        <v xml:space="preserve"> </v>
      </c>
      <c r="S386" s="481" t="str">
        <f t="shared" si="113"/>
        <v xml:space="preserve"> </v>
      </c>
      <c r="X386" s="196"/>
    </row>
    <row r="387" spans="1:24" ht="29.25" customHeight="1">
      <c r="A387" s="64" t="s">
        <v>3</v>
      </c>
      <c r="B387" s="64" t="s">
        <v>43</v>
      </c>
      <c r="C387" s="64" t="s">
        <v>189</v>
      </c>
      <c r="D387" s="64" t="s">
        <v>76</v>
      </c>
      <c r="E387" s="64" t="s">
        <v>44</v>
      </c>
      <c r="F387" s="64" t="s">
        <v>4</v>
      </c>
      <c r="G387" s="64" t="s">
        <v>261</v>
      </c>
      <c r="H387" s="64" t="s">
        <v>3630</v>
      </c>
      <c r="I387" s="64" t="s">
        <v>263</v>
      </c>
      <c r="J387" s="126">
        <f t="shared" si="104"/>
        <v>1</v>
      </c>
      <c r="K387" s="126" t="str">
        <f t="shared" si="105"/>
        <v>ОПТ 2</v>
      </c>
      <c r="L387" s="126" t="str">
        <f t="shared" si="106"/>
        <v xml:space="preserve"> </v>
      </c>
      <c r="M387" t="str">
        <f t="shared" si="107"/>
        <v xml:space="preserve"> </v>
      </c>
      <c r="N387" s="70" t="str">
        <f t="shared" si="108"/>
        <v xml:space="preserve"> </v>
      </c>
      <c r="O387" s="70" t="str">
        <f t="shared" si="109"/>
        <v xml:space="preserve"> </v>
      </c>
      <c r="P387" s="70" t="str">
        <f t="shared" si="110"/>
        <v xml:space="preserve"> </v>
      </c>
      <c r="Q387" s="481" t="str">
        <f t="shared" si="111"/>
        <v xml:space="preserve"> </v>
      </c>
      <c r="R387" s="481" t="str">
        <f t="shared" si="112"/>
        <v xml:space="preserve"> </v>
      </c>
      <c r="S387" s="481" t="str">
        <f t="shared" si="113"/>
        <v xml:space="preserve"> </v>
      </c>
      <c r="X387" s="196"/>
    </row>
    <row r="388" spans="1:24" ht="90" customHeight="1">
      <c r="A388" s="271" t="s">
        <v>3413</v>
      </c>
      <c r="B388" s="140"/>
      <c r="C388" s="211" t="s">
        <v>3414</v>
      </c>
      <c r="D388" s="82" t="s">
        <v>3299</v>
      </c>
      <c r="E388" s="82" t="s">
        <v>649</v>
      </c>
      <c r="F388" s="297" t="s">
        <v>1241</v>
      </c>
      <c r="G388" s="69">
        <f t="shared" ref="G388:G394" si="118">I388*1.35</f>
        <v>218.70000000000002</v>
      </c>
      <c r="H388" s="70">
        <f t="shared" ref="H388:H394" si="119">I388*1.1</f>
        <v>178.20000000000002</v>
      </c>
      <c r="I388" s="71">
        <v>162</v>
      </c>
      <c r="J388" s="126">
        <f t="shared" si="104"/>
        <v>1</v>
      </c>
      <c r="K388" s="126">
        <f t="shared" si="105"/>
        <v>162</v>
      </c>
      <c r="L388" s="126">
        <f t="shared" si="106"/>
        <v>162</v>
      </c>
      <c r="M388">
        <f t="shared" si="107"/>
        <v>162</v>
      </c>
      <c r="N388" s="70">
        <f t="shared" si="108"/>
        <v>166.86</v>
      </c>
      <c r="O388" s="70">
        <f t="shared" si="109"/>
        <v>184.67999999999998</v>
      </c>
      <c r="P388" s="70">
        <f t="shared" si="110"/>
        <v>228.42</v>
      </c>
      <c r="Q388" s="481">
        <f t="shared" si="111"/>
        <v>153.9</v>
      </c>
      <c r="R388" s="481">
        <f t="shared" si="112"/>
        <v>170.1</v>
      </c>
      <c r="S388" s="481">
        <f t="shared" si="113"/>
        <v>210.6</v>
      </c>
      <c r="X388" s="196"/>
    </row>
    <row r="389" spans="1:24" ht="39.75" customHeight="1">
      <c r="A389" s="271" t="s">
        <v>3415</v>
      </c>
      <c r="B389" s="688"/>
      <c r="C389" s="211" t="s">
        <v>3420</v>
      </c>
      <c r="D389" s="82" t="s">
        <v>3198</v>
      </c>
      <c r="E389" s="82" t="s">
        <v>75</v>
      </c>
      <c r="F389" s="303" t="s">
        <v>1245</v>
      </c>
      <c r="G389" s="69">
        <f t="shared" si="118"/>
        <v>326.70000000000005</v>
      </c>
      <c r="H389" s="70">
        <f t="shared" si="119"/>
        <v>266.20000000000005</v>
      </c>
      <c r="I389" s="71">
        <v>242</v>
      </c>
      <c r="J389" s="126">
        <f t="shared" ref="J389:J397" si="120">IF(I389&gt;1,1,0)</f>
        <v>1</v>
      </c>
      <c r="K389" s="126">
        <f t="shared" ref="K389:K397" si="121">IF(J389=1,I389,0)</f>
        <v>242</v>
      </c>
      <c r="L389" s="126">
        <f t="shared" ref="L389:L397" si="122">IFERROR(SUM(K389*1)," ")</f>
        <v>242</v>
      </c>
      <c r="M389">
        <f t="shared" ref="M389:M397" si="123">IF(L389=0," ",L389)</f>
        <v>242</v>
      </c>
      <c r="N389" s="70">
        <f t="shared" si="108"/>
        <v>249.26000000000002</v>
      </c>
      <c r="O389" s="70">
        <f t="shared" si="109"/>
        <v>275.88</v>
      </c>
      <c r="P389" s="70">
        <f t="shared" si="110"/>
        <v>341.21999999999997</v>
      </c>
      <c r="Q389" s="481">
        <f t="shared" si="111"/>
        <v>229.9</v>
      </c>
      <c r="R389" s="481">
        <f t="shared" si="112"/>
        <v>254.10000000000002</v>
      </c>
      <c r="S389" s="481">
        <f t="shared" si="113"/>
        <v>314.60000000000002</v>
      </c>
      <c r="X389" s="196"/>
    </row>
    <row r="390" spans="1:24" ht="56.25" customHeight="1">
      <c r="A390" s="271" t="s">
        <v>3416</v>
      </c>
      <c r="B390" s="688"/>
      <c r="C390" s="211" t="s">
        <v>3419</v>
      </c>
      <c r="D390" s="82" t="s">
        <v>3198</v>
      </c>
      <c r="E390" s="82" t="s">
        <v>784</v>
      </c>
      <c r="F390" s="303" t="s">
        <v>1245</v>
      </c>
      <c r="G390" s="69">
        <f t="shared" si="118"/>
        <v>380.70000000000005</v>
      </c>
      <c r="H390" s="70">
        <f t="shared" si="119"/>
        <v>310.20000000000005</v>
      </c>
      <c r="I390" s="71">
        <v>282</v>
      </c>
      <c r="J390" s="126">
        <f t="shared" si="120"/>
        <v>1</v>
      </c>
      <c r="K390" s="126">
        <f t="shared" si="121"/>
        <v>282</v>
      </c>
      <c r="L390" s="126">
        <f t="shared" si="122"/>
        <v>282</v>
      </c>
      <c r="M390">
        <f t="shared" si="123"/>
        <v>282</v>
      </c>
      <c r="N390" s="70">
        <f t="shared" ref="N390:N397" si="124">IFERROR(SUM($M390*$T$2)," ")</f>
        <v>290.45999999999998</v>
      </c>
      <c r="O390" s="70">
        <f t="shared" ref="O390:O397" si="125">IFERROR(SUM($M390*$U$2)," ")</f>
        <v>321.47999999999996</v>
      </c>
      <c r="P390" s="70">
        <f t="shared" ref="P390:P397" si="126">IFERROR(SUM($M390*$V$2)," ")</f>
        <v>397.62</v>
      </c>
      <c r="Q390" s="481">
        <f t="shared" ref="Q390:Q397" si="127">IFERROR(SUM($M390-$M390/100*$W$2)," ")</f>
        <v>267.89999999999998</v>
      </c>
      <c r="R390" s="481">
        <f t="shared" ref="R390:R397" si="128">IFERROR(SUM($M390*$X$2)," ")</f>
        <v>296.10000000000002</v>
      </c>
      <c r="S390" s="481">
        <f t="shared" ref="S390:S397" si="129">IFERROR(SUM($M390*$Y$2)," ")</f>
        <v>366.6</v>
      </c>
      <c r="X390" s="196"/>
    </row>
    <row r="391" spans="1:24" ht="78.75" customHeight="1">
      <c r="A391" s="271" t="s">
        <v>3417</v>
      </c>
      <c r="B391" s="74"/>
      <c r="C391" s="211" t="s">
        <v>3418</v>
      </c>
      <c r="D391" s="82" t="s">
        <v>3198</v>
      </c>
      <c r="E391" s="82" t="s">
        <v>649</v>
      </c>
      <c r="F391" s="303" t="s">
        <v>1243</v>
      </c>
      <c r="G391" s="69">
        <f t="shared" si="118"/>
        <v>198.45000000000002</v>
      </c>
      <c r="H391" s="70">
        <f t="shared" si="119"/>
        <v>161.70000000000002</v>
      </c>
      <c r="I391" s="71">
        <v>147</v>
      </c>
      <c r="J391" s="126">
        <f t="shared" si="120"/>
        <v>1</v>
      </c>
      <c r="K391" s="126">
        <f t="shared" si="121"/>
        <v>147</v>
      </c>
      <c r="L391" s="126">
        <f t="shared" si="122"/>
        <v>147</v>
      </c>
      <c r="M391">
        <f t="shared" si="123"/>
        <v>147</v>
      </c>
      <c r="N391" s="70">
        <f t="shared" si="124"/>
        <v>151.41</v>
      </c>
      <c r="O391" s="70">
        <f t="shared" si="125"/>
        <v>167.57999999999998</v>
      </c>
      <c r="P391" s="70">
        <f t="shared" si="126"/>
        <v>207.26999999999998</v>
      </c>
      <c r="Q391" s="481">
        <f t="shared" si="127"/>
        <v>139.65</v>
      </c>
      <c r="R391" s="481">
        <f t="shared" si="128"/>
        <v>154.35</v>
      </c>
      <c r="S391" s="481">
        <f t="shared" si="129"/>
        <v>191.1</v>
      </c>
      <c r="X391" s="196"/>
    </row>
    <row r="392" spans="1:24" ht="91.5" customHeight="1">
      <c r="A392" s="271" t="s">
        <v>3422</v>
      </c>
      <c r="B392" s="74"/>
      <c r="C392" s="211" t="s">
        <v>3421</v>
      </c>
      <c r="D392" s="82" t="s">
        <v>3217</v>
      </c>
      <c r="E392" s="82" t="s">
        <v>649</v>
      </c>
      <c r="F392" s="303" t="s">
        <v>1243</v>
      </c>
      <c r="G392" s="69">
        <f t="shared" si="118"/>
        <v>190.35000000000002</v>
      </c>
      <c r="H392" s="70">
        <f t="shared" si="119"/>
        <v>155.10000000000002</v>
      </c>
      <c r="I392" s="71">
        <v>141</v>
      </c>
      <c r="J392" s="126">
        <f t="shared" si="120"/>
        <v>1</v>
      </c>
      <c r="K392" s="126">
        <f t="shared" si="121"/>
        <v>141</v>
      </c>
      <c r="L392" s="126">
        <f t="shared" si="122"/>
        <v>141</v>
      </c>
      <c r="M392">
        <f t="shared" si="123"/>
        <v>141</v>
      </c>
      <c r="N392" s="70">
        <f t="shared" si="124"/>
        <v>145.22999999999999</v>
      </c>
      <c r="O392" s="70">
        <f t="shared" si="125"/>
        <v>160.73999999999998</v>
      </c>
      <c r="P392" s="70">
        <f t="shared" si="126"/>
        <v>198.81</v>
      </c>
      <c r="Q392" s="481">
        <f t="shared" si="127"/>
        <v>133.94999999999999</v>
      </c>
      <c r="R392" s="481">
        <f t="shared" si="128"/>
        <v>148.05000000000001</v>
      </c>
      <c r="S392" s="481">
        <f t="shared" si="129"/>
        <v>183.3</v>
      </c>
      <c r="X392" s="196"/>
    </row>
    <row r="393" spans="1:24" ht="91.5" customHeight="1">
      <c r="A393" s="271" t="s">
        <v>3424</v>
      </c>
      <c r="B393" s="74"/>
      <c r="C393" s="211" t="s">
        <v>3423</v>
      </c>
      <c r="D393" s="82" t="s">
        <v>3217</v>
      </c>
      <c r="E393" s="82" t="s">
        <v>690</v>
      </c>
      <c r="F393" s="303" t="s">
        <v>1246</v>
      </c>
      <c r="G393" s="69">
        <f t="shared" si="118"/>
        <v>92.475000000000009</v>
      </c>
      <c r="H393" s="70">
        <f t="shared" si="119"/>
        <v>75.350000000000009</v>
      </c>
      <c r="I393" s="71">
        <v>68.5</v>
      </c>
      <c r="J393" s="126">
        <f t="shared" si="120"/>
        <v>1</v>
      </c>
      <c r="K393" s="126">
        <f t="shared" si="121"/>
        <v>68.5</v>
      </c>
      <c r="L393" s="126">
        <f t="shared" si="122"/>
        <v>68.5</v>
      </c>
      <c r="M393">
        <f t="shared" si="123"/>
        <v>68.5</v>
      </c>
      <c r="N393" s="70">
        <f t="shared" si="124"/>
        <v>70.555000000000007</v>
      </c>
      <c r="O393" s="70">
        <f t="shared" si="125"/>
        <v>78.089999999999989</v>
      </c>
      <c r="P393" s="70">
        <f t="shared" si="126"/>
        <v>96.584999999999994</v>
      </c>
      <c r="Q393" s="481">
        <f t="shared" si="127"/>
        <v>65.075000000000003</v>
      </c>
      <c r="R393" s="481">
        <f t="shared" si="128"/>
        <v>71.924999999999997</v>
      </c>
      <c r="S393" s="481">
        <f t="shared" si="129"/>
        <v>89.05</v>
      </c>
      <c r="X393" s="196"/>
    </row>
    <row r="394" spans="1:24" ht="91.5" customHeight="1">
      <c r="A394" s="271" t="s">
        <v>3426</v>
      </c>
      <c r="B394" s="74"/>
      <c r="C394" s="211" t="s">
        <v>3425</v>
      </c>
      <c r="D394" s="82" t="s">
        <v>81</v>
      </c>
      <c r="E394" s="82" t="s">
        <v>649</v>
      </c>
      <c r="F394" s="303" t="s">
        <v>1246</v>
      </c>
      <c r="G394" s="69">
        <f t="shared" si="118"/>
        <v>120.15</v>
      </c>
      <c r="H394" s="70">
        <f t="shared" si="119"/>
        <v>97.9</v>
      </c>
      <c r="I394" s="71">
        <v>89</v>
      </c>
      <c r="J394" s="126">
        <f t="shared" si="120"/>
        <v>1</v>
      </c>
      <c r="K394" s="126">
        <f t="shared" si="121"/>
        <v>89</v>
      </c>
      <c r="L394" s="126">
        <f t="shared" si="122"/>
        <v>89</v>
      </c>
      <c r="M394">
        <f t="shared" si="123"/>
        <v>89</v>
      </c>
      <c r="N394" s="70">
        <f t="shared" si="124"/>
        <v>91.67</v>
      </c>
      <c r="O394" s="70">
        <f t="shared" si="125"/>
        <v>101.46</v>
      </c>
      <c r="P394" s="70">
        <f t="shared" si="126"/>
        <v>125.49</v>
      </c>
      <c r="Q394" s="481">
        <f t="shared" si="127"/>
        <v>84.55</v>
      </c>
      <c r="R394" s="481">
        <f t="shared" si="128"/>
        <v>93.45</v>
      </c>
      <c r="S394" s="481">
        <f t="shared" si="129"/>
        <v>115.7</v>
      </c>
      <c r="X394" s="196"/>
    </row>
    <row r="395" spans="1:24" ht="29.25" customHeight="1">
      <c r="A395" s="634" t="s">
        <v>3408</v>
      </c>
      <c r="B395" s="634"/>
      <c r="C395" s="634"/>
      <c r="D395" s="634"/>
      <c r="E395" s="634"/>
      <c r="F395" s="634"/>
      <c r="G395" s="634"/>
      <c r="H395" s="634"/>
      <c r="I395" s="634"/>
      <c r="J395" s="126">
        <f t="shared" si="120"/>
        <v>0</v>
      </c>
      <c r="K395" s="126">
        <f t="shared" si="121"/>
        <v>0</v>
      </c>
      <c r="L395" s="126">
        <f t="shared" si="122"/>
        <v>0</v>
      </c>
      <c r="M395" t="str">
        <f t="shared" si="123"/>
        <v xml:space="preserve"> </v>
      </c>
      <c r="N395" s="70" t="str">
        <f t="shared" si="124"/>
        <v xml:space="preserve"> </v>
      </c>
      <c r="O395" s="70" t="str">
        <f t="shared" si="125"/>
        <v xml:space="preserve"> </v>
      </c>
      <c r="P395" s="70" t="str">
        <f t="shared" si="126"/>
        <v xml:space="preserve"> </v>
      </c>
      <c r="Q395" s="481" t="str">
        <f t="shared" si="127"/>
        <v xml:space="preserve"> </v>
      </c>
      <c r="R395" s="481" t="str">
        <f t="shared" si="128"/>
        <v xml:space="preserve"> </v>
      </c>
      <c r="S395" s="481" t="str">
        <f t="shared" si="129"/>
        <v xml:space="preserve"> </v>
      </c>
      <c r="X395" s="196"/>
    </row>
    <row r="396" spans="1:24" ht="29.25" customHeight="1">
      <c r="A396" s="64" t="s">
        <v>3</v>
      </c>
      <c r="B396" s="64" t="s">
        <v>43</v>
      </c>
      <c r="C396" s="64" t="s">
        <v>189</v>
      </c>
      <c r="D396" s="64" t="s">
        <v>76</v>
      </c>
      <c r="E396" s="64" t="s">
        <v>44</v>
      </c>
      <c r="F396" s="64" t="s">
        <v>4</v>
      </c>
      <c r="G396" s="64" t="s">
        <v>261</v>
      </c>
      <c r="H396" s="64" t="s">
        <v>3630</v>
      </c>
      <c r="I396" s="64" t="s">
        <v>263</v>
      </c>
      <c r="J396" s="126">
        <f t="shared" si="120"/>
        <v>1</v>
      </c>
      <c r="K396" s="126" t="str">
        <f t="shared" si="121"/>
        <v>ОПТ 2</v>
      </c>
      <c r="L396" s="126" t="str">
        <f t="shared" si="122"/>
        <v xml:space="preserve"> </v>
      </c>
      <c r="M396" t="str">
        <f t="shared" si="123"/>
        <v xml:space="preserve"> </v>
      </c>
      <c r="N396" s="70" t="str">
        <f t="shared" si="124"/>
        <v xml:space="preserve"> </v>
      </c>
      <c r="O396" s="70" t="str">
        <f t="shared" si="125"/>
        <v xml:space="preserve"> </v>
      </c>
      <c r="P396" s="70" t="str">
        <f t="shared" si="126"/>
        <v xml:space="preserve"> </v>
      </c>
      <c r="Q396" s="481" t="str">
        <f t="shared" si="127"/>
        <v xml:space="preserve"> </v>
      </c>
      <c r="R396" s="481" t="str">
        <f t="shared" si="128"/>
        <v xml:space="preserve"> </v>
      </c>
      <c r="S396" s="481" t="str">
        <f t="shared" si="129"/>
        <v xml:space="preserve"> </v>
      </c>
      <c r="X396" s="196"/>
    </row>
    <row r="397" spans="1:24" ht="57.75" customHeight="1">
      <c r="A397" s="271" t="s">
        <v>3411</v>
      </c>
      <c r="B397" s="140"/>
      <c r="C397" s="211" t="s">
        <v>3410</v>
      </c>
      <c r="D397" s="82" t="s">
        <v>3409</v>
      </c>
      <c r="E397" s="82" t="s">
        <v>3290</v>
      </c>
      <c r="F397" s="297" t="s">
        <v>3412</v>
      </c>
      <c r="G397" s="69">
        <f>I397*1.35</f>
        <v>114.75000000000001</v>
      </c>
      <c r="H397" s="70">
        <f>I397*1.1</f>
        <v>93.500000000000014</v>
      </c>
      <c r="I397" s="71">
        <v>85</v>
      </c>
      <c r="J397" s="126">
        <f t="shared" si="120"/>
        <v>1</v>
      </c>
      <c r="K397" s="126">
        <f t="shared" si="121"/>
        <v>85</v>
      </c>
      <c r="L397" s="126">
        <f t="shared" si="122"/>
        <v>85</v>
      </c>
      <c r="M397">
        <f t="shared" si="123"/>
        <v>85</v>
      </c>
      <c r="N397" s="70">
        <f t="shared" si="124"/>
        <v>87.55</v>
      </c>
      <c r="O397" s="70">
        <f t="shared" si="125"/>
        <v>96.899999999999991</v>
      </c>
      <c r="P397" s="70">
        <f t="shared" si="126"/>
        <v>119.85</v>
      </c>
      <c r="Q397" s="481">
        <f t="shared" si="127"/>
        <v>80.75</v>
      </c>
      <c r="R397" s="481">
        <f t="shared" si="128"/>
        <v>89.25</v>
      </c>
      <c r="S397" s="481">
        <f t="shared" si="129"/>
        <v>110.5</v>
      </c>
      <c r="X397" s="196"/>
    </row>
  </sheetData>
  <sheetProtection algorithmName="SHA-512" hashValue="Ed9AtnBcrVtvXPEFGN7Jvuk7OVksxc/lwjMXzd098thaxEXGbXcqs8hSc6Pi5XxkrpxLhOCHXQxcnRSxOkdXag==" saltValue="QwSZwZIvxcDGSk8zqVzHFg==" spinCount="100000" sheet="1" objects="1" scenarios="1"/>
  <mergeCells count="541">
    <mergeCell ref="A371:A372"/>
    <mergeCell ref="A376:A377"/>
    <mergeCell ref="D371:D372"/>
    <mergeCell ref="E371:E372"/>
    <mergeCell ref="D376:D377"/>
    <mergeCell ref="E376:E377"/>
    <mergeCell ref="A373:A374"/>
    <mergeCell ref="C373:C374"/>
    <mergeCell ref="D373:D374"/>
    <mergeCell ref="E373:E374"/>
    <mergeCell ref="A355:A356"/>
    <mergeCell ref="D355:D356"/>
    <mergeCell ref="E355:E356"/>
    <mergeCell ref="B364:B365"/>
    <mergeCell ref="E340:E341"/>
    <mergeCell ref="D342:D343"/>
    <mergeCell ref="E342:E343"/>
    <mergeCell ref="D344:D345"/>
    <mergeCell ref="E344:E345"/>
    <mergeCell ref="D346:D347"/>
    <mergeCell ref="E346:E347"/>
    <mergeCell ref="A340:A341"/>
    <mergeCell ref="A342:A343"/>
    <mergeCell ref="A344:A345"/>
    <mergeCell ref="A351:A352"/>
    <mergeCell ref="D340:D341"/>
    <mergeCell ref="D351:D352"/>
    <mergeCell ref="A346:A347"/>
    <mergeCell ref="C346:C347"/>
    <mergeCell ref="C344:C345"/>
    <mergeCell ref="C342:C343"/>
    <mergeCell ref="E351:E352"/>
    <mergeCell ref="C308:C310"/>
    <mergeCell ref="C312:C313"/>
    <mergeCell ref="C212:C213"/>
    <mergeCell ref="A395:I395"/>
    <mergeCell ref="C145:C147"/>
    <mergeCell ref="C130:C131"/>
    <mergeCell ref="C134:C135"/>
    <mergeCell ref="C139:C141"/>
    <mergeCell ref="C132:C133"/>
    <mergeCell ref="C136:C138"/>
    <mergeCell ref="C165:C166"/>
    <mergeCell ref="C169:C170"/>
    <mergeCell ref="C173:C175"/>
    <mergeCell ref="B241:B253"/>
    <mergeCell ref="C247:C248"/>
    <mergeCell ref="C251:C252"/>
    <mergeCell ref="C223:C225"/>
    <mergeCell ref="B221:B229"/>
    <mergeCell ref="C206:C207"/>
    <mergeCell ref="E130:E131"/>
    <mergeCell ref="D142:D144"/>
    <mergeCell ref="E142:E144"/>
    <mergeCell ref="D145:D147"/>
    <mergeCell ref="E145:E147"/>
    <mergeCell ref="A72:A74"/>
    <mergeCell ref="A75:A77"/>
    <mergeCell ref="A67:A68"/>
    <mergeCell ref="C69:C71"/>
    <mergeCell ref="C72:C74"/>
    <mergeCell ref="C75:C77"/>
    <mergeCell ref="D45:D46"/>
    <mergeCell ref="B389:B390"/>
    <mergeCell ref="C112:C113"/>
    <mergeCell ref="C114:C115"/>
    <mergeCell ref="C120:C121"/>
    <mergeCell ref="C122:C123"/>
    <mergeCell ref="C128:C129"/>
    <mergeCell ref="C249:C250"/>
    <mergeCell ref="C269:C270"/>
    <mergeCell ref="C267:C268"/>
    <mergeCell ref="A386:I386"/>
    <mergeCell ref="A219:I219"/>
    <mergeCell ref="B265:B270"/>
    <mergeCell ref="B355:B357"/>
    <mergeCell ref="A126:I126"/>
    <mergeCell ref="A163:I163"/>
    <mergeCell ref="A118:I118"/>
    <mergeCell ref="C340:C341"/>
    <mergeCell ref="C17:C18"/>
    <mergeCell ref="C15:C16"/>
    <mergeCell ref="B32:B33"/>
    <mergeCell ref="A40:A41"/>
    <mergeCell ref="A38:A39"/>
    <mergeCell ref="E38:E39"/>
    <mergeCell ref="B44:B46"/>
    <mergeCell ref="A49:A50"/>
    <mergeCell ref="A22:A23"/>
    <mergeCell ref="B22:B25"/>
    <mergeCell ref="C22:C23"/>
    <mergeCell ref="A24:A25"/>
    <mergeCell ref="A36:A37"/>
    <mergeCell ref="A20:I20"/>
    <mergeCell ref="A30:I30"/>
    <mergeCell ref="A42:I42"/>
    <mergeCell ref="C40:C41"/>
    <mergeCell ref="A45:A46"/>
    <mergeCell ref="C45:C46"/>
    <mergeCell ref="E45:E46"/>
    <mergeCell ref="A47:I47"/>
    <mergeCell ref="B382:B385"/>
    <mergeCell ref="B340:B352"/>
    <mergeCell ref="B128:B147"/>
    <mergeCell ref="B165:B184"/>
    <mergeCell ref="B206:B217"/>
    <mergeCell ref="C221:C222"/>
    <mergeCell ref="A295:I295"/>
    <mergeCell ref="C280:C281"/>
    <mergeCell ref="B280:B281"/>
    <mergeCell ref="A278:I278"/>
    <mergeCell ref="C182:C184"/>
    <mergeCell ref="B282:B285"/>
    <mergeCell ref="C284:C285"/>
    <mergeCell ref="A239:I239"/>
    <mergeCell ref="A263:I263"/>
    <mergeCell ref="C245:C246"/>
    <mergeCell ref="C216:C217"/>
    <mergeCell ref="C355:C356"/>
    <mergeCell ref="C210:C211"/>
    <mergeCell ref="C214:C215"/>
    <mergeCell ref="C282:C283"/>
    <mergeCell ref="C241:C242"/>
    <mergeCell ref="A128:A129"/>
    <mergeCell ref="D128:D129"/>
    <mergeCell ref="E7:E8"/>
    <mergeCell ref="E9:E10"/>
    <mergeCell ref="E13:E14"/>
    <mergeCell ref="E15:E16"/>
    <mergeCell ref="A380:I380"/>
    <mergeCell ref="A366:I366"/>
    <mergeCell ref="A204:I204"/>
    <mergeCell ref="C179:C181"/>
    <mergeCell ref="C167:C168"/>
    <mergeCell ref="C171:C172"/>
    <mergeCell ref="C176:C178"/>
    <mergeCell ref="C208:C209"/>
    <mergeCell ref="A171:A172"/>
    <mergeCell ref="B371:B378"/>
    <mergeCell ref="C371:C372"/>
    <mergeCell ref="A333:I333"/>
    <mergeCell ref="A361:I361"/>
    <mergeCell ref="A338:I338"/>
    <mergeCell ref="C376:C377"/>
    <mergeCell ref="A353:I353"/>
    <mergeCell ref="A358:I358"/>
    <mergeCell ref="A369:I369"/>
    <mergeCell ref="C351:C352"/>
    <mergeCell ref="C299:C301"/>
    <mergeCell ref="A1:B1"/>
    <mergeCell ref="A5:A6"/>
    <mergeCell ref="A7:A8"/>
    <mergeCell ref="A9:A10"/>
    <mergeCell ref="A15:A16"/>
    <mergeCell ref="A17:A18"/>
    <mergeCell ref="A13:A14"/>
    <mergeCell ref="B13:B19"/>
    <mergeCell ref="A2:I2"/>
    <mergeCell ref="A3:I3"/>
    <mergeCell ref="C13:C14"/>
    <mergeCell ref="C5:C6"/>
    <mergeCell ref="C7:C8"/>
    <mergeCell ref="C9:C10"/>
    <mergeCell ref="A11:I11"/>
    <mergeCell ref="B5:B10"/>
    <mergeCell ref="D5:D6"/>
    <mergeCell ref="D7:D8"/>
    <mergeCell ref="D9:D10"/>
    <mergeCell ref="E5:E6"/>
    <mergeCell ref="D13:D14"/>
    <mergeCell ref="D15:D16"/>
    <mergeCell ref="D17:D18"/>
    <mergeCell ref="E17:E18"/>
    <mergeCell ref="A78:A80"/>
    <mergeCell ref="A81:A83"/>
    <mergeCell ref="C81:C83"/>
    <mergeCell ref="D69:D71"/>
    <mergeCell ref="E69:E71"/>
    <mergeCell ref="D72:D74"/>
    <mergeCell ref="E72:E74"/>
    <mergeCell ref="A55:A56"/>
    <mergeCell ref="C55:C56"/>
    <mergeCell ref="B49:B56"/>
    <mergeCell ref="A51:A52"/>
    <mergeCell ref="C51:C52"/>
    <mergeCell ref="A63:A64"/>
    <mergeCell ref="A57:I57"/>
    <mergeCell ref="A61:I61"/>
    <mergeCell ref="D51:D52"/>
    <mergeCell ref="E51:E52"/>
    <mergeCell ref="B59:B60"/>
    <mergeCell ref="B63:B80"/>
    <mergeCell ref="D63:D64"/>
    <mergeCell ref="E63:E64"/>
    <mergeCell ref="D75:D77"/>
    <mergeCell ref="E75:E77"/>
    <mergeCell ref="A69:A71"/>
    <mergeCell ref="D67:D68"/>
    <mergeCell ref="E67:E68"/>
    <mergeCell ref="C67:C68"/>
    <mergeCell ref="C65:C66"/>
    <mergeCell ref="C63:C64"/>
    <mergeCell ref="C49:C50"/>
    <mergeCell ref="C53:C54"/>
    <mergeCell ref="A53:A54"/>
    <mergeCell ref="D65:D66"/>
    <mergeCell ref="E65:E66"/>
    <mergeCell ref="A65:A66"/>
    <mergeCell ref="D49:D50"/>
    <mergeCell ref="E49:E50"/>
    <mergeCell ref="D53:D54"/>
    <mergeCell ref="E53:E54"/>
    <mergeCell ref="D55:D56"/>
    <mergeCell ref="E55:E56"/>
    <mergeCell ref="A84:A86"/>
    <mergeCell ref="C84:C86"/>
    <mergeCell ref="C78:C80"/>
    <mergeCell ref="E96:E98"/>
    <mergeCell ref="A96:A98"/>
    <mergeCell ref="A99:A100"/>
    <mergeCell ref="C99:C100"/>
    <mergeCell ref="D99:D100"/>
    <mergeCell ref="D22:D23"/>
    <mergeCell ref="D24:D25"/>
    <mergeCell ref="D36:D37"/>
    <mergeCell ref="A34:I34"/>
    <mergeCell ref="B28:B29"/>
    <mergeCell ref="B36:B41"/>
    <mergeCell ref="C36:C37"/>
    <mergeCell ref="D40:D41"/>
    <mergeCell ref="E40:E41"/>
    <mergeCell ref="C24:C25"/>
    <mergeCell ref="E22:E23"/>
    <mergeCell ref="E24:E25"/>
    <mergeCell ref="E36:E37"/>
    <mergeCell ref="D38:D39"/>
    <mergeCell ref="C38:C39"/>
    <mergeCell ref="A26:I26"/>
    <mergeCell ref="B95:B100"/>
    <mergeCell ref="A104:I104"/>
    <mergeCell ref="A107:A109"/>
    <mergeCell ref="C107:C109"/>
    <mergeCell ref="D107:D109"/>
    <mergeCell ref="E107:E109"/>
    <mergeCell ref="B107:B109"/>
    <mergeCell ref="A93:I93"/>
    <mergeCell ref="D78:D80"/>
    <mergeCell ref="E78:E80"/>
    <mergeCell ref="D81:D83"/>
    <mergeCell ref="E81:E83"/>
    <mergeCell ref="A101:A103"/>
    <mergeCell ref="D84:D86"/>
    <mergeCell ref="E84:E86"/>
    <mergeCell ref="D87:D89"/>
    <mergeCell ref="E87:E89"/>
    <mergeCell ref="D90:D92"/>
    <mergeCell ref="E90:E92"/>
    <mergeCell ref="A87:A89"/>
    <mergeCell ref="C87:C89"/>
    <mergeCell ref="A90:A92"/>
    <mergeCell ref="C90:C92"/>
    <mergeCell ref="B81:B92"/>
    <mergeCell ref="A110:I110"/>
    <mergeCell ref="C96:C98"/>
    <mergeCell ref="C101:C103"/>
    <mergeCell ref="D101:D103"/>
    <mergeCell ref="E101:E103"/>
    <mergeCell ref="B101:B103"/>
    <mergeCell ref="E112:E113"/>
    <mergeCell ref="D124:D125"/>
    <mergeCell ref="E124:E125"/>
    <mergeCell ref="B120:B125"/>
    <mergeCell ref="A116:A117"/>
    <mergeCell ref="C116:C117"/>
    <mergeCell ref="D116:D117"/>
    <mergeCell ref="E116:E117"/>
    <mergeCell ref="B112:B117"/>
    <mergeCell ref="A124:A125"/>
    <mergeCell ref="A120:A121"/>
    <mergeCell ref="D120:D121"/>
    <mergeCell ref="E120:E121"/>
    <mergeCell ref="D122:D123"/>
    <mergeCell ref="D114:D115"/>
    <mergeCell ref="E114:E115"/>
    <mergeCell ref="D96:D98"/>
    <mergeCell ref="E99:E100"/>
    <mergeCell ref="E128:E129"/>
    <mergeCell ref="D139:D141"/>
    <mergeCell ref="E139:E141"/>
    <mergeCell ref="C124:C125"/>
    <mergeCell ref="A112:A113"/>
    <mergeCell ref="A114:A115"/>
    <mergeCell ref="D112:D113"/>
    <mergeCell ref="A136:A138"/>
    <mergeCell ref="A139:A141"/>
    <mergeCell ref="A130:A131"/>
    <mergeCell ref="D130:D131"/>
    <mergeCell ref="D132:D133"/>
    <mergeCell ref="E132:E133"/>
    <mergeCell ref="D134:D135"/>
    <mergeCell ref="E134:E135"/>
    <mergeCell ref="D136:D138"/>
    <mergeCell ref="E136:E138"/>
    <mergeCell ref="E122:E123"/>
    <mergeCell ref="A122:A123"/>
    <mergeCell ref="A132:A133"/>
    <mergeCell ref="A134:A135"/>
    <mergeCell ref="A142:A144"/>
    <mergeCell ref="A145:A147"/>
    <mergeCell ref="C151:C153"/>
    <mergeCell ref="D151:D153"/>
    <mergeCell ref="E151:E153"/>
    <mergeCell ref="A154:A156"/>
    <mergeCell ref="C154:C156"/>
    <mergeCell ref="D154:D156"/>
    <mergeCell ref="E154:E156"/>
    <mergeCell ref="C142:C144"/>
    <mergeCell ref="A148:A150"/>
    <mergeCell ref="C148:C150"/>
    <mergeCell ref="D148:D150"/>
    <mergeCell ref="A160:A162"/>
    <mergeCell ref="C160:C162"/>
    <mergeCell ref="D160:D162"/>
    <mergeCell ref="E160:E162"/>
    <mergeCell ref="B148:B162"/>
    <mergeCell ref="A157:A159"/>
    <mergeCell ref="C157:C159"/>
    <mergeCell ref="D157:D159"/>
    <mergeCell ref="E157:E159"/>
    <mergeCell ref="A151:A153"/>
    <mergeCell ref="E148:E150"/>
    <mergeCell ref="E191:E193"/>
    <mergeCell ref="A165:A166"/>
    <mergeCell ref="A167:A168"/>
    <mergeCell ref="A169:A170"/>
    <mergeCell ref="A173:A175"/>
    <mergeCell ref="A176:A178"/>
    <mergeCell ref="A179:A181"/>
    <mergeCell ref="A182:A184"/>
    <mergeCell ref="D182:D184"/>
    <mergeCell ref="E182:E184"/>
    <mergeCell ref="D173:D175"/>
    <mergeCell ref="E173:E175"/>
    <mergeCell ref="D176:D178"/>
    <mergeCell ref="E176:E178"/>
    <mergeCell ref="D179:D181"/>
    <mergeCell ref="E179:E181"/>
    <mergeCell ref="D171:D172"/>
    <mergeCell ref="E171:E172"/>
    <mergeCell ref="D165:D166"/>
    <mergeCell ref="E165:E166"/>
    <mergeCell ref="D167:D168"/>
    <mergeCell ref="E167:E168"/>
    <mergeCell ref="D169:D170"/>
    <mergeCell ref="E169:E170"/>
    <mergeCell ref="A200:A202"/>
    <mergeCell ref="C200:C202"/>
    <mergeCell ref="D200:D202"/>
    <mergeCell ref="E200:E202"/>
    <mergeCell ref="B185:B202"/>
    <mergeCell ref="A197:A199"/>
    <mergeCell ref="C197:C199"/>
    <mergeCell ref="D197:D199"/>
    <mergeCell ref="E197:E199"/>
    <mergeCell ref="A194:A196"/>
    <mergeCell ref="C194:C196"/>
    <mergeCell ref="D194:D196"/>
    <mergeCell ref="E194:E196"/>
    <mergeCell ref="A185:A187"/>
    <mergeCell ref="C185:C187"/>
    <mergeCell ref="D185:D187"/>
    <mergeCell ref="E185:E187"/>
    <mergeCell ref="A188:A190"/>
    <mergeCell ref="C188:C190"/>
    <mergeCell ref="D188:D190"/>
    <mergeCell ref="E188:E190"/>
    <mergeCell ref="A191:A193"/>
    <mergeCell ref="C191:C193"/>
    <mergeCell ref="D191:D193"/>
    <mergeCell ref="D212:D213"/>
    <mergeCell ref="E212:E213"/>
    <mergeCell ref="D214:D215"/>
    <mergeCell ref="E214:E215"/>
    <mergeCell ref="D216:D217"/>
    <mergeCell ref="E216:E217"/>
    <mergeCell ref="A206:A207"/>
    <mergeCell ref="A208:A209"/>
    <mergeCell ref="A210:A211"/>
    <mergeCell ref="A212:A213"/>
    <mergeCell ref="A214:A215"/>
    <mergeCell ref="A216:A217"/>
    <mergeCell ref="D206:D207"/>
    <mergeCell ref="E206:E207"/>
    <mergeCell ref="D208:D209"/>
    <mergeCell ref="E208:E209"/>
    <mergeCell ref="D210:D211"/>
    <mergeCell ref="E210:E211"/>
    <mergeCell ref="A221:A222"/>
    <mergeCell ref="A223:A225"/>
    <mergeCell ref="A226:A228"/>
    <mergeCell ref="D221:D222"/>
    <mergeCell ref="E221:E222"/>
    <mergeCell ref="D223:D225"/>
    <mergeCell ref="E223:E225"/>
    <mergeCell ref="D226:D228"/>
    <mergeCell ref="E226:E228"/>
    <mergeCell ref="C226:C228"/>
    <mergeCell ref="A236:A238"/>
    <mergeCell ref="C236:C238"/>
    <mergeCell ref="D236:D238"/>
    <mergeCell ref="E236:E238"/>
    <mergeCell ref="B230:B238"/>
    <mergeCell ref="D241:D242"/>
    <mergeCell ref="E241:E242"/>
    <mergeCell ref="A230:A232"/>
    <mergeCell ref="C230:C232"/>
    <mergeCell ref="D230:D232"/>
    <mergeCell ref="A241:A242"/>
    <mergeCell ref="E230:E232"/>
    <mergeCell ref="A233:A235"/>
    <mergeCell ref="C233:C235"/>
    <mergeCell ref="D233:D235"/>
    <mergeCell ref="E233:E235"/>
    <mergeCell ref="A243:A244"/>
    <mergeCell ref="A245:A246"/>
    <mergeCell ref="A247:A248"/>
    <mergeCell ref="A249:A250"/>
    <mergeCell ref="A251:A252"/>
    <mergeCell ref="C254:C256"/>
    <mergeCell ref="D254:D256"/>
    <mergeCell ref="E254:E256"/>
    <mergeCell ref="A257:A259"/>
    <mergeCell ref="C257:C259"/>
    <mergeCell ref="D257:D259"/>
    <mergeCell ref="E257:E259"/>
    <mergeCell ref="D243:D244"/>
    <mergeCell ref="E243:E244"/>
    <mergeCell ref="D245:D246"/>
    <mergeCell ref="E245:E246"/>
    <mergeCell ref="D247:D248"/>
    <mergeCell ref="E247:E248"/>
    <mergeCell ref="D249:D250"/>
    <mergeCell ref="E249:E250"/>
    <mergeCell ref="D251:D252"/>
    <mergeCell ref="E251:E252"/>
    <mergeCell ref="C243:C244"/>
    <mergeCell ref="A267:A268"/>
    <mergeCell ref="A269:A270"/>
    <mergeCell ref="B271:B277"/>
    <mergeCell ref="D267:D268"/>
    <mergeCell ref="E267:E268"/>
    <mergeCell ref="D269:D270"/>
    <mergeCell ref="E269:E270"/>
    <mergeCell ref="E280:E281"/>
    <mergeCell ref="D282:D283"/>
    <mergeCell ref="E282:E283"/>
    <mergeCell ref="A260:A262"/>
    <mergeCell ref="C260:C262"/>
    <mergeCell ref="D260:D262"/>
    <mergeCell ref="E260:E262"/>
    <mergeCell ref="B254:B262"/>
    <mergeCell ref="D265:D266"/>
    <mergeCell ref="E265:E266"/>
    <mergeCell ref="A265:A266"/>
    <mergeCell ref="A254:A256"/>
    <mergeCell ref="C265:C266"/>
    <mergeCell ref="E284:E285"/>
    <mergeCell ref="A272:A274"/>
    <mergeCell ref="C272:C274"/>
    <mergeCell ref="D272:D274"/>
    <mergeCell ref="E272:E274"/>
    <mergeCell ref="A275:A277"/>
    <mergeCell ref="A289:A291"/>
    <mergeCell ref="C289:C291"/>
    <mergeCell ref="D289:D291"/>
    <mergeCell ref="A280:A281"/>
    <mergeCell ref="A282:A283"/>
    <mergeCell ref="A284:A285"/>
    <mergeCell ref="D280:D281"/>
    <mergeCell ref="E289:E291"/>
    <mergeCell ref="C275:C277"/>
    <mergeCell ref="D275:D277"/>
    <mergeCell ref="E275:E277"/>
    <mergeCell ref="D284:D285"/>
    <mergeCell ref="A292:A294"/>
    <mergeCell ref="C292:C294"/>
    <mergeCell ref="D292:D294"/>
    <mergeCell ref="E292:E294"/>
    <mergeCell ref="B286:B294"/>
    <mergeCell ref="A286:A288"/>
    <mergeCell ref="C286:C288"/>
    <mergeCell ref="D286:D288"/>
    <mergeCell ref="E286:E288"/>
    <mergeCell ref="E321:E323"/>
    <mergeCell ref="A297:A298"/>
    <mergeCell ref="A299:A301"/>
    <mergeCell ref="A302:A304"/>
    <mergeCell ref="A305:A307"/>
    <mergeCell ref="A308:A310"/>
    <mergeCell ref="D297:D298"/>
    <mergeCell ref="D308:D310"/>
    <mergeCell ref="B297:B314"/>
    <mergeCell ref="E297:E298"/>
    <mergeCell ref="D299:D301"/>
    <mergeCell ref="E299:E301"/>
    <mergeCell ref="D302:D304"/>
    <mergeCell ref="E302:E304"/>
    <mergeCell ref="D305:D307"/>
    <mergeCell ref="E305:E307"/>
    <mergeCell ref="E308:E310"/>
    <mergeCell ref="D312:D313"/>
    <mergeCell ref="E312:E313"/>
    <mergeCell ref="A312:A313"/>
    <mergeCell ref="E315:E317"/>
    <mergeCell ref="C302:C304"/>
    <mergeCell ref="C305:C307"/>
    <mergeCell ref="C297:C298"/>
    <mergeCell ref="A324:A326"/>
    <mergeCell ref="C324:C326"/>
    <mergeCell ref="D324:D326"/>
    <mergeCell ref="E324:E326"/>
    <mergeCell ref="B315:B326"/>
    <mergeCell ref="D315:D317"/>
    <mergeCell ref="A330:A332"/>
    <mergeCell ref="C330:C332"/>
    <mergeCell ref="D330:D332"/>
    <mergeCell ref="E330:E332"/>
    <mergeCell ref="A327:A329"/>
    <mergeCell ref="C327:C329"/>
    <mergeCell ref="D327:D329"/>
    <mergeCell ref="E327:E329"/>
    <mergeCell ref="B327:B332"/>
    <mergeCell ref="A318:A320"/>
    <mergeCell ref="C318:C320"/>
    <mergeCell ref="D318:D320"/>
    <mergeCell ref="E318:E320"/>
    <mergeCell ref="A315:A317"/>
    <mergeCell ref="C315:C317"/>
    <mergeCell ref="A321:A323"/>
    <mergeCell ref="C321:C323"/>
    <mergeCell ref="D321:D323"/>
  </mergeCells>
  <hyperlinks>
    <hyperlink ref="A1" location="Содержание!R1C1" display="Перейти в содержание"/>
  </hyperlinks>
  <pageMargins left="0.7" right="0.7" top="0.75" bottom="0.75" header="0.3" footer="0.3"/>
  <pageSetup paperSize="9" scale="55" fitToHeight="0" orientation="portrait" horizontalDpi="4294967293"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W115"/>
  <sheetViews>
    <sheetView zoomScale="80" zoomScaleNormal="80" workbookViewId="0">
      <selection activeCell="N5" sqref="N5:N115"/>
    </sheetView>
  </sheetViews>
  <sheetFormatPr defaultRowHeight="15"/>
  <cols>
    <col min="1" max="1" width="15.5" style="54" customWidth="1"/>
    <col min="2" max="2" width="21" customWidth="1"/>
    <col min="3" max="3" width="44.625" style="53" customWidth="1"/>
    <col min="4" max="4" width="13.125" customWidth="1"/>
    <col min="5" max="5" width="16.25" hidden="1" customWidth="1"/>
    <col min="6" max="6" width="9.625" hidden="1" customWidth="1"/>
    <col min="7" max="7" width="9.125" hidden="1" customWidth="1"/>
    <col min="8" max="10" width="0" hidden="1" customWidth="1"/>
    <col min="11" max="11" width="7.625" hidden="1" customWidth="1"/>
    <col min="12" max="12" width="7.75" hidden="1" customWidth="1"/>
    <col min="13" max="13" width="7.75" bestFit="1" customWidth="1"/>
    <col min="14" max="14" width="9.875" bestFit="1" customWidth="1"/>
    <col min="15" max="15" width="7.75" hidden="1" customWidth="1"/>
    <col min="16" max="16" width="0" hidden="1" customWidth="1"/>
    <col min="17" max="17" width="12" hidden="1" customWidth="1"/>
    <col min="18" max="20" width="5.5" hidden="1" customWidth="1"/>
    <col min="21" max="21" width="6.5" hidden="1" customWidth="1"/>
    <col min="22" max="23" width="0" hidden="1" customWidth="1"/>
  </cols>
  <sheetData>
    <row r="1" spans="1:23" ht="28.5" customHeight="1">
      <c r="A1" s="933" t="s">
        <v>1259</v>
      </c>
      <c r="B1" s="933"/>
      <c r="C1" s="306"/>
      <c r="D1" s="63"/>
      <c r="E1" s="295"/>
      <c r="F1" s="63"/>
      <c r="G1" s="63"/>
      <c r="H1" s="51"/>
      <c r="I1" s="51"/>
      <c r="J1" s="52"/>
      <c r="K1" s="55"/>
    </row>
    <row r="2" spans="1:23" ht="29.25" customHeight="1">
      <c r="A2" s="633" t="s">
        <v>3427</v>
      </c>
      <c r="B2" s="633"/>
      <c r="C2" s="633"/>
      <c r="D2" s="633"/>
      <c r="E2" s="633"/>
      <c r="F2" s="633"/>
      <c r="G2" s="633"/>
      <c r="R2" s="478">
        <f>Содержание!R3</f>
        <v>1.03</v>
      </c>
      <c r="S2" s="478">
        <f>Содержание!S3</f>
        <v>1.1399999999999999</v>
      </c>
      <c r="T2" s="478">
        <f>Содержание!T3</f>
        <v>1.41</v>
      </c>
      <c r="U2" s="478">
        <f>Содержание!U3</f>
        <v>5</v>
      </c>
      <c r="V2" s="478">
        <f>Содержание!V3</f>
        <v>1.05</v>
      </c>
      <c r="W2" s="478">
        <f>Содержание!W3</f>
        <v>1.3</v>
      </c>
    </row>
    <row r="3" spans="1:23" ht="29.25" customHeight="1">
      <c r="A3" s="634" t="s">
        <v>3428</v>
      </c>
      <c r="B3" s="634"/>
      <c r="C3" s="634"/>
      <c r="D3" s="634"/>
      <c r="E3" s="634"/>
      <c r="F3" s="634"/>
      <c r="G3" s="634"/>
    </row>
    <row r="4" spans="1:23" ht="31.5">
      <c r="A4" s="64" t="s">
        <v>3</v>
      </c>
      <c r="B4" s="64" t="s">
        <v>163</v>
      </c>
      <c r="C4" s="64" t="s">
        <v>93</v>
      </c>
      <c r="D4" s="64" t="s">
        <v>216</v>
      </c>
      <c r="E4" s="64" t="s">
        <v>261</v>
      </c>
      <c r="F4" s="64" t="s">
        <v>3646</v>
      </c>
      <c r="G4" s="64" t="s">
        <v>263</v>
      </c>
      <c r="H4" s="126">
        <f>IF(G4&gt;1,1,0)</f>
        <v>1</v>
      </c>
      <c r="I4" s="126" t="str">
        <f>IF(H4=1,G4,0)</f>
        <v>ОПТ 2</v>
      </c>
      <c r="J4" s="126" t="str">
        <f>IFERROR(SUM(I4*1)," ")</f>
        <v xml:space="preserve"> </v>
      </c>
      <c r="K4" t="str">
        <f>IF(J4=0," ",J4)</f>
        <v xml:space="preserve"> </v>
      </c>
      <c r="L4" s="479" t="s">
        <v>4099</v>
      </c>
      <c r="M4" s="479" t="s">
        <v>4100</v>
      </c>
      <c r="N4" s="479" t="s">
        <v>4101</v>
      </c>
      <c r="O4" s="474" t="s">
        <v>4099</v>
      </c>
      <c r="P4" s="474" t="s">
        <v>4100</v>
      </c>
      <c r="Q4" s="474" t="s">
        <v>4101</v>
      </c>
    </row>
    <row r="5" spans="1:23" ht="24.95" customHeight="1">
      <c r="A5" s="74" t="s">
        <v>3449</v>
      </c>
      <c r="B5" s="932"/>
      <c r="C5" s="307" t="s">
        <v>3448</v>
      </c>
      <c r="D5" s="308">
        <v>10</v>
      </c>
      <c r="E5" s="69">
        <f>G5*1.35</f>
        <v>49.95</v>
      </c>
      <c r="F5" s="70">
        <f t="shared" ref="F5:F16" si="0">G5*1.1</f>
        <v>40.700000000000003</v>
      </c>
      <c r="G5" s="71">
        <v>37</v>
      </c>
      <c r="H5" s="126">
        <f t="shared" ref="H5:H68" si="1">IF(G5&gt;1,1,0)</f>
        <v>1</v>
      </c>
      <c r="I5" s="126">
        <f t="shared" ref="I5:I68" si="2">IF(H5=1,G5,0)</f>
        <v>37</v>
      </c>
      <c r="J5" s="126">
        <f t="shared" ref="J5:J68" si="3">IFERROR(SUM(I5*1)," ")</f>
        <v>37</v>
      </c>
      <c r="K5">
        <f t="shared" ref="K5:K68" si="4">IF(J5=0," ",J5)</f>
        <v>37</v>
      </c>
      <c r="L5" s="70">
        <f>IFERROR(SUM($K5*$R$2)," ")</f>
        <v>38.11</v>
      </c>
      <c r="M5" s="70">
        <f>IFERROR(SUM($K5*$S$2)," ")</f>
        <v>42.18</v>
      </c>
      <c r="N5" s="70">
        <f>IFERROR(SUM($K5*$T$2)," ")</f>
        <v>52.169999999999995</v>
      </c>
      <c r="O5" s="70">
        <f>IFERROR(SUM($K5-$K5/100*$U$2)," ")</f>
        <v>35.15</v>
      </c>
      <c r="P5" s="481">
        <f>IFERROR(SUM($K5*$V$2)," ")</f>
        <v>38.85</v>
      </c>
      <c r="Q5" s="481">
        <f>IFERROR(SUM($K5*$W$2)," ")</f>
        <v>48.1</v>
      </c>
    </row>
    <row r="6" spans="1:23" ht="30">
      <c r="A6" s="74" t="s">
        <v>3451</v>
      </c>
      <c r="B6" s="932"/>
      <c r="C6" s="307" t="s">
        <v>3450</v>
      </c>
      <c r="D6" s="308">
        <v>10</v>
      </c>
      <c r="E6" s="69">
        <f t="shared" ref="E6:E16" si="5">G6*1.35</f>
        <v>56.7</v>
      </c>
      <c r="F6" s="70">
        <f t="shared" si="0"/>
        <v>46.2</v>
      </c>
      <c r="G6" s="71">
        <v>42</v>
      </c>
      <c r="H6" s="126">
        <f t="shared" si="1"/>
        <v>1</v>
      </c>
      <c r="I6" s="126">
        <f t="shared" si="2"/>
        <v>42</v>
      </c>
      <c r="J6" s="126">
        <f t="shared" si="3"/>
        <v>42</v>
      </c>
      <c r="K6">
        <f t="shared" si="4"/>
        <v>42</v>
      </c>
      <c r="L6" s="70">
        <f t="shared" ref="L6:L69" si="6">IFERROR(SUM($K6*$R$2)," ")</f>
        <v>43.26</v>
      </c>
      <c r="M6" s="70">
        <f t="shared" ref="M6:M69" si="7">IFERROR(SUM($K6*$S$2)," ")</f>
        <v>47.879999999999995</v>
      </c>
      <c r="N6" s="70">
        <f t="shared" ref="N6:N69" si="8">IFERROR(SUM($K6*$T$2)," ")</f>
        <v>59.22</v>
      </c>
      <c r="O6" s="70">
        <f t="shared" ref="O6:O69" si="9">IFERROR(SUM($K6-$K6/100*$U$2)," ")</f>
        <v>39.9</v>
      </c>
      <c r="P6" s="481">
        <f t="shared" ref="P6:P69" si="10">IFERROR(SUM($K6*$V$2)," ")</f>
        <v>44.1</v>
      </c>
      <c r="Q6" s="481">
        <f t="shared" ref="Q6:Q69" si="11">IFERROR(SUM($K6*$W$2)," ")</f>
        <v>54.6</v>
      </c>
    </row>
    <row r="7" spans="1:23" ht="23.25" customHeight="1">
      <c r="A7" s="74" t="s">
        <v>3453</v>
      </c>
      <c r="B7" s="932"/>
      <c r="C7" s="307" t="s">
        <v>3452</v>
      </c>
      <c r="D7" s="308">
        <v>10</v>
      </c>
      <c r="E7" s="69">
        <f t="shared" si="5"/>
        <v>58.050000000000004</v>
      </c>
      <c r="F7" s="70">
        <f t="shared" si="0"/>
        <v>47.300000000000004</v>
      </c>
      <c r="G7" s="71">
        <v>43</v>
      </c>
      <c r="H7" s="126">
        <f t="shared" si="1"/>
        <v>1</v>
      </c>
      <c r="I7" s="126">
        <f t="shared" si="2"/>
        <v>43</v>
      </c>
      <c r="J7" s="126">
        <f t="shared" si="3"/>
        <v>43</v>
      </c>
      <c r="K7">
        <f t="shared" si="4"/>
        <v>43</v>
      </c>
      <c r="L7" s="70">
        <f t="shared" si="6"/>
        <v>44.29</v>
      </c>
      <c r="M7" s="70">
        <f t="shared" si="7"/>
        <v>49.019999999999996</v>
      </c>
      <c r="N7" s="70">
        <f t="shared" si="8"/>
        <v>60.629999999999995</v>
      </c>
      <c r="O7" s="70">
        <f t="shared" si="9"/>
        <v>40.85</v>
      </c>
      <c r="P7" s="481">
        <f t="shared" si="10"/>
        <v>45.15</v>
      </c>
      <c r="Q7" s="481">
        <f t="shared" si="11"/>
        <v>55.9</v>
      </c>
    </row>
    <row r="8" spans="1:23" ht="30">
      <c r="A8" s="74" t="s">
        <v>3455</v>
      </c>
      <c r="B8" s="932"/>
      <c r="C8" s="307" t="s">
        <v>3454</v>
      </c>
      <c r="D8" s="308">
        <v>10</v>
      </c>
      <c r="E8" s="69">
        <f t="shared" si="5"/>
        <v>70.2</v>
      </c>
      <c r="F8" s="70">
        <f t="shared" si="0"/>
        <v>57.2</v>
      </c>
      <c r="G8" s="71">
        <v>52</v>
      </c>
      <c r="H8" s="126">
        <f t="shared" si="1"/>
        <v>1</v>
      </c>
      <c r="I8" s="126">
        <f t="shared" si="2"/>
        <v>52</v>
      </c>
      <c r="J8" s="126">
        <f t="shared" si="3"/>
        <v>52</v>
      </c>
      <c r="K8">
        <f t="shared" si="4"/>
        <v>52</v>
      </c>
      <c r="L8" s="70">
        <f t="shared" si="6"/>
        <v>53.56</v>
      </c>
      <c r="M8" s="70">
        <f t="shared" si="7"/>
        <v>59.279999999999994</v>
      </c>
      <c r="N8" s="70">
        <f t="shared" si="8"/>
        <v>73.319999999999993</v>
      </c>
      <c r="O8" s="70">
        <f t="shared" si="9"/>
        <v>49.4</v>
      </c>
      <c r="P8" s="481">
        <f t="shared" si="10"/>
        <v>54.6</v>
      </c>
      <c r="Q8" s="481">
        <f t="shared" si="11"/>
        <v>67.600000000000009</v>
      </c>
    </row>
    <row r="9" spans="1:23" ht="30">
      <c r="A9" s="74" t="s">
        <v>3489</v>
      </c>
      <c r="B9" s="932"/>
      <c r="C9" s="307" t="s">
        <v>3488</v>
      </c>
      <c r="D9" s="308">
        <v>10</v>
      </c>
      <c r="E9" s="69">
        <f t="shared" si="5"/>
        <v>59.400000000000006</v>
      </c>
      <c r="F9" s="70">
        <f t="shared" si="0"/>
        <v>48.400000000000006</v>
      </c>
      <c r="G9" s="71">
        <v>44</v>
      </c>
      <c r="H9" s="126">
        <f t="shared" si="1"/>
        <v>1</v>
      </c>
      <c r="I9" s="126">
        <f t="shared" si="2"/>
        <v>44</v>
      </c>
      <c r="J9" s="126">
        <f t="shared" si="3"/>
        <v>44</v>
      </c>
      <c r="K9">
        <f t="shared" si="4"/>
        <v>44</v>
      </c>
      <c r="L9" s="70">
        <f t="shared" si="6"/>
        <v>45.32</v>
      </c>
      <c r="M9" s="70">
        <f t="shared" si="7"/>
        <v>50.16</v>
      </c>
      <c r="N9" s="70">
        <f t="shared" si="8"/>
        <v>62.04</v>
      </c>
      <c r="O9" s="70">
        <f t="shared" si="9"/>
        <v>41.8</v>
      </c>
      <c r="P9" s="481">
        <f t="shared" si="10"/>
        <v>46.2</v>
      </c>
      <c r="Q9" s="481">
        <f t="shared" si="11"/>
        <v>57.2</v>
      </c>
    </row>
    <row r="10" spans="1:23" ht="30">
      <c r="A10" s="74" t="s">
        <v>3491</v>
      </c>
      <c r="B10" s="932"/>
      <c r="C10" s="307" t="s">
        <v>3490</v>
      </c>
      <c r="D10" s="308">
        <v>10</v>
      </c>
      <c r="E10" s="69">
        <f>G10*1.35</f>
        <v>72.900000000000006</v>
      </c>
      <c r="F10" s="70">
        <f t="shared" si="0"/>
        <v>59.400000000000006</v>
      </c>
      <c r="G10" s="71">
        <v>54</v>
      </c>
      <c r="H10" s="126">
        <f t="shared" si="1"/>
        <v>1</v>
      </c>
      <c r="I10" s="126">
        <f t="shared" si="2"/>
        <v>54</v>
      </c>
      <c r="J10" s="126">
        <f t="shared" si="3"/>
        <v>54</v>
      </c>
      <c r="K10">
        <f t="shared" si="4"/>
        <v>54</v>
      </c>
      <c r="L10" s="70">
        <f t="shared" si="6"/>
        <v>55.620000000000005</v>
      </c>
      <c r="M10" s="70">
        <f t="shared" si="7"/>
        <v>61.559999999999995</v>
      </c>
      <c r="N10" s="70">
        <f t="shared" si="8"/>
        <v>76.14</v>
      </c>
      <c r="O10" s="70">
        <f t="shared" si="9"/>
        <v>51.3</v>
      </c>
      <c r="P10" s="481">
        <f t="shared" si="10"/>
        <v>56.7</v>
      </c>
      <c r="Q10" s="481">
        <f t="shared" si="11"/>
        <v>70.2</v>
      </c>
    </row>
    <row r="11" spans="1:23" ht="30">
      <c r="A11" s="74" t="s">
        <v>3516</v>
      </c>
      <c r="B11" s="932"/>
      <c r="C11" s="307" t="s">
        <v>3515</v>
      </c>
      <c r="D11" s="308">
        <v>10</v>
      </c>
      <c r="E11" s="69">
        <f t="shared" si="5"/>
        <v>74.25</v>
      </c>
      <c r="F11" s="70">
        <f t="shared" si="0"/>
        <v>60.500000000000007</v>
      </c>
      <c r="G11" s="71">
        <v>55</v>
      </c>
      <c r="H11" s="126">
        <f t="shared" si="1"/>
        <v>1</v>
      </c>
      <c r="I11" s="126">
        <f t="shared" si="2"/>
        <v>55</v>
      </c>
      <c r="J11" s="126">
        <f t="shared" si="3"/>
        <v>55</v>
      </c>
      <c r="K11">
        <f t="shared" si="4"/>
        <v>55</v>
      </c>
      <c r="L11" s="70">
        <f t="shared" si="6"/>
        <v>56.65</v>
      </c>
      <c r="M11" s="70">
        <f t="shared" si="7"/>
        <v>62.699999999999996</v>
      </c>
      <c r="N11" s="70">
        <f t="shared" si="8"/>
        <v>77.55</v>
      </c>
      <c r="O11" s="70">
        <f t="shared" si="9"/>
        <v>52.25</v>
      </c>
      <c r="P11" s="481">
        <f t="shared" si="10"/>
        <v>57.75</v>
      </c>
      <c r="Q11" s="481">
        <f t="shared" si="11"/>
        <v>71.5</v>
      </c>
    </row>
    <row r="12" spans="1:23" ht="30">
      <c r="A12" s="74" t="s">
        <v>3518</v>
      </c>
      <c r="B12" s="932"/>
      <c r="C12" s="307" t="s">
        <v>3517</v>
      </c>
      <c r="D12" s="308">
        <v>10</v>
      </c>
      <c r="E12" s="69">
        <f t="shared" si="5"/>
        <v>93.15</v>
      </c>
      <c r="F12" s="70">
        <f t="shared" si="0"/>
        <v>75.900000000000006</v>
      </c>
      <c r="G12" s="71">
        <v>69</v>
      </c>
      <c r="H12" s="126">
        <f t="shared" si="1"/>
        <v>1</v>
      </c>
      <c r="I12" s="126">
        <f t="shared" si="2"/>
        <v>69</v>
      </c>
      <c r="J12" s="126">
        <f t="shared" si="3"/>
        <v>69</v>
      </c>
      <c r="K12">
        <f t="shared" si="4"/>
        <v>69</v>
      </c>
      <c r="L12" s="70">
        <f t="shared" si="6"/>
        <v>71.070000000000007</v>
      </c>
      <c r="M12" s="70">
        <f t="shared" si="7"/>
        <v>78.66</v>
      </c>
      <c r="N12" s="70">
        <f t="shared" si="8"/>
        <v>97.289999999999992</v>
      </c>
      <c r="O12" s="70">
        <f t="shared" si="9"/>
        <v>65.55</v>
      </c>
      <c r="P12" s="481">
        <f t="shared" si="10"/>
        <v>72.45</v>
      </c>
      <c r="Q12" s="481">
        <f t="shared" si="11"/>
        <v>89.7</v>
      </c>
    </row>
    <row r="13" spans="1:23" ht="30">
      <c r="A13" s="74" t="s">
        <v>3519</v>
      </c>
      <c r="B13" s="932"/>
      <c r="C13" s="307" t="s">
        <v>3520</v>
      </c>
      <c r="D13" s="308">
        <v>10</v>
      </c>
      <c r="E13" s="69">
        <f t="shared" si="5"/>
        <v>108</v>
      </c>
      <c r="F13" s="70">
        <f t="shared" si="0"/>
        <v>88</v>
      </c>
      <c r="G13" s="71">
        <v>80</v>
      </c>
      <c r="H13" s="126">
        <f t="shared" si="1"/>
        <v>1</v>
      </c>
      <c r="I13" s="126">
        <f t="shared" si="2"/>
        <v>80</v>
      </c>
      <c r="J13" s="126">
        <f t="shared" si="3"/>
        <v>80</v>
      </c>
      <c r="K13">
        <f t="shared" si="4"/>
        <v>80</v>
      </c>
      <c r="L13" s="70">
        <f t="shared" si="6"/>
        <v>82.4</v>
      </c>
      <c r="M13" s="70">
        <f t="shared" si="7"/>
        <v>91.199999999999989</v>
      </c>
      <c r="N13" s="70">
        <f t="shared" si="8"/>
        <v>112.8</v>
      </c>
      <c r="O13" s="70">
        <f t="shared" si="9"/>
        <v>76</v>
      </c>
      <c r="P13" s="481">
        <f t="shared" si="10"/>
        <v>84</v>
      </c>
      <c r="Q13" s="481">
        <f t="shared" si="11"/>
        <v>104</v>
      </c>
    </row>
    <row r="14" spans="1:23" ht="63.75" customHeight="1">
      <c r="A14" s="74" t="s">
        <v>3532</v>
      </c>
      <c r="B14" s="309"/>
      <c r="C14" s="307" t="s">
        <v>3531</v>
      </c>
      <c r="D14" s="308">
        <v>10</v>
      </c>
      <c r="E14" s="69">
        <f>G14*1.35</f>
        <v>127.17000000000002</v>
      </c>
      <c r="F14" s="70">
        <f t="shared" si="0"/>
        <v>103.62</v>
      </c>
      <c r="G14" s="71">
        <v>94.2</v>
      </c>
      <c r="H14" s="126">
        <f t="shared" si="1"/>
        <v>1</v>
      </c>
      <c r="I14" s="126">
        <f t="shared" si="2"/>
        <v>94.2</v>
      </c>
      <c r="J14" s="126">
        <f t="shared" si="3"/>
        <v>94.2</v>
      </c>
      <c r="K14">
        <f t="shared" si="4"/>
        <v>94.2</v>
      </c>
      <c r="L14" s="70">
        <f t="shared" si="6"/>
        <v>97.02600000000001</v>
      </c>
      <c r="M14" s="70">
        <f t="shared" si="7"/>
        <v>107.38799999999999</v>
      </c>
      <c r="N14" s="70">
        <f t="shared" si="8"/>
        <v>132.822</v>
      </c>
      <c r="O14" s="70">
        <f t="shared" si="9"/>
        <v>89.490000000000009</v>
      </c>
      <c r="P14" s="481">
        <f t="shared" si="10"/>
        <v>98.910000000000011</v>
      </c>
      <c r="Q14" s="481">
        <f t="shared" si="11"/>
        <v>122.46000000000001</v>
      </c>
    </row>
    <row r="15" spans="1:23" ht="80.25" customHeight="1">
      <c r="A15" s="74" t="s">
        <v>3538</v>
      </c>
      <c r="B15" s="213"/>
      <c r="C15" s="307" t="s">
        <v>3537</v>
      </c>
      <c r="D15" s="308">
        <v>10</v>
      </c>
      <c r="E15" s="69">
        <f t="shared" si="5"/>
        <v>64.800000000000011</v>
      </c>
      <c r="F15" s="70">
        <f t="shared" si="0"/>
        <v>52.800000000000004</v>
      </c>
      <c r="G15" s="71">
        <v>48</v>
      </c>
      <c r="H15" s="126">
        <f t="shared" si="1"/>
        <v>1</v>
      </c>
      <c r="I15" s="126">
        <f t="shared" si="2"/>
        <v>48</v>
      </c>
      <c r="J15" s="126">
        <f t="shared" si="3"/>
        <v>48</v>
      </c>
      <c r="K15">
        <f t="shared" si="4"/>
        <v>48</v>
      </c>
      <c r="L15" s="70">
        <f t="shared" si="6"/>
        <v>49.44</v>
      </c>
      <c r="M15" s="70">
        <f t="shared" si="7"/>
        <v>54.72</v>
      </c>
      <c r="N15" s="70">
        <f t="shared" si="8"/>
        <v>67.679999999999993</v>
      </c>
      <c r="O15" s="70">
        <f t="shared" si="9"/>
        <v>45.6</v>
      </c>
      <c r="P15" s="481">
        <f t="shared" si="10"/>
        <v>50.400000000000006</v>
      </c>
      <c r="Q15" s="481">
        <f t="shared" si="11"/>
        <v>62.400000000000006</v>
      </c>
    </row>
    <row r="16" spans="1:23" ht="79.5" customHeight="1">
      <c r="A16" s="74" t="s">
        <v>3544</v>
      </c>
      <c r="B16" s="213"/>
      <c r="C16" s="307" t="s">
        <v>3543</v>
      </c>
      <c r="D16" s="308">
        <v>10</v>
      </c>
      <c r="E16" s="69">
        <f t="shared" si="5"/>
        <v>68.850000000000009</v>
      </c>
      <c r="F16" s="70">
        <f t="shared" si="0"/>
        <v>56.1</v>
      </c>
      <c r="G16" s="71">
        <v>51</v>
      </c>
      <c r="H16" s="126">
        <f t="shared" si="1"/>
        <v>1</v>
      </c>
      <c r="I16" s="126">
        <f t="shared" si="2"/>
        <v>51</v>
      </c>
      <c r="J16" s="126">
        <f t="shared" si="3"/>
        <v>51</v>
      </c>
      <c r="K16">
        <f t="shared" si="4"/>
        <v>51</v>
      </c>
      <c r="L16" s="70">
        <f t="shared" si="6"/>
        <v>52.53</v>
      </c>
      <c r="M16" s="70">
        <f t="shared" si="7"/>
        <v>58.139999999999993</v>
      </c>
      <c r="N16" s="70">
        <f t="shared" si="8"/>
        <v>71.91</v>
      </c>
      <c r="O16" s="70">
        <f t="shared" si="9"/>
        <v>48.45</v>
      </c>
      <c r="P16" s="481">
        <f t="shared" si="10"/>
        <v>53.550000000000004</v>
      </c>
      <c r="Q16" s="481">
        <f t="shared" si="11"/>
        <v>66.3</v>
      </c>
    </row>
    <row r="17" spans="1:17" ht="27" customHeight="1">
      <c r="A17" s="634" t="s">
        <v>3429</v>
      </c>
      <c r="B17" s="634"/>
      <c r="C17" s="634"/>
      <c r="D17" s="634"/>
      <c r="E17" s="634"/>
      <c r="F17" s="634"/>
      <c r="G17" s="634"/>
      <c r="H17" s="126">
        <f t="shared" si="1"/>
        <v>0</v>
      </c>
      <c r="I17" s="126">
        <f t="shared" si="2"/>
        <v>0</v>
      </c>
      <c r="J17" s="126">
        <f t="shared" si="3"/>
        <v>0</v>
      </c>
      <c r="K17" t="str">
        <f t="shared" si="4"/>
        <v xml:space="preserve"> </v>
      </c>
      <c r="L17" s="70" t="str">
        <f t="shared" si="6"/>
        <v xml:space="preserve"> </v>
      </c>
      <c r="M17" s="70" t="str">
        <f t="shared" si="7"/>
        <v xml:space="preserve"> </v>
      </c>
      <c r="N17" s="70" t="str">
        <f t="shared" si="8"/>
        <v xml:space="preserve"> </v>
      </c>
      <c r="O17" s="70" t="str">
        <f t="shared" si="9"/>
        <v xml:space="preserve"> </v>
      </c>
      <c r="P17" s="481" t="str">
        <f t="shared" si="10"/>
        <v xml:space="preserve"> </v>
      </c>
      <c r="Q17" s="481" t="str">
        <f t="shared" si="11"/>
        <v xml:space="preserve"> </v>
      </c>
    </row>
    <row r="18" spans="1:17" ht="31.5">
      <c r="A18" s="64" t="s">
        <v>3</v>
      </c>
      <c r="B18" s="64" t="s">
        <v>163</v>
      </c>
      <c r="C18" s="64" t="s">
        <v>93</v>
      </c>
      <c r="D18" s="64" t="s">
        <v>216</v>
      </c>
      <c r="E18" s="64" t="s">
        <v>261</v>
      </c>
      <c r="F18" s="64" t="s">
        <v>3628</v>
      </c>
      <c r="G18" s="64" t="s">
        <v>263</v>
      </c>
      <c r="H18" s="126">
        <f t="shared" si="1"/>
        <v>1</v>
      </c>
      <c r="I18" s="126" t="str">
        <f t="shared" si="2"/>
        <v>ОПТ 2</v>
      </c>
      <c r="J18" s="126" t="str">
        <f t="shared" si="3"/>
        <v xml:space="preserve"> </v>
      </c>
      <c r="K18" t="str">
        <f t="shared" si="4"/>
        <v xml:space="preserve"> </v>
      </c>
      <c r="L18" s="70" t="str">
        <f t="shared" si="6"/>
        <v xml:space="preserve"> </v>
      </c>
      <c r="M18" s="70" t="str">
        <f t="shared" si="7"/>
        <v xml:space="preserve"> </v>
      </c>
      <c r="N18" s="70" t="str">
        <f t="shared" si="8"/>
        <v xml:space="preserve"> </v>
      </c>
      <c r="O18" s="70" t="str">
        <f t="shared" si="9"/>
        <v xml:space="preserve"> </v>
      </c>
      <c r="P18" s="481" t="str">
        <f t="shared" si="10"/>
        <v xml:space="preserve"> </v>
      </c>
      <c r="Q18" s="481" t="str">
        <f t="shared" si="11"/>
        <v xml:space="preserve"> </v>
      </c>
    </row>
    <row r="19" spans="1:17" ht="30">
      <c r="A19" s="74" t="s">
        <v>3439</v>
      </c>
      <c r="B19" s="932"/>
      <c r="C19" s="307" t="s">
        <v>3438</v>
      </c>
      <c r="D19" s="308">
        <v>10</v>
      </c>
      <c r="E19" s="69">
        <f t="shared" ref="E19:E35" si="12">G19*1.35</f>
        <v>79.650000000000006</v>
      </c>
      <c r="F19" s="70">
        <f t="shared" ref="F19:F35" si="13">G19*1.1</f>
        <v>64.900000000000006</v>
      </c>
      <c r="G19" s="71">
        <v>59</v>
      </c>
      <c r="H19" s="126">
        <f t="shared" si="1"/>
        <v>1</v>
      </c>
      <c r="I19" s="126">
        <f t="shared" si="2"/>
        <v>59</v>
      </c>
      <c r="J19" s="126">
        <f t="shared" si="3"/>
        <v>59</v>
      </c>
      <c r="K19">
        <f t="shared" si="4"/>
        <v>59</v>
      </c>
      <c r="L19" s="70">
        <f t="shared" si="6"/>
        <v>60.77</v>
      </c>
      <c r="M19" s="70">
        <f t="shared" si="7"/>
        <v>67.259999999999991</v>
      </c>
      <c r="N19" s="70">
        <f t="shared" si="8"/>
        <v>83.19</v>
      </c>
      <c r="O19" s="70">
        <f t="shared" si="9"/>
        <v>56.05</v>
      </c>
      <c r="P19" s="481">
        <f t="shared" si="10"/>
        <v>61.95</v>
      </c>
      <c r="Q19" s="481">
        <f t="shared" si="11"/>
        <v>76.7</v>
      </c>
    </row>
    <row r="20" spans="1:17" ht="26.25" customHeight="1">
      <c r="A20" s="74" t="s">
        <v>3445</v>
      </c>
      <c r="B20" s="932"/>
      <c r="C20" s="307" t="s">
        <v>3444</v>
      </c>
      <c r="D20" s="308">
        <v>10</v>
      </c>
      <c r="E20" s="69">
        <f t="shared" si="12"/>
        <v>71.550000000000011</v>
      </c>
      <c r="F20" s="70">
        <f t="shared" si="13"/>
        <v>58.300000000000004</v>
      </c>
      <c r="G20" s="71">
        <v>53</v>
      </c>
      <c r="H20" s="126">
        <f t="shared" si="1"/>
        <v>1</v>
      </c>
      <c r="I20" s="126">
        <f t="shared" si="2"/>
        <v>53</v>
      </c>
      <c r="J20" s="126">
        <f t="shared" si="3"/>
        <v>53</v>
      </c>
      <c r="K20">
        <f t="shared" si="4"/>
        <v>53</v>
      </c>
      <c r="L20" s="70">
        <f t="shared" si="6"/>
        <v>54.59</v>
      </c>
      <c r="M20" s="70">
        <f t="shared" si="7"/>
        <v>60.419999999999995</v>
      </c>
      <c r="N20" s="70">
        <f t="shared" si="8"/>
        <v>74.72999999999999</v>
      </c>
      <c r="O20" s="70">
        <f t="shared" si="9"/>
        <v>50.35</v>
      </c>
      <c r="P20" s="481">
        <f t="shared" si="10"/>
        <v>55.650000000000006</v>
      </c>
      <c r="Q20" s="481">
        <f t="shared" si="11"/>
        <v>68.900000000000006</v>
      </c>
    </row>
    <row r="21" spans="1:17" ht="24.75" customHeight="1">
      <c r="A21" s="74" t="s">
        <v>3457</v>
      </c>
      <c r="B21" s="932"/>
      <c r="C21" s="307" t="s">
        <v>3456</v>
      </c>
      <c r="D21" s="308">
        <v>10</v>
      </c>
      <c r="E21" s="69">
        <f>G21*1.35</f>
        <v>64.800000000000011</v>
      </c>
      <c r="F21" s="70">
        <f t="shared" si="13"/>
        <v>52.800000000000004</v>
      </c>
      <c r="G21" s="71">
        <v>48</v>
      </c>
      <c r="H21" s="126">
        <f t="shared" si="1"/>
        <v>1</v>
      </c>
      <c r="I21" s="126">
        <f t="shared" si="2"/>
        <v>48</v>
      </c>
      <c r="J21" s="126">
        <f t="shared" si="3"/>
        <v>48</v>
      </c>
      <c r="K21">
        <f t="shared" si="4"/>
        <v>48</v>
      </c>
      <c r="L21" s="70">
        <f t="shared" si="6"/>
        <v>49.44</v>
      </c>
      <c r="M21" s="70">
        <f t="shared" si="7"/>
        <v>54.72</v>
      </c>
      <c r="N21" s="70">
        <f t="shared" si="8"/>
        <v>67.679999999999993</v>
      </c>
      <c r="O21" s="70">
        <f t="shared" si="9"/>
        <v>45.6</v>
      </c>
      <c r="P21" s="481">
        <f t="shared" si="10"/>
        <v>50.400000000000006</v>
      </c>
      <c r="Q21" s="481">
        <f t="shared" si="11"/>
        <v>62.400000000000006</v>
      </c>
    </row>
    <row r="22" spans="1:17" ht="30">
      <c r="A22" s="74" t="s">
        <v>3459</v>
      </c>
      <c r="B22" s="932"/>
      <c r="C22" s="307" t="s">
        <v>3458</v>
      </c>
      <c r="D22" s="308">
        <v>10</v>
      </c>
      <c r="E22" s="69">
        <f>G22*1.35</f>
        <v>70.2</v>
      </c>
      <c r="F22" s="70">
        <f t="shared" si="13"/>
        <v>57.2</v>
      </c>
      <c r="G22" s="71">
        <v>52</v>
      </c>
      <c r="H22" s="126">
        <f t="shared" si="1"/>
        <v>1</v>
      </c>
      <c r="I22" s="126">
        <f t="shared" si="2"/>
        <v>52</v>
      </c>
      <c r="J22" s="126">
        <f t="shared" si="3"/>
        <v>52</v>
      </c>
      <c r="K22">
        <f t="shared" si="4"/>
        <v>52</v>
      </c>
      <c r="L22" s="70">
        <f t="shared" si="6"/>
        <v>53.56</v>
      </c>
      <c r="M22" s="70">
        <f t="shared" si="7"/>
        <v>59.279999999999994</v>
      </c>
      <c r="N22" s="70">
        <f t="shared" si="8"/>
        <v>73.319999999999993</v>
      </c>
      <c r="O22" s="70">
        <f t="shared" si="9"/>
        <v>49.4</v>
      </c>
      <c r="P22" s="481">
        <f t="shared" si="10"/>
        <v>54.6</v>
      </c>
      <c r="Q22" s="481">
        <f t="shared" si="11"/>
        <v>67.600000000000009</v>
      </c>
    </row>
    <row r="23" spans="1:17" ht="60" customHeight="1">
      <c r="A23" s="74" t="s">
        <v>1420</v>
      </c>
      <c r="B23" s="213"/>
      <c r="C23" s="307" t="s">
        <v>1419</v>
      </c>
      <c r="D23" s="308">
        <v>10</v>
      </c>
      <c r="E23" s="69">
        <f t="shared" si="12"/>
        <v>283.5</v>
      </c>
      <c r="F23" s="70">
        <f t="shared" si="13"/>
        <v>231.00000000000003</v>
      </c>
      <c r="G23" s="71">
        <v>210</v>
      </c>
      <c r="H23" s="126">
        <f t="shared" si="1"/>
        <v>1</v>
      </c>
      <c r="I23" s="126">
        <f t="shared" si="2"/>
        <v>210</v>
      </c>
      <c r="J23" s="126">
        <f t="shared" si="3"/>
        <v>210</v>
      </c>
      <c r="K23">
        <f t="shared" si="4"/>
        <v>210</v>
      </c>
      <c r="L23" s="70">
        <f t="shared" si="6"/>
        <v>216.3</v>
      </c>
      <c r="M23" s="70">
        <f t="shared" si="7"/>
        <v>239.39999999999998</v>
      </c>
      <c r="N23" s="70">
        <f t="shared" si="8"/>
        <v>296.09999999999997</v>
      </c>
      <c r="O23" s="70">
        <f t="shared" si="9"/>
        <v>199.5</v>
      </c>
      <c r="P23" s="481">
        <f t="shared" si="10"/>
        <v>220.5</v>
      </c>
      <c r="Q23" s="481">
        <f t="shared" si="11"/>
        <v>273</v>
      </c>
    </row>
    <row r="24" spans="1:17" ht="32.25" customHeight="1">
      <c r="A24" s="74" t="s">
        <v>3473</v>
      </c>
      <c r="B24" s="688"/>
      <c r="C24" s="307" t="s">
        <v>3472</v>
      </c>
      <c r="D24" s="308">
        <v>10</v>
      </c>
      <c r="E24" s="69">
        <f t="shared" si="12"/>
        <v>29.700000000000003</v>
      </c>
      <c r="F24" s="70">
        <f t="shared" si="13"/>
        <v>24.200000000000003</v>
      </c>
      <c r="G24" s="71">
        <v>22</v>
      </c>
      <c r="H24" s="126">
        <f t="shared" si="1"/>
        <v>1</v>
      </c>
      <c r="I24" s="126">
        <f t="shared" si="2"/>
        <v>22</v>
      </c>
      <c r="J24" s="126">
        <f t="shared" si="3"/>
        <v>22</v>
      </c>
      <c r="K24">
        <f t="shared" si="4"/>
        <v>22</v>
      </c>
      <c r="L24" s="70">
        <f t="shared" si="6"/>
        <v>22.66</v>
      </c>
      <c r="M24" s="70">
        <f t="shared" si="7"/>
        <v>25.08</v>
      </c>
      <c r="N24" s="70">
        <f t="shared" si="8"/>
        <v>31.02</v>
      </c>
      <c r="O24" s="70">
        <f t="shared" si="9"/>
        <v>20.9</v>
      </c>
      <c r="P24" s="481">
        <f t="shared" si="10"/>
        <v>23.1</v>
      </c>
      <c r="Q24" s="481">
        <f t="shared" si="11"/>
        <v>28.6</v>
      </c>
    </row>
    <row r="25" spans="1:17" ht="24.95" customHeight="1">
      <c r="A25" s="74" t="s">
        <v>3474</v>
      </c>
      <c r="B25" s="688"/>
      <c r="C25" s="307" t="s">
        <v>3475</v>
      </c>
      <c r="D25" s="308">
        <v>10</v>
      </c>
      <c r="E25" s="69">
        <f t="shared" si="12"/>
        <v>36.450000000000003</v>
      </c>
      <c r="F25" s="70">
        <f t="shared" si="13"/>
        <v>29.700000000000003</v>
      </c>
      <c r="G25" s="71">
        <v>27</v>
      </c>
      <c r="H25" s="126">
        <f t="shared" si="1"/>
        <v>1</v>
      </c>
      <c r="I25" s="126">
        <f t="shared" si="2"/>
        <v>27</v>
      </c>
      <c r="J25" s="126">
        <f t="shared" si="3"/>
        <v>27</v>
      </c>
      <c r="K25">
        <f t="shared" si="4"/>
        <v>27</v>
      </c>
      <c r="L25" s="70">
        <f t="shared" si="6"/>
        <v>27.810000000000002</v>
      </c>
      <c r="M25" s="70">
        <f t="shared" si="7"/>
        <v>30.779999999999998</v>
      </c>
      <c r="N25" s="70">
        <f t="shared" si="8"/>
        <v>38.07</v>
      </c>
      <c r="O25" s="70">
        <f t="shared" si="9"/>
        <v>25.65</v>
      </c>
      <c r="P25" s="481">
        <f t="shared" si="10"/>
        <v>28.35</v>
      </c>
      <c r="Q25" s="481">
        <f t="shared" si="11"/>
        <v>35.1</v>
      </c>
    </row>
    <row r="26" spans="1:17" ht="24.95" customHeight="1">
      <c r="A26" s="74" t="s">
        <v>3485</v>
      </c>
      <c r="B26" s="688"/>
      <c r="C26" s="307" t="s">
        <v>3484</v>
      </c>
      <c r="D26" s="308">
        <v>10</v>
      </c>
      <c r="E26" s="69">
        <f t="shared" si="12"/>
        <v>64.800000000000011</v>
      </c>
      <c r="F26" s="70">
        <f t="shared" si="13"/>
        <v>52.800000000000004</v>
      </c>
      <c r="G26" s="71">
        <v>48</v>
      </c>
      <c r="H26" s="126">
        <f t="shared" si="1"/>
        <v>1</v>
      </c>
      <c r="I26" s="126">
        <f t="shared" si="2"/>
        <v>48</v>
      </c>
      <c r="J26" s="126">
        <f t="shared" si="3"/>
        <v>48</v>
      </c>
      <c r="K26">
        <f t="shared" si="4"/>
        <v>48</v>
      </c>
      <c r="L26" s="70">
        <f t="shared" si="6"/>
        <v>49.44</v>
      </c>
      <c r="M26" s="70">
        <f t="shared" si="7"/>
        <v>54.72</v>
      </c>
      <c r="N26" s="70">
        <f t="shared" si="8"/>
        <v>67.679999999999993</v>
      </c>
      <c r="O26" s="70">
        <f t="shared" si="9"/>
        <v>45.6</v>
      </c>
      <c r="P26" s="481">
        <f t="shared" si="10"/>
        <v>50.400000000000006</v>
      </c>
      <c r="Q26" s="481">
        <f t="shared" si="11"/>
        <v>62.400000000000006</v>
      </c>
    </row>
    <row r="27" spans="1:17" ht="24.95" customHeight="1">
      <c r="A27" s="74" t="s">
        <v>3499</v>
      </c>
      <c r="B27" s="688"/>
      <c r="C27" s="307" t="s">
        <v>3498</v>
      </c>
      <c r="D27" s="308">
        <v>10</v>
      </c>
      <c r="E27" s="69">
        <f t="shared" si="12"/>
        <v>81</v>
      </c>
      <c r="F27" s="70">
        <f t="shared" si="13"/>
        <v>66</v>
      </c>
      <c r="G27" s="71">
        <v>60</v>
      </c>
      <c r="H27" s="126">
        <f t="shared" si="1"/>
        <v>1</v>
      </c>
      <c r="I27" s="126">
        <f t="shared" si="2"/>
        <v>60</v>
      </c>
      <c r="J27" s="126">
        <f t="shared" si="3"/>
        <v>60</v>
      </c>
      <c r="K27">
        <f t="shared" si="4"/>
        <v>60</v>
      </c>
      <c r="L27" s="70">
        <f t="shared" si="6"/>
        <v>61.800000000000004</v>
      </c>
      <c r="M27" s="70">
        <f t="shared" si="7"/>
        <v>68.399999999999991</v>
      </c>
      <c r="N27" s="70">
        <f t="shared" si="8"/>
        <v>84.6</v>
      </c>
      <c r="O27" s="70">
        <f t="shared" si="9"/>
        <v>57</v>
      </c>
      <c r="P27" s="481">
        <f t="shared" si="10"/>
        <v>63</v>
      </c>
      <c r="Q27" s="481">
        <f t="shared" si="11"/>
        <v>78</v>
      </c>
    </row>
    <row r="28" spans="1:17" ht="30">
      <c r="A28" s="74" t="s">
        <v>3505</v>
      </c>
      <c r="B28" s="688"/>
      <c r="C28" s="307" t="s">
        <v>3504</v>
      </c>
      <c r="D28" s="308">
        <v>8</v>
      </c>
      <c r="E28" s="69">
        <f t="shared" si="12"/>
        <v>87.75</v>
      </c>
      <c r="F28" s="70">
        <f t="shared" si="13"/>
        <v>71.5</v>
      </c>
      <c r="G28" s="71">
        <v>65</v>
      </c>
      <c r="H28" s="126">
        <f t="shared" si="1"/>
        <v>1</v>
      </c>
      <c r="I28" s="126">
        <f t="shared" si="2"/>
        <v>65</v>
      </c>
      <c r="J28" s="126">
        <f t="shared" si="3"/>
        <v>65</v>
      </c>
      <c r="K28">
        <f t="shared" si="4"/>
        <v>65</v>
      </c>
      <c r="L28" s="70">
        <f t="shared" si="6"/>
        <v>66.95</v>
      </c>
      <c r="M28" s="70">
        <f t="shared" si="7"/>
        <v>74.099999999999994</v>
      </c>
      <c r="N28" s="70">
        <f t="shared" si="8"/>
        <v>91.649999999999991</v>
      </c>
      <c r="O28" s="70">
        <f t="shared" si="9"/>
        <v>61.75</v>
      </c>
      <c r="P28" s="481">
        <f t="shared" si="10"/>
        <v>68.25</v>
      </c>
      <c r="Q28" s="481">
        <f t="shared" si="11"/>
        <v>84.5</v>
      </c>
    </row>
    <row r="29" spans="1:17" ht="30">
      <c r="A29" s="74" t="s">
        <v>3512</v>
      </c>
      <c r="B29" s="688"/>
      <c r="C29" s="307" t="s">
        <v>3511</v>
      </c>
      <c r="D29" s="308">
        <v>10</v>
      </c>
      <c r="E29" s="69">
        <f t="shared" si="12"/>
        <v>83.7</v>
      </c>
      <c r="F29" s="70">
        <f t="shared" si="13"/>
        <v>68.2</v>
      </c>
      <c r="G29" s="71">
        <v>62</v>
      </c>
      <c r="H29" s="126">
        <f t="shared" si="1"/>
        <v>1</v>
      </c>
      <c r="I29" s="126">
        <f t="shared" si="2"/>
        <v>62</v>
      </c>
      <c r="J29" s="126">
        <f t="shared" si="3"/>
        <v>62</v>
      </c>
      <c r="K29">
        <f t="shared" si="4"/>
        <v>62</v>
      </c>
      <c r="L29" s="70">
        <f t="shared" si="6"/>
        <v>63.86</v>
      </c>
      <c r="M29" s="70">
        <f t="shared" si="7"/>
        <v>70.679999999999993</v>
      </c>
      <c r="N29" s="70">
        <f t="shared" si="8"/>
        <v>87.42</v>
      </c>
      <c r="O29" s="70">
        <f t="shared" si="9"/>
        <v>58.9</v>
      </c>
      <c r="P29" s="481">
        <f t="shared" si="10"/>
        <v>65.100000000000009</v>
      </c>
      <c r="Q29" s="481">
        <f t="shared" si="11"/>
        <v>80.600000000000009</v>
      </c>
    </row>
    <row r="30" spans="1:17" ht="24.95" customHeight="1">
      <c r="A30" s="74" t="s">
        <v>3527</v>
      </c>
      <c r="B30" s="688"/>
      <c r="C30" s="307" t="s">
        <v>3526</v>
      </c>
      <c r="D30" s="310">
        <v>100</v>
      </c>
      <c r="E30" s="69">
        <f t="shared" si="12"/>
        <v>82.350000000000009</v>
      </c>
      <c r="F30" s="70">
        <f t="shared" si="13"/>
        <v>67.100000000000009</v>
      </c>
      <c r="G30" s="71">
        <v>61</v>
      </c>
      <c r="H30" s="126">
        <f t="shared" si="1"/>
        <v>1</v>
      </c>
      <c r="I30" s="126">
        <f t="shared" si="2"/>
        <v>61</v>
      </c>
      <c r="J30" s="126">
        <f t="shared" si="3"/>
        <v>61</v>
      </c>
      <c r="K30">
        <f t="shared" si="4"/>
        <v>61</v>
      </c>
      <c r="L30" s="70">
        <f t="shared" si="6"/>
        <v>62.83</v>
      </c>
      <c r="M30" s="70">
        <f t="shared" si="7"/>
        <v>69.539999999999992</v>
      </c>
      <c r="N30" s="70">
        <f t="shared" si="8"/>
        <v>86.009999999999991</v>
      </c>
      <c r="O30" s="70">
        <f t="shared" si="9"/>
        <v>57.95</v>
      </c>
      <c r="P30" s="481">
        <f t="shared" si="10"/>
        <v>64.05</v>
      </c>
      <c r="Q30" s="481">
        <f t="shared" si="11"/>
        <v>79.3</v>
      </c>
    </row>
    <row r="31" spans="1:17" ht="24.95" customHeight="1">
      <c r="A31" s="74" t="s">
        <v>3529</v>
      </c>
      <c r="B31" s="688"/>
      <c r="C31" s="307" t="s">
        <v>3528</v>
      </c>
      <c r="D31" s="308">
        <v>10</v>
      </c>
      <c r="E31" s="69">
        <f t="shared" si="12"/>
        <v>98.550000000000011</v>
      </c>
      <c r="F31" s="70">
        <f t="shared" si="13"/>
        <v>80.300000000000011</v>
      </c>
      <c r="G31" s="71">
        <v>73</v>
      </c>
      <c r="H31" s="126">
        <f t="shared" si="1"/>
        <v>1</v>
      </c>
      <c r="I31" s="126">
        <f t="shared" si="2"/>
        <v>73</v>
      </c>
      <c r="J31" s="126">
        <f t="shared" si="3"/>
        <v>73</v>
      </c>
      <c r="K31">
        <f t="shared" si="4"/>
        <v>73</v>
      </c>
      <c r="L31" s="70">
        <f t="shared" si="6"/>
        <v>75.19</v>
      </c>
      <c r="M31" s="70">
        <f t="shared" si="7"/>
        <v>83.22</v>
      </c>
      <c r="N31" s="70">
        <f t="shared" si="8"/>
        <v>102.92999999999999</v>
      </c>
      <c r="O31" s="70">
        <f t="shared" si="9"/>
        <v>69.349999999999994</v>
      </c>
      <c r="P31" s="481">
        <f t="shared" si="10"/>
        <v>76.650000000000006</v>
      </c>
      <c r="Q31" s="481">
        <f t="shared" si="11"/>
        <v>94.9</v>
      </c>
    </row>
    <row r="32" spans="1:17" ht="30">
      <c r="A32" s="74" t="s">
        <v>3523</v>
      </c>
      <c r="B32" s="688"/>
      <c r="C32" s="307" t="s">
        <v>3522</v>
      </c>
      <c r="D32" s="308">
        <v>10</v>
      </c>
      <c r="E32" s="69">
        <f t="shared" si="12"/>
        <v>113.4</v>
      </c>
      <c r="F32" s="70">
        <f t="shared" si="13"/>
        <v>92.4</v>
      </c>
      <c r="G32" s="71">
        <v>84</v>
      </c>
      <c r="H32" s="126">
        <f t="shared" si="1"/>
        <v>1</v>
      </c>
      <c r="I32" s="126">
        <f t="shared" si="2"/>
        <v>84</v>
      </c>
      <c r="J32" s="126">
        <f t="shared" si="3"/>
        <v>84</v>
      </c>
      <c r="K32">
        <f t="shared" si="4"/>
        <v>84</v>
      </c>
      <c r="L32" s="70">
        <f t="shared" si="6"/>
        <v>86.52</v>
      </c>
      <c r="M32" s="70">
        <f t="shared" si="7"/>
        <v>95.759999999999991</v>
      </c>
      <c r="N32" s="70">
        <f t="shared" si="8"/>
        <v>118.44</v>
      </c>
      <c r="O32" s="70">
        <f t="shared" si="9"/>
        <v>79.8</v>
      </c>
      <c r="P32" s="481">
        <f t="shared" si="10"/>
        <v>88.2</v>
      </c>
      <c r="Q32" s="481">
        <f t="shared" si="11"/>
        <v>109.2</v>
      </c>
    </row>
    <row r="33" spans="1:17" ht="63.75" customHeight="1">
      <c r="A33" s="74" t="s">
        <v>3534</v>
      </c>
      <c r="B33" s="309"/>
      <c r="C33" s="307" t="s">
        <v>3533</v>
      </c>
      <c r="D33" s="308">
        <v>10</v>
      </c>
      <c r="E33" s="69">
        <f>G33*1.35</f>
        <v>206.41500000000002</v>
      </c>
      <c r="F33" s="70">
        <f t="shared" si="13"/>
        <v>168.19000000000003</v>
      </c>
      <c r="G33" s="71">
        <v>152.9</v>
      </c>
      <c r="H33" s="126">
        <f t="shared" si="1"/>
        <v>1</v>
      </c>
      <c r="I33" s="126">
        <f t="shared" si="2"/>
        <v>152.9</v>
      </c>
      <c r="J33" s="126">
        <f t="shared" si="3"/>
        <v>152.9</v>
      </c>
      <c r="K33">
        <f t="shared" si="4"/>
        <v>152.9</v>
      </c>
      <c r="L33" s="70">
        <f t="shared" si="6"/>
        <v>157.48700000000002</v>
      </c>
      <c r="M33" s="70">
        <f t="shared" si="7"/>
        <v>174.30599999999998</v>
      </c>
      <c r="N33" s="70">
        <f t="shared" si="8"/>
        <v>215.589</v>
      </c>
      <c r="O33" s="70">
        <f t="shared" si="9"/>
        <v>145.255</v>
      </c>
      <c r="P33" s="481">
        <f t="shared" si="10"/>
        <v>160.54500000000002</v>
      </c>
      <c r="Q33" s="481">
        <f t="shared" si="11"/>
        <v>198.77</v>
      </c>
    </row>
    <row r="34" spans="1:17" ht="68.25" customHeight="1">
      <c r="A34" s="74" t="s">
        <v>3540</v>
      </c>
      <c r="B34" s="213"/>
      <c r="C34" s="307" t="s">
        <v>3539</v>
      </c>
      <c r="D34" s="308">
        <v>38</v>
      </c>
      <c r="E34" s="69">
        <f t="shared" si="12"/>
        <v>83.7</v>
      </c>
      <c r="F34" s="70">
        <f t="shared" si="13"/>
        <v>68.2</v>
      </c>
      <c r="G34" s="71">
        <v>62</v>
      </c>
      <c r="H34" s="126">
        <f t="shared" si="1"/>
        <v>1</v>
      </c>
      <c r="I34" s="126">
        <f t="shared" si="2"/>
        <v>62</v>
      </c>
      <c r="J34" s="126">
        <f t="shared" si="3"/>
        <v>62</v>
      </c>
      <c r="K34">
        <f t="shared" si="4"/>
        <v>62</v>
      </c>
      <c r="L34" s="70">
        <f t="shared" si="6"/>
        <v>63.86</v>
      </c>
      <c r="M34" s="70">
        <f t="shared" si="7"/>
        <v>70.679999999999993</v>
      </c>
      <c r="N34" s="70">
        <f t="shared" si="8"/>
        <v>87.42</v>
      </c>
      <c r="O34" s="70">
        <f t="shared" si="9"/>
        <v>58.9</v>
      </c>
      <c r="P34" s="481">
        <f t="shared" si="10"/>
        <v>65.100000000000009</v>
      </c>
      <c r="Q34" s="481">
        <f t="shared" si="11"/>
        <v>80.600000000000009</v>
      </c>
    </row>
    <row r="35" spans="1:17" ht="63.75" customHeight="1">
      <c r="A35" s="74" t="s">
        <v>3547</v>
      </c>
      <c r="B35" s="213"/>
      <c r="C35" s="307" t="s">
        <v>3546</v>
      </c>
      <c r="D35" s="308">
        <v>25</v>
      </c>
      <c r="E35" s="69">
        <f t="shared" si="12"/>
        <v>78.300000000000011</v>
      </c>
      <c r="F35" s="70">
        <f t="shared" si="13"/>
        <v>63.800000000000004</v>
      </c>
      <c r="G35" s="71">
        <v>58</v>
      </c>
      <c r="H35" s="126">
        <f t="shared" si="1"/>
        <v>1</v>
      </c>
      <c r="I35" s="126">
        <f t="shared" si="2"/>
        <v>58</v>
      </c>
      <c r="J35" s="126">
        <f t="shared" si="3"/>
        <v>58</v>
      </c>
      <c r="K35">
        <f t="shared" si="4"/>
        <v>58</v>
      </c>
      <c r="L35" s="70">
        <f t="shared" si="6"/>
        <v>59.74</v>
      </c>
      <c r="M35" s="70">
        <f t="shared" si="7"/>
        <v>66.11999999999999</v>
      </c>
      <c r="N35" s="70">
        <f t="shared" si="8"/>
        <v>81.78</v>
      </c>
      <c r="O35" s="70">
        <f t="shared" si="9"/>
        <v>55.1</v>
      </c>
      <c r="P35" s="481">
        <f t="shared" si="10"/>
        <v>60.900000000000006</v>
      </c>
      <c r="Q35" s="481">
        <f t="shared" si="11"/>
        <v>75.400000000000006</v>
      </c>
    </row>
    <row r="36" spans="1:17" ht="28.5" customHeight="1">
      <c r="A36" s="634" t="s">
        <v>3431</v>
      </c>
      <c r="B36" s="634"/>
      <c r="C36" s="634"/>
      <c r="D36" s="634"/>
      <c r="E36" s="634"/>
      <c r="F36" s="634"/>
      <c r="G36" s="634"/>
      <c r="H36" s="126">
        <f t="shared" si="1"/>
        <v>0</v>
      </c>
      <c r="I36" s="126">
        <f t="shared" si="2"/>
        <v>0</v>
      </c>
      <c r="J36" s="126">
        <f t="shared" si="3"/>
        <v>0</v>
      </c>
      <c r="K36" t="str">
        <f t="shared" si="4"/>
        <v xml:space="preserve"> </v>
      </c>
      <c r="L36" s="70" t="str">
        <f t="shared" si="6"/>
        <v xml:space="preserve"> </v>
      </c>
      <c r="M36" s="70" t="str">
        <f t="shared" si="7"/>
        <v xml:space="preserve"> </v>
      </c>
      <c r="N36" s="70" t="str">
        <f t="shared" si="8"/>
        <v xml:space="preserve"> </v>
      </c>
      <c r="O36" s="70" t="str">
        <f t="shared" si="9"/>
        <v xml:space="preserve"> </v>
      </c>
      <c r="P36" s="481" t="str">
        <f t="shared" si="10"/>
        <v xml:space="preserve"> </v>
      </c>
      <c r="Q36" s="481" t="str">
        <f t="shared" si="11"/>
        <v xml:space="preserve"> </v>
      </c>
    </row>
    <row r="37" spans="1:17" ht="31.5">
      <c r="A37" s="64" t="s">
        <v>3</v>
      </c>
      <c r="B37" s="64" t="s">
        <v>163</v>
      </c>
      <c r="C37" s="64" t="s">
        <v>93</v>
      </c>
      <c r="D37" s="64" t="s">
        <v>216</v>
      </c>
      <c r="E37" s="64" t="s">
        <v>261</v>
      </c>
      <c r="F37" s="64" t="s">
        <v>3628</v>
      </c>
      <c r="G37" s="64" t="s">
        <v>263</v>
      </c>
      <c r="H37" s="126">
        <f t="shared" si="1"/>
        <v>1</v>
      </c>
      <c r="I37" s="126" t="str">
        <f t="shared" si="2"/>
        <v>ОПТ 2</v>
      </c>
      <c r="J37" s="126" t="str">
        <f t="shared" si="3"/>
        <v xml:space="preserve"> </v>
      </c>
      <c r="K37" t="str">
        <f t="shared" si="4"/>
        <v xml:space="preserve"> </v>
      </c>
      <c r="L37" s="70" t="str">
        <f t="shared" si="6"/>
        <v xml:space="preserve"> </v>
      </c>
      <c r="M37" s="70" t="str">
        <f t="shared" si="7"/>
        <v xml:space="preserve"> </v>
      </c>
      <c r="N37" s="70" t="str">
        <f t="shared" si="8"/>
        <v xml:space="preserve"> </v>
      </c>
      <c r="O37" s="70" t="str">
        <f t="shared" si="9"/>
        <v xml:space="preserve"> </v>
      </c>
      <c r="P37" s="481" t="str">
        <f t="shared" si="10"/>
        <v xml:space="preserve"> </v>
      </c>
      <c r="Q37" s="481" t="str">
        <f t="shared" si="11"/>
        <v xml:space="preserve"> </v>
      </c>
    </row>
    <row r="38" spans="1:17" ht="37.5" customHeight="1">
      <c r="A38" s="74" t="s">
        <v>3441</v>
      </c>
      <c r="B38" s="932"/>
      <c r="C38" s="307" t="s">
        <v>3440</v>
      </c>
      <c r="D38" s="311" t="s">
        <v>217</v>
      </c>
      <c r="E38" s="69">
        <f t="shared" ref="E38:E43" si="14">G38*1.35</f>
        <v>94.5</v>
      </c>
      <c r="F38" s="70">
        <f t="shared" ref="F38:F43" si="15">G38*1.1</f>
        <v>77</v>
      </c>
      <c r="G38" s="71">
        <v>70</v>
      </c>
      <c r="H38" s="126">
        <f t="shared" si="1"/>
        <v>1</v>
      </c>
      <c r="I38" s="126">
        <f t="shared" si="2"/>
        <v>70</v>
      </c>
      <c r="J38" s="126">
        <f t="shared" si="3"/>
        <v>70</v>
      </c>
      <c r="K38">
        <f t="shared" si="4"/>
        <v>70</v>
      </c>
      <c r="L38" s="70">
        <f t="shared" si="6"/>
        <v>72.100000000000009</v>
      </c>
      <c r="M38" s="70">
        <f t="shared" si="7"/>
        <v>79.8</v>
      </c>
      <c r="N38" s="70">
        <f t="shared" si="8"/>
        <v>98.699999999999989</v>
      </c>
      <c r="O38" s="70">
        <f t="shared" si="9"/>
        <v>66.5</v>
      </c>
      <c r="P38" s="481">
        <f t="shared" si="10"/>
        <v>73.5</v>
      </c>
      <c r="Q38" s="481">
        <f t="shared" si="11"/>
        <v>91</v>
      </c>
    </row>
    <row r="39" spans="1:17" ht="34.5" customHeight="1">
      <c r="A39" s="74" t="s">
        <v>3443</v>
      </c>
      <c r="B39" s="932"/>
      <c r="C39" s="307" t="s">
        <v>3442</v>
      </c>
      <c r="D39" s="311" t="s">
        <v>217</v>
      </c>
      <c r="E39" s="69">
        <f t="shared" si="14"/>
        <v>94.5</v>
      </c>
      <c r="F39" s="70">
        <f t="shared" si="15"/>
        <v>77</v>
      </c>
      <c r="G39" s="71">
        <v>70</v>
      </c>
      <c r="H39" s="126">
        <f t="shared" si="1"/>
        <v>1</v>
      </c>
      <c r="I39" s="126">
        <f t="shared" si="2"/>
        <v>70</v>
      </c>
      <c r="J39" s="126">
        <f t="shared" si="3"/>
        <v>70</v>
      </c>
      <c r="K39">
        <f t="shared" si="4"/>
        <v>70</v>
      </c>
      <c r="L39" s="70">
        <f t="shared" si="6"/>
        <v>72.100000000000009</v>
      </c>
      <c r="M39" s="70">
        <f t="shared" si="7"/>
        <v>79.8</v>
      </c>
      <c r="N39" s="70">
        <f t="shared" si="8"/>
        <v>98.699999999999989</v>
      </c>
      <c r="O39" s="70">
        <f t="shared" si="9"/>
        <v>66.5</v>
      </c>
      <c r="P39" s="481">
        <f t="shared" si="10"/>
        <v>73.5</v>
      </c>
      <c r="Q39" s="481">
        <f t="shared" si="11"/>
        <v>91</v>
      </c>
    </row>
    <row r="40" spans="1:17" ht="30" customHeight="1">
      <c r="A40" s="74" t="s">
        <v>3495</v>
      </c>
      <c r="B40" s="932"/>
      <c r="C40" s="307" t="s">
        <v>3494</v>
      </c>
      <c r="D40" s="308">
        <v>10</v>
      </c>
      <c r="E40" s="69">
        <f t="shared" si="14"/>
        <v>105.30000000000001</v>
      </c>
      <c r="F40" s="70">
        <f t="shared" si="15"/>
        <v>85.800000000000011</v>
      </c>
      <c r="G40" s="71">
        <v>78</v>
      </c>
      <c r="H40" s="126">
        <f t="shared" si="1"/>
        <v>1</v>
      </c>
      <c r="I40" s="126">
        <f t="shared" si="2"/>
        <v>78</v>
      </c>
      <c r="J40" s="126">
        <f t="shared" si="3"/>
        <v>78</v>
      </c>
      <c r="K40">
        <f t="shared" si="4"/>
        <v>78</v>
      </c>
      <c r="L40" s="70">
        <f t="shared" si="6"/>
        <v>80.34</v>
      </c>
      <c r="M40" s="70">
        <f t="shared" si="7"/>
        <v>88.919999999999987</v>
      </c>
      <c r="N40" s="70">
        <f t="shared" si="8"/>
        <v>109.97999999999999</v>
      </c>
      <c r="O40" s="70">
        <f t="shared" si="9"/>
        <v>74.099999999999994</v>
      </c>
      <c r="P40" s="481">
        <f t="shared" si="10"/>
        <v>81.900000000000006</v>
      </c>
      <c r="Q40" s="481">
        <f t="shared" si="11"/>
        <v>101.4</v>
      </c>
    </row>
    <row r="41" spans="1:17" ht="30" customHeight="1">
      <c r="A41" s="74" t="s">
        <v>3496</v>
      </c>
      <c r="B41" s="932"/>
      <c r="C41" s="307" t="s">
        <v>3513</v>
      </c>
      <c r="D41" s="311" t="s">
        <v>217</v>
      </c>
      <c r="E41" s="69">
        <f t="shared" si="14"/>
        <v>102.60000000000001</v>
      </c>
      <c r="F41" s="70">
        <f t="shared" si="15"/>
        <v>83.600000000000009</v>
      </c>
      <c r="G41" s="71">
        <v>76</v>
      </c>
      <c r="H41" s="126">
        <f t="shared" si="1"/>
        <v>1</v>
      </c>
      <c r="I41" s="126">
        <f t="shared" si="2"/>
        <v>76</v>
      </c>
      <c r="J41" s="126">
        <f t="shared" si="3"/>
        <v>76</v>
      </c>
      <c r="K41">
        <f t="shared" si="4"/>
        <v>76</v>
      </c>
      <c r="L41" s="70">
        <f t="shared" si="6"/>
        <v>78.28</v>
      </c>
      <c r="M41" s="70">
        <f t="shared" si="7"/>
        <v>86.639999999999986</v>
      </c>
      <c r="N41" s="70">
        <f t="shared" si="8"/>
        <v>107.16</v>
      </c>
      <c r="O41" s="70">
        <f t="shared" si="9"/>
        <v>72.2</v>
      </c>
      <c r="P41" s="481">
        <f t="shared" si="10"/>
        <v>79.8</v>
      </c>
      <c r="Q41" s="481">
        <f t="shared" si="11"/>
        <v>98.8</v>
      </c>
    </row>
    <row r="42" spans="1:17" ht="30" customHeight="1">
      <c r="A42" s="74" t="s">
        <v>3493</v>
      </c>
      <c r="B42" s="932"/>
      <c r="C42" s="307" t="s">
        <v>3492</v>
      </c>
      <c r="D42" s="308">
        <v>10</v>
      </c>
      <c r="E42" s="69">
        <f t="shared" si="14"/>
        <v>99.9</v>
      </c>
      <c r="F42" s="70">
        <f t="shared" si="15"/>
        <v>81.400000000000006</v>
      </c>
      <c r="G42" s="71">
        <v>74</v>
      </c>
      <c r="H42" s="126">
        <f t="shared" si="1"/>
        <v>1</v>
      </c>
      <c r="I42" s="126">
        <f t="shared" si="2"/>
        <v>74</v>
      </c>
      <c r="J42" s="126">
        <f t="shared" si="3"/>
        <v>74</v>
      </c>
      <c r="K42">
        <f t="shared" si="4"/>
        <v>74</v>
      </c>
      <c r="L42" s="70">
        <f t="shared" si="6"/>
        <v>76.22</v>
      </c>
      <c r="M42" s="70">
        <f t="shared" si="7"/>
        <v>84.36</v>
      </c>
      <c r="N42" s="70">
        <f t="shared" si="8"/>
        <v>104.33999999999999</v>
      </c>
      <c r="O42" s="70">
        <f t="shared" si="9"/>
        <v>70.3</v>
      </c>
      <c r="P42" s="481">
        <f t="shared" si="10"/>
        <v>77.7</v>
      </c>
      <c r="Q42" s="481">
        <f t="shared" si="11"/>
        <v>96.2</v>
      </c>
    </row>
    <row r="43" spans="1:17" ht="30" customHeight="1">
      <c r="A43" s="74" t="s">
        <v>3497</v>
      </c>
      <c r="B43" s="932"/>
      <c r="C43" s="307" t="s">
        <v>3524</v>
      </c>
      <c r="D43" s="308">
        <v>10</v>
      </c>
      <c r="E43" s="69">
        <f t="shared" si="14"/>
        <v>203.85000000000002</v>
      </c>
      <c r="F43" s="70">
        <f t="shared" si="15"/>
        <v>166.10000000000002</v>
      </c>
      <c r="G43" s="71">
        <v>151</v>
      </c>
      <c r="H43" s="126">
        <f t="shared" si="1"/>
        <v>1</v>
      </c>
      <c r="I43" s="126">
        <f t="shared" si="2"/>
        <v>151</v>
      </c>
      <c r="J43" s="126">
        <f t="shared" si="3"/>
        <v>151</v>
      </c>
      <c r="K43">
        <f t="shared" si="4"/>
        <v>151</v>
      </c>
      <c r="L43" s="70">
        <f t="shared" si="6"/>
        <v>155.53</v>
      </c>
      <c r="M43" s="70">
        <f t="shared" si="7"/>
        <v>172.14</v>
      </c>
      <c r="N43" s="70">
        <f t="shared" si="8"/>
        <v>212.91</v>
      </c>
      <c r="O43" s="70">
        <f t="shared" si="9"/>
        <v>143.44999999999999</v>
      </c>
      <c r="P43" s="481">
        <f t="shared" si="10"/>
        <v>158.55000000000001</v>
      </c>
      <c r="Q43" s="481">
        <f t="shared" si="11"/>
        <v>196.3</v>
      </c>
    </row>
    <row r="44" spans="1:17" ht="29.25" customHeight="1">
      <c r="A44" s="634" t="s">
        <v>3430</v>
      </c>
      <c r="B44" s="634"/>
      <c r="C44" s="634"/>
      <c r="D44" s="634"/>
      <c r="E44" s="634"/>
      <c r="F44" s="634"/>
      <c r="G44" s="634"/>
      <c r="H44" s="126">
        <f t="shared" si="1"/>
        <v>0</v>
      </c>
      <c r="I44" s="126">
        <f t="shared" si="2"/>
        <v>0</v>
      </c>
      <c r="J44" s="126">
        <f t="shared" si="3"/>
        <v>0</v>
      </c>
      <c r="K44" t="str">
        <f t="shared" si="4"/>
        <v xml:space="preserve"> </v>
      </c>
      <c r="L44" s="70" t="str">
        <f t="shared" si="6"/>
        <v xml:space="preserve"> </v>
      </c>
      <c r="M44" s="70" t="str">
        <f t="shared" si="7"/>
        <v xml:space="preserve"> </v>
      </c>
      <c r="N44" s="70" t="str">
        <f t="shared" si="8"/>
        <v xml:space="preserve"> </v>
      </c>
      <c r="O44" s="70" t="str">
        <f t="shared" si="9"/>
        <v xml:space="preserve"> </v>
      </c>
      <c r="P44" s="481" t="str">
        <f t="shared" si="10"/>
        <v xml:space="preserve"> </v>
      </c>
      <c r="Q44" s="481" t="str">
        <f t="shared" si="11"/>
        <v xml:space="preserve"> </v>
      </c>
    </row>
    <row r="45" spans="1:17" ht="31.5">
      <c r="A45" s="64" t="s">
        <v>3</v>
      </c>
      <c r="B45" s="64" t="s">
        <v>163</v>
      </c>
      <c r="C45" s="64" t="s">
        <v>93</v>
      </c>
      <c r="D45" s="64" t="s">
        <v>216</v>
      </c>
      <c r="E45" s="64" t="s">
        <v>261</v>
      </c>
      <c r="F45" s="64" t="s">
        <v>3628</v>
      </c>
      <c r="G45" s="64" t="s">
        <v>263</v>
      </c>
      <c r="H45" s="126">
        <f t="shared" si="1"/>
        <v>1</v>
      </c>
      <c r="I45" s="126" t="str">
        <f t="shared" si="2"/>
        <v>ОПТ 2</v>
      </c>
      <c r="J45" s="126" t="str">
        <f t="shared" si="3"/>
        <v xml:space="preserve"> </v>
      </c>
      <c r="K45" t="str">
        <f t="shared" si="4"/>
        <v xml:space="preserve"> </v>
      </c>
      <c r="L45" s="70" t="str">
        <f t="shared" si="6"/>
        <v xml:space="preserve"> </v>
      </c>
      <c r="M45" s="70" t="str">
        <f t="shared" si="7"/>
        <v xml:space="preserve"> </v>
      </c>
      <c r="N45" s="70" t="str">
        <f t="shared" si="8"/>
        <v xml:space="preserve"> </v>
      </c>
      <c r="O45" s="70" t="str">
        <f t="shared" si="9"/>
        <v xml:space="preserve"> </v>
      </c>
      <c r="P45" s="481" t="str">
        <f t="shared" si="10"/>
        <v xml:space="preserve"> </v>
      </c>
      <c r="Q45" s="481" t="str">
        <f t="shared" si="11"/>
        <v xml:space="preserve"> </v>
      </c>
    </row>
    <row r="46" spans="1:17" ht="30">
      <c r="A46" s="74" t="s">
        <v>3433</v>
      </c>
      <c r="B46" s="932"/>
      <c r="C46" s="307" t="s">
        <v>3432</v>
      </c>
      <c r="D46" s="308">
        <v>10</v>
      </c>
      <c r="E46" s="69">
        <f>G46*1.35</f>
        <v>81</v>
      </c>
      <c r="F46" s="70">
        <f t="shared" ref="F46:F64" si="16">G46*1.1</f>
        <v>66</v>
      </c>
      <c r="G46" s="71">
        <v>60</v>
      </c>
      <c r="H46" s="126">
        <f t="shared" si="1"/>
        <v>1</v>
      </c>
      <c r="I46" s="126">
        <f t="shared" si="2"/>
        <v>60</v>
      </c>
      <c r="J46" s="126">
        <f t="shared" si="3"/>
        <v>60</v>
      </c>
      <c r="K46">
        <f t="shared" si="4"/>
        <v>60</v>
      </c>
      <c r="L46" s="70">
        <f t="shared" si="6"/>
        <v>61.800000000000004</v>
      </c>
      <c r="M46" s="70">
        <f t="shared" si="7"/>
        <v>68.399999999999991</v>
      </c>
      <c r="N46" s="70">
        <f t="shared" si="8"/>
        <v>84.6</v>
      </c>
      <c r="O46" s="70">
        <f t="shared" si="9"/>
        <v>57</v>
      </c>
      <c r="P46" s="481">
        <f t="shared" si="10"/>
        <v>63</v>
      </c>
      <c r="Q46" s="481">
        <f t="shared" si="11"/>
        <v>78</v>
      </c>
    </row>
    <row r="47" spans="1:17" ht="24.95" customHeight="1">
      <c r="A47" s="74" t="s">
        <v>3435</v>
      </c>
      <c r="B47" s="932"/>
      <c r="C47" s="307" t="s">
        <v>3434</v>
      </c>
      <c r="D47" s="308">
        <v>10</v>
      </c>
      <c r="E47" s="69">
        <f t="shared" ref="E47:E64" si="17">G47*1.35</f>
        <v>81</v>
      </c>
      <c r="F47" s="70">
        <f t="shared" si="16"/>
        <v>66</v>
      </c>
      <c r="G47" s="71">
        <v>60</v>
      </c>
      <c r="H47" s="126">
        <f t="shared" si="1"/>
        <v>1</v>
      </c>
      <c r="I47" s="126">
        <f t="shared" si="2"/>
        <v>60</v>
      </c>
      <c r="J47" s="126">
        <f t="shared" si="3"/>
        <v>60</v>
      </c>
      <c r="K47">
        <f t="shared" si="4"/>
        <v>60</v>
      </c>
      <c r="L47" s="70">
        <f t="shared" si="6"/>
        <v>61.800000000000004</v>
      </c>
      <c r="M47" s="70">
        <f t="shared" si="7"/>
        <v>68.399999999999991</v>
      </c>
      <c r="N47" s="70">
        <f t="shared" si="8"/>
        <v>84.6</v>
      </c>
      <c r="O47" s="70">
        <f t="shared" si="9"/>
        <v>57</v>
      </c>
      <c r="P47" s="481">
        <f t="shared" si="10"/>
        <v>63</v>
      </c>
      <c r="Q47" s="481">
        <f t="shared" si="11"/>
        <v>78</v>
      </c>
    </row>
    <row r="48" spans="1:17" ht="24.95" customHeight="1">
      <c r="A48" s="74" t="s">
        <v>3447</v>
      </c>
      <c r="B48" s="932"/>
      <c r="C48" s="307" t="s">
        <v>3446</v>
      </c>
      <c r="D48" s="308">
        <v>10</v>
      </c>
      <c r="E48" s="69">
        <f t="shared" si="17"/>
        <v>78.300000000000011</v>
      </c>
      <c r="F48" s="70">
        <f t="shared" si="16"/>
        <v>63.800000000000004</v>
      </c>
      <c r="G48" s="71">
        <v>58</v>
      </c>
      <c r="H48" s="126">
        <f t="shared" si="1"/>
        <v>1</v>
      </c>
      <c r="I48" s="126">
        <f t="shared" si="2"/>
        <v>58</v>
      </c>
      <c r="J48" s="126">
        <f t="shared" si="3"/>
        <v>58</v>
      </c>
      <c r="K48">
        <f t="shared" si="4"/>
        <v>58</v>
      </c>
      <c r="L48" s="70">
        <f t="shared" si="6"/>
        <v>59.74</v>
      </c>
      <c r="M48" s="70">
        <f t="shared" si="7"/>
        <v>66.11999999999999</v>
      </c>
      <c r="N48" s="70">
        <f t="shared" si="8"/>
        <v>81.78</v>
      </c>
      <c r="O48" s="70">
        <f t="shared" si="9"/>
        <v>55.1</v>
      </c>
      <c r="P48" s="481">
        <f t="shared" si="10"/>
        <v>60.900000000000006</v>
      </c>
      <c r="Q48" s="481">
        <f t="shared" si="11"/>
        <v>75.400000000000006</v>
      </c>
    </row>
    <row r="49" spans="1:17" ht="30">
      <c r="A49" s="74" t="s">
        <v>3437</v>
      </c>
      <c r="B49" s="932"/>
      <c r="C49" s="307" t="s">
        <v>3436</v>
      </c>
      <c r="D49" s="308">
        <v>10</v>
      </c>
      <c r="E49" s="69">
        <f t="shared" si="17"/>
        <v>86.4</v>
      </c>
      <c r="F49" s="70">
        <f t="shared" si="16"/>
        <v>70.400000000000006</v>
      </c>
      <c r="G49" s="71">
        <v>64</v>
      </c>
      <c r="H49" s="126">
        <f t="shared" si="1"/>
        <v>1</v>
      </c>
      <c r="I49" s="126">
        <f t="shared" si="2"/>
        <v>64</v>
      </c>
      <c r="J49" s="126">
        <f t="shared" si="3"/>
        <v>64</v>
      </c>
      <c r="K49">
        <f t="shared" si="4"/>
        <v>64</v>
      </c>
      <c r="L49" s="70">
        <f t="shared" si="6"/>
        <v>65.92</v>
      </c>
      <c r="M49" s="70">
        <f t="shared" si="7"/>
        <v>72.959999999999994</v>
      </c>
      <c r="N49" s="70">
        <f t="shared" si="8"/>
        <v>90.24</v>
      </c>
      <c r="O49" s="70">
        <f t="shared" si="9"/>
        <v>60.8</v>
      </c>
      <c r="P49" s="481">
        <f t="shared" si="10"/>
        <v>67.2</v>
      </c>
      <c r="Q49" s="481">
        <f t="shared" si="11"/>
        <v>83.2</v>
      </c>
    </row>
    <row r="50" spans="1:17" ht="85.5" customHeight="1">
      <c r="A50" s="74" t="s">
        <v>1422</v>
      </c>
      <c r="B50" s="213"/>
      <c r="C50" s="307" t="s">
        <v>1421</v>
      </c>
      <c r="D50" s="308">
        <v>10</v>
      </c>
      <c r="E50" s="69">
        <f t="shared" si="17"/>
        <v>278.10000000000002</v>
      </c>
      <c r="F50" s="70">
        <f t="shared" si="16"/>
        <v>226.60000000000002</v>
      </c>
      <c r="G50" s="71">
        <v>206</v>
      </c>
      <c r="H50" s="126">
        <f t="shared" si="1"/>
        <v>1</v>
      </c>
      <c r="I50" s="126">
        <f t="shared" si="2"/>
        <v>206</v>
      </c>
      <c r="J50" s="126">
        <f t="shared" si="3"/>
        <v>206</v>
      </c>
      <c r="K50">
        <f t="shared" si="4"/>
        <v>206</v>
      </c>
      <c r="L50" s="70">
        <f t="shared" si="6"/>
        <v>212.18</v>
      </c>
      <c r="M50" s="70">
        <f t="shared" si="7"/>
        <v>234.83999999999997</v>
      </c>
      <c r="N50" s="70">
        <f t="shared" si="8"/>
        <v>290.45999999999998</v>
      </c>
      <c r="O50" s="70">
        <f t="shared" si="9"/>
        <v>195.7</v>
      </c>
      <c r="P50" s="481">
        <f t="shared" si="10"/>
        <v>216.3</v>
      </c>
      <c r="Q50" s="481">
        <f t="shared" si="11"/>
        <v>267.8</v>
      </c>
    </row>
    <row r="51" spans="1:17" ht="24.95" customHeight="1">
      <c r="A51" s="74" t="s">
        <v>3480</v>
      </c>
      <c r="B51" s="688"/>
      <c r="C51" s="307" t="s">
        <v>3483</v>
      </c>
      <c r="D51" s="308">
        <v>10</v>
      </c>
      <c r="E51" s="69">
        <f>G51*1.35</f>
        <v>29.700000000000003</v>
      </c>
      <c r="F51" s="70">
        <f>G51*1.1</f>
        <v>24.200000000000003</v>
      </c>
      <c r="G51" s="71">
        <v>22</v>
      </c>
      <c r="H51" s="126">
        <f t="shared" si="1"/>
        <v>1</v>
      </c>
      <c r="I51" s="126">
        <f t="shared" si="2"/>
        <v>22</v>
      </c>
      <c r="J51" s="126">
        <f t="shared" si="3"/>
        <v>22</v>
      </c>
      <c r="K51">
        <f t="shared" si="4"/>
        <v>22</v>
      </c>
      <c r="L51" s="70">
        <f t="shared" si="6"/>
        <v>22.66</v>
      </c>
      <c r="M51" s="70">
        <f t="shared" si="7"/>
        <v>25.08</v>
      </c>
      <c r="N51" s="70">
        <f t="shared" si="8"/>
        <v>31.02</v>
      </c>
      <c r="O51" s="70">
        <f t="shared" si="9"/>
        <v>20.9</v>
      </c>
      <c r="P51" s="481">
        <f t="shared" si="10"/>
        <v>23.1</v>
      </c>
      <c r="Q51" s="481">
        <f t="shared" si="11"/>
        <v>28.6</v>
      </c>
    </row>
    <row r="52" spans="1:17" ht="24.95" customHeight="1">
      <c r="A52" s="74" t="s">
        <v>3481</v>
      </c>
      <c r="B52" s="688"/>
      <c r="C52" s="307" t="s">
        <v>3482</v>
      </c>
      <c r="D52" s="308">
        <v>10</v>
      </c>
      <c r="E52" s="69">
        <f>G52*1.35</f>
        <v>44.550000000000004</v>
      </c>
      <c r="F52" s="70">
        <f>G52*1.1</f>
        <v>36.300000000000004</v>
      </c>
      <c r="G52" s="71">
        <v>33</v>
      </c>
      <c r="H52" s="126">
        <f t="shared" si="1"/>
        <v>1</v>
      </c>
      <c r="I52" s="126">
        <f t="shared" si="2"/>
        <v>33</v>
      </c>
      <c r="J52" s="126">
        <f t="shared" si="3"/>
        <v>33</v>
      </c>
      <c r="K52">
        <f t="shared" si="4"/>
        <v>33</v>
      </c>
      <c r="L52" s="70">
        <f t="shared" si="6"/>
        <v>33.99</v>
      </c>
      <c r="M52" s="70">
        <f t="shared" si="7"/>
        <v>37.619999999999997</v>
      </c>
      <c r="N52" s="70">
        <f t="shared" si="8"/>
        <v>46.529999999999994</v>
      </c>
      <c r="O52" s="70">
        <f t="shared" si="9"/>
        <v>31.35</v>
      </c>
      <c r="P52" s="481">
        <f t="shared" si="10"/>
        <v>34.65</v>
      </c>
      <c r="Q52" s="481">
        <f t="shared" si="11"/>
        <v>42.9</v>
      </c>
    </row>
    <row r="53" spans="1:17" ht="30">
      <c r="A53" s="74" t="s">
        <v>3479</v>
      </c>
      <c r="B53" s="688"/>
      <c r="C53" s="307" t="s">
        <v>3476</v>
      </c>
      <c r="D53" s="308">
        <v>10</v>
      </c>
      <c r="E53" s="69">
        <f t="shared" si="17"/>
        <v>56.7</v>
      </c>
      <c r="F53" s="70">
        <f t="shared" si="16"/>
        <v>46.2</v>
      </c>
      <c r="G53" s="71">
        <v>42</v>
      </c>
      <c r="H53" s="126">
        <f t="shared" si="1"/>
        <v>1</v>
      </c>
      <c r="I53" s="126">
        <f t="shared" si="2"/>
        <v>42</v>
      </c>
      <c r="J53" s="126">
        <f t="shared" si="3"/>
        <v>42</v>
      </c>
      <c r="K53">
        <f t="shared" si="4"/>
        <v>42</v>
      </c>
      <c r="L53" s="70">
        <f t="shared" si="6"/>
        <v>43.26</v>
      </c>
      <c r="M53" s="70">
        <f t="shared" si="7"/>
        <v>47.879999999999995</v>
      </c>
      <c r="N53" s="70">
        <f t="shared" si="8"/>
        <v>59.22</v>
      </c>
      <c r="O53" s="70">
        <f t="shared" si="9"/>
        <v>39.9</v>
      </c>
      <c r="P53" s="481">
        <f t="shared" si="10"/>
        <v>44.1</v>
      </c>
      <c r="Q53" s="481">
        <f t="shared" si="11"/>
        <v>54.6</v>
      </c>
    </row>
    <row r="54" spans="1:17" ht="30">
      <c r="A54" s="74" t="s">
        <v>3478</v>
      </c>
      <c r="B54" s="688"/>
      <c r="C54" s="307" t="s">
        <v>3477</v>
      </c>
      <c r="D54" s="308">
        <v>10</v>
      </c>
      <c r="E54" s="69">
        <f t="shared" si="17"/>
        <v>67.5</v>
      </c>
      <c r="F54" s="70">
        <f t="shared" si="16"/>
        <v>55.000000000000007</v>
      </c>
      <c r="G54" s="71">
        <v>50</v>
      </c>
      <c r="H54" s="126">
        <f t="shared" si="1"/>
        <v>1</v>
      </c>
      <c r="I54" s="126">
        <f t="shared" si="2"/>
        <v>50</v>
      </c>
      <c r="J54" s="126">
        <f t="shared" si="3"/>
        <v>50</v>
      </c>
      <c r="K54">
        <f t="shared" si="4"/>
        <v>50</v>
      </c>
      <c r="L54" s="70">
        <f t="shared" si="6"/>
        <v>51.5</v>
      </c>
      <c r="M54" s="70">
        <f t="shared" si="7"/>
        <v>56.999999999999993</v>
      </c>
      <c r="N54" s="70">
        <f t="shared" si="8"/>
        <v>70.5</v>
      </c>
      <c r="O54" s="70">
        <f t="shared" si="9"/>
        <v>47.5</v>
      </c>
      <c r="P54" s="481">
        <f t="shared" si="10"/>
        <v>52.5</v>
      </c>
      <c r="Q54" s="481">
        <f t="shared" si="11"/>
        <v>65</v>
      </c>
    </row>
    <row r="55" spans="1:17" ht="24.95" customHeight="1">
      <c r="A55" s="74" t="s">
        <v>3487</v>
      </c>
      <c r="B55" s="688"/>
      <c r="C55" s="307" t="s">
        <v>3486</v>
      </c>
      <c r="D55" s="308">
        <v>10</v>
      </c>
      <c r="E55" s="69">
        <f t="shared" si="17"/>
        <v>75.600000000000009</v>
      </c>
      <c r="F55" s="70">
        <f t="shared" si="16"/>
        <v>61.600000000000009</v>
      </c>
      <c r="G55" s="71">
        <v>56</v>
      </c>
      <c r="H55" s="126">
        <f t="shared" si="1"/>
        <v>1</v>
      </c>
      <c r="I55" s="126">
        <f t="shared" si="2"/>
        <v>56</v>
      </c>
      <c r="J55" s="126">
        <f t="shared" si="3"/>
        <v>56</v>
      </c>
      <c r="K55">
        <f t="shared" si="4"/>
        <v>56</v>
      </c>
      <c r="L55" s="70">
        <f t="shared" si="6"/>
        <v>57.68</v>
      </c>
      <c r="M55" s="70">
        <f t="shared" si="7"/>
        <v>63.839999999999996</v>
      </c>
      <c r="N55" s="70">
        <f t="shared" si="8"/>
        <v>78.959999999999994</v>
      </c>
      <c r="O55" s="70">
        <f t="shared" si="9"/>
        <v>53.2</v>
      </c>
      <c r="P55" s="481">
        <f t="shared" si="10"/>
        <v>58.800000000000004</v>
      </c>
      <c r="Q55" s="481">
        <f t="shared" si="11"/>
        <v>72.8</v>
      </c>
    </row>
    <row r="56" spans="1:17" ht="24.95" customHeight="1">
      <c r="A56" s="74" t="s">
        <v>3501</v>
      </c>
      <c r="B56" s="688"/>
      <c r="C56" s="307" t="s">
        <v>3500</v>
      </c>
      <c r="D56" s="308">
        <v>10</v>
      </c>
      <c r="E56" s="69">
        <f t="shared" si="17"/>
        <v>86.4</v>
      </c>
      <c r="F56" s="70">
        <f t="shared" si="16"/>
        <v>70.400000000000006</v>
      </c>
      <c r="G56" s="71">
        <v>64</v>
      </c>
      <c r="H56" s="126">
        <f t="shared" si="1"/>
        <v>1</v>
      </c>
      <c r="I56" s="126">
        <f t="shared" si="2"/>
        <v>64</v>
      </c>
      <c r="J56" s="126">
        <f t="shared" si="3"/>
        <v>64</v>
      </c>
      <c r="K56">
        <f t="shared" si="4"/>
        <v>64</v>
      </c>
      <c r="L56" s="70">
        <f t="shared" si="6"/>
        <v>65.92</v>
      </c>
      <c r="M56" s="70">
        <f t="shared" si="7"/>
        <v>72.959999999999994</v>
      </c>
      <c r="N56" s="70">
        <f t="shared" si="8"/>
        <v>90.24</v>
      </c>
      <c r="O56" s="70">
        <f t="shared" si="9"/>
        <v>60.8</v>
      </c>
      <c r="P56" s="481">
        <f t="shared" si="10"/>
        <v>67.2</v>
      </c>
      <c r="Q56" s="481">
        <f t="shared" si="11"/>
        <v>83.2</v>
      </c>
    </row>
    <row r="57" spans="1:17" ht="30">
      <c r="A57" s="74" t="s">
        <v>3503</v>
      </c>
      <c r="B57" s="688"/>
      <c r="C57" s="307" t="s">
        <v>3502</v>
      </c>
      <c r="D57" s="308">
        <v>8</v>
      </c>
      <c r="E57" s="69">
        <f t="shared" si="17"/>
        <v>93.15</v>
      </c>
      <c r="F57" s="70">
        <f t="shared" si="16"/>
        <v>75.900000000000006</v>
      </c>
      <c r="G57" s="71">
        <v>69</v>
      </c>
      <c r="H57" s="126">
        <f t="shared" si="1"/>
        <v>1</v>
      </c>
      <c r="I57" s="126">
        <f t="shared" si="2"/>
        <v>69</v>
      </c>
      <c r="J57" s="126">
        <f t="shared" si="3"/>
        <v>69</v>
      </c>
      <c r="K57">
        <f t="shared" si="4"/>
        <v>69</v>
      </c>
      <c r="L57" s="70">
        <f t="shared" si="6"/>
        <v>71.070000000000007</v>
      </c>
      <c r="M57" s="70">
        <f t="shared" si="7"/>
        <v>78.66</v>
      </c>
      <c r="N57" s="70">
        <f t="shared" si="8"/>
        <v>97.289999999999992</v>
      </c>
      <c r="O57" s="70">
        <f t="shared" si="9"/>
        <v>65.55</v>
      </c>
      <c r="P57" s="481">
        <f t="shared" si="10"/>
        <v>72.45</v>
      </c>
      <c r="Q57" s="481">
        <f t="shared" si="11"/>
        <v>89.7</v>
      </c>
    </row>
    <row r="58" spans="1:17" ht="23.25" customHeight="1">
      <c r="A58" s="74" t="s">
        <v>3507</v>
      </c>
      <c r="B58" s="688"/>
      <c r="C58" s="307" t="s">
        <v>3506</v>
      </c>
      <c r="D58" s="308">
        <v>10</v>
      </c>
      <c r="E58" s="69">
        <f t="shared" si="17"/>
        <v>90.45</v>
      </c>
      <c r="F58" s="70">
        <f t="shared" si="16"/>
        <v>73.7</v>
      </c>
      <c r="G58" s="71">
        <v>67</v>
      </c>
      <c r="H58" s="126">
        <f t="shared" si="1"/>
        <v>1</v>
      </c>
      <c r="I58" s="126">
        <f t="shared" si="2"/>
        <v>67</v>
      </c>
      <c r="J58" s="126">
        <f t="shared" si="3"/>
        <v>67</v>
      </c>
      <c r="K58">
        <f t="shared" si="4"/>
        <v>67</v>
      </c>
      <c r="L58" s="70">
        <f t="shared" si="6"/>
        <v>69.010000000000005</v>
      </c>
      <c r="M58" s="70">
        <f t="shared" si="7"/>
        <v>76.38</v>
      </c>
      <c r="N58" s="70">
        <f t="shared" si="8"/>
        <v>94.47</v>
      </c>
      <c r="O58" s="70">
        <f t="shared" si="9"/>
        <v>63.65</v>
      </c>
      <c r="P58" s="481">
        <f t="shared" si="10"/>
        <v>70.350000000000009</v>
      </c>
      <c r="Q58" s="481">
        <f t="shared" si="11"/>
        <v>87.100000000000009</v>
      </c>
    </row>
    <row r="59" spans="1:17" ht="24.95" customHeight="1">
      <c r="A59" s="74" t="s">
        <v>3508</v>
      </c>
      <c r="B59" s="688"/>
      <c r="C59" s="307" t="s">
        <v>3514</v>
      </c>
      <c r="D59" s="310">
        <v>100</v>
      </c>
      <c r="E59" s="69">
        <f t="shared" si="17"/>
        <v>97.2</v>
      </c>
      <c r="F59" s="70">
        <f t="shared" si="16"/>
        <v>79.2</v>
      </c>
      <c r="G59" s="71">
        <v>72</v>
      </c>
      <c r="H59" s="126">
        <f t="shared" si="1"/>
        <v>1</v>
      </c>
      <c r="I59" s="126">
        <f t="shared" si="2"/>
        <v>72</v>
      </c>
      <c r="J59" s="126">
        <f t="shared" si="3"/>
        <v>72</v>
      </c>
      <c r="K59">
        <f t="shared" si="4"/>
        <v>72</v>
      </c>
      <c r="L59" s="70">
        <f t="shared" si="6"/>
        <v>74.16</v>
      </c>
      <c r="M59" s="70">
        <f t="shared" si="7"/>
        <v>82.08</v>
      </c>
      <c r="N59" s="70">
        <f t="shared" si="8"/>
        <v>101.52</v>
      </c>
      <c r="O59" s="70">
        <f t="shared" si="9"/>
        <v>68.400000000000006</v>
      </c>
      <c r="P59" s="481">
        <f t="shared" si="10"/>
        <v>75.600000000000009</v>
      </c>
      <c r="Q59" s="481">
        <f t="shared" si="11"/>
        <v>93.600000000000009</v>
      </c>
    </row>
    <row r="60" spans="1:17" ht="24.95" customHeight="1">
      <c r="A60" s="74" t="s">
        <v>3509</v>
      </c>
      <c r="B60" s="688"/>
      <c r="C60" s="307" t="s">
        <v>3521</v>
      </c>
      <c r="D60" s="308">
        <v>10</v>
      </c>
      <c r="E60" s="69">
        <f t="shared" si="17"/>
        <v>110.7</v>
      </c>
      <c r="F60" s="70">
        <f t="shared" si="16"/>
        <v>90.2</v>
      </c>
      <c r="G60" s="71">
        <v>82</v>
      </c>
      <c r="H60" s="126">
        <f t="shared" si="1"/>
        <v>1</v>
      </c>
      <c r="I60" s="126">
        <f t="shared" si="2"/>
        <v>82</v>
      </c>
      <c r="J60" s="126">
        <f t="shared" si="3"/>
        <v>82</v>
      </c>
      <c r="K60">
        <f t="shared" si="4"/>
        <v>82</v>
      </c>
      <c r="L60" s="70">
        <f t="shared" si="6"/>
        <v>84.460000000000008</v>
      </c>
      <c r="M60" s="70">
        <f t="shared" si="7"/>
        <v>93.47999999999999</v>
      </c>
      <c r="N60" s="70">
        <f t="shared" si="8"/>
        <v>115.61999999999999</v>
      </c>
      <c r="O60" s="70">
        <f t="shared" si="9"/>
        <v>77.900000000000006</v>
      </c>
      <c r="P60" s="481">
        <f t="shared" si="10"/>
        <v>86.100000000000009</v>
      </c>
      <c r="Q60" s="481">
        <f t="shared" si="11"/>
        <v>106.60000000000001</v>
      </c>
    </row>
    <row r="61" spans="1:17" ht="30">
      <c r="A61" s="74" t="s">
        <v>3510</v>
      </c>
      <c r="B61" s="688"/>
      <c r="C61" s="307" t="s">
        <v>3525</v>
      </c>
      <c r="D61" s="308">
        <v>10</v>
      </c>
      <c r="E61" s="69">
        <f t="shared" si="17"/>
        <v>122.85000000000001</v>
      </c>
      <c r="F61" s="70">
        <f t="shared" si="16"/>
        <v>100.10000000000001</v>
      </c>
      <c r="G61" s="71">
        <v>91</v>
      </c>
      <c r="H61" s="126">
        <f t="shared" si="1"/>
        <v>1</v>
      </c>
      <c r="I61" s="126">
        <f t="shared" si="2"/>
        <v>91</v>
      </c>
      <c r="J61" s="126">
        <f t="shared" si="3"/>
        <v>91</v>
      </c>
      <c r="K61">
        <f t="shared" si="4"/>
        <v>91</v>
      </c>
      <c r="L61" s="70">
        <f t="shared" si="6"/>
        <v>93.73</v>
      </c>
      <c r="M61" s="70">
        <f t="shared" si="7"/>
        <v>103.74</v>
      </c>
      <c r="N61" s="70">
        <f t="shared" si="8"/>
        <v>128.31</v>
      </c>
      <c r="O61" s="70">
        <f t="shared" si="9"/>
        <v>86.45</v>
      </c>
      <c r="P61" s="481">
        <f t="shared" si="10"/>
        <v>95.55</v>
      </c>
      <c r="Q61" s="481">
        <f t="shared" si="11"/>
        <v>118.3</v>
      </c>
    </row>
    <row r="62" spans="1:17" ht="69.75" customHeight="1">
      <c r="A62" s="74" t="s">
        <v>3536</v>
      </c>
      <c r="B62" s="309"/>
      <c r="C62" s="307" t="s">
        <v>3535</v>
      </c>
      <c r="D62" s="308">
        <v>10</v>
      </c>
      <c r="E62" s="69">
        <f>G62*1.35</f>
        <v>206.41500000000002</v>
      </c>
      <c r="F62" s="70">
        <f>G62*1.1</f>
        <v>168.19000000000003</v>
      </c>
      <c r="G62" s="71">
        <v>152.9</v>
      </c>
      <c r="H62" s="126">
        <f t="shared" si="1"/>
        <v>1</v>
      </c>
      <c r="I62" s="126">
        <f t="shared" si="2"/>
        <v>152.9</v>
      </c>
      <c r="J62" s="126">
        <f t="shared" si="3"/>
        <v>152.9</v>
      </c>
      <c r="K62">
        <f t="shared" si="4"/>
        <v>152.9</v>
      </c>
      <c r="L62" s="70">
        <f t="shared" si="6"/>
        <v>157.48700000000002</v>
      </c>
      <c r="M62" s="70">
        <f t="shared" si="7"/>
        <v>174.30599999999998</v>
      </c>
      <c r="N62" s="70">
        <f t="shared" si="8"/>
        <v>215.589</v>
      </c>
      <c r="O62" s="70">
        <f t="shared" si="9"/>
        <v>145.255</v>
      </c>
      <c r="P62" s="481">
        <f t="shared" si="10"/>
        <v>160.54500000000002</v>
      </c>
      <c r="Q62" s="481">
        <f t="shared" si="11"/>
        <v>198.77</v>
      </c>
    </row>
    <row r="63" spans="1:17" ht="68.25" customHeight="1">
      <c r="A63" s="74" t="s">
        <v>3542</v>
      </c>
      <c r="B63" s="213"/>
      <c r="C63" s="307" t="s">
        <v>3541</v>
      </c>
      <c r="D63" s="308">
        <v>38</v>
      </c>
      <c r="E63" s="69">
        <f t="shared" si="17"/>
        <v>97.2</v>
      </c>
      <c r="F63" s="70">
        <f t="shared" si="16"/>
        <v>79.2</v>
      </c>
      <c r="G63" s="71">
        <v>72</v>
      </c>
      <c r="H63" s="126">
        <f t="shared" si="1"/>
        <v>1</v>
      </c>
      <c r="I63" s="126">
        <f t="shared" si="2"/>
        <v>72</v>
      </c>
      <c r="J63" s="126">
        <f t="shared" si="3"/>
        <v>72</v>
      </c>
      <c r="K63">
        <f t="shared" si="4"/>
        <v>72</v>
      </c>
      <c r="L63" s="70">
        <f t="shared" si="6"/>
        <v>74.16</v>
      </c>
      <c r="M63" s="70">
        <f t="shared" si="7"/>
        <v>82.08</v>
      </c>
      <c r="N63" s="70">
        <f t="shared" si="8"/>
        <v>101.52</v>
      </c>
      <c r="O63" s="70">
        <f t="shared" si="9"/>
        <v>68.400000000000006</v>
      </c>
      <c r="P63" s="481">
        <f t="shared" si="10"/>
        <v>75.600000000000009</v>
      </c>
      <c r="Q63" s="481">
        <f t="shared" si="11"/>
        <v>93.600000000000009</v>
      </c>
    </row>
    <row r="64" spans="1:17" ht="66" customHeight="1">
      <c r="A64" s="74" t="s">
        <v>3530</v>
      </c>
      <c r="B64" s="213"/>
      <c r="C64" s="307" t="s">
        <v>3545</v>
      </c>
      <c r="D64" s="308">
        <v>25</v>
      </c>
      <c r="E64" s="69">
        <f t="shared" si="17"/>
        <v>89.100000000000009</v>
      </c>
      <c r="F64" s="70">
        <f t="shared" si="16"/>
        <v>72.600000000000009</v>
      </c>
      <c r="G64" s="71">
        <v>66</v>
      </c>
      <c r="H64" s="126">
        <f t="shared" si="1"/>
        <v>1</v>
      </c>
      <c r="I64" s="126">
        <f t="shared" si="2"/>
        <v>66</v>
      </c>
      <c r="J64" s="126">
        <f t="shared" si="3"/>
        <v>66</v>
      </c>
      <c r="K64">
        <f t="shared" si="4"/>
        <v>66</v>
      </c>
      <c r="L64" s="70">
        <f t="shared" si="6"/>
        <v>67.98</v>
      </c>
      <c r="M64" s="70">
        <f t="shared" si="7"/>
        <v>75.239999999999995</v>
      </c>
      <c r="N64" s="70">
        <f t="shared" si="8"/>
        <v>93.059999999999988</v>
      </c>
      <c r="O64" s="70">
        <f t="shared" si="9"/>
        <v>62.7</v>
      </c>
      <c r="P64" s="481">
        <f t="shared" si="10"/>
        <v>69.3</v>
      </c>
      <c r="Q64" s="481">
        <f t="shared" si="11"/>
        <v>85.8</v>
      </c>
    </row>
    <row r="65" spans="1:17" ht="29.25" customHeight="1">
      <c r="A65" s="634" t="s">
        <v>1097</v>
      </c>
      <c r="B65" s="634"/>
      <c r="C65" s="634"/>
      <c r="D65" s="634"/>
      <c r="E65" s="634"/>
      <c r="F65" s="634"/>
      <c r="G65" s="634"/>
      <c r="H65" s="126">
        <f t="shared" si="1"/>
        <v>0</v>
      </c>
      <c r="I65" s="126">
        <f t="shared" si="2"/>
        <v>0</v>
      </c>
      <c r="J65" s="126">
        <f t="shared" si="3"/>
        <v>0</v>
      </c>
      <c r="K65" t="str">
        <f t="shared" si="4"/>
        <v xml:space="preserve"> </v>
      </c>
      <c r="L65" s="70" t="str">
        <f t="shared" si="6"/>
        <v xml:space="preserve"> </v>
      </c>
      <c r="M65" s="70" t="str">
        <f t="shared" si="7"/>
        <v xml:space="preserve"> </v>
      </c>
      <c r="N65" s="70" t="str">
        <f t="shared" si="8"/>
        <v xml:space="preserve"> </v>
      </c>
      <c r="O65" s="70" t="str">
        <f t="shared" si="9"/>
        <v xml:space="preserve"> </v>
      </c>
      <c r="P65" s="481" t="str">
        <f t="shared" si="10"/>
        <v xml:space="preserve"> </v>
      </c>
      <c r="Q65" s="481" t="str">
        <f t="shared" si="11"/>
        <v xml:space="preserve"> </v>
      </c>
    </row>
    <row r="66" spans="1:17" ht="31.5" customHeight="1">
      <c r="A66" s="64" t="s">
        <v>3</v>
      </c>
      <c r="B66" s="64" t="s">
        <v>163</v>
      </c>
      <c r="C66" s="64" t="s">
        <v>93</v>
      </c>
      <c r="D66" s="64" t="s">
        <v>3549</v>
      </c>
      <c r="E66" s="64" t="s">
        <v>261</v>
      </c>
      <c r="F66" s="64" t="s">
        <v>3628</v>
      </c>
      <c r="G66" s="64" t="s">
        <v>263</v>
      </c>
      <c r="H66" s="126">
        <f t="shared" si="1"/>
        <v>1</v>
      </c>
      <c r="I66" s="126" t="str">
        <f t="shared" si="2"/>
        <v>ОПТ 2</v>
      </c>
      <c r="J66" s="126" t="str">
        <f t="shared" si="3"/>
        <v xml:space="preserve"> </v>
      </c>
      <c r="K66" t="str">
        <f t="shared" si="4"/>
        <v xml:space="preserve"> </v>
      </c>
      <c r="L66" s="70" t="str">
        <f t="shared" si="6"/>
        <v xml:space="preserve"> </v>
      </c>
      <c r="M66" s="70" t="str">
        <f t="shared" si="7"/>
        <v xml:space="preserve"> </v>
      </c>
      <c r="N66" s="70" t="str">
        <f t="shared" si="8"/>
        <v xml:space="preserve"> </v>
      </c>
      <c r="O66" s="70" t="str">
        <f t="shared" si="9"/>
        <v xml:space="preserve"> </v>
      </c>
      <c r="P66" s="481" t="str">
        <f t="shared" si="10"/>
        <v xml:space="preserve"> </v>
      </c>
      <c r="Q66" s="481" t="str">
        <f t="shared" si="11"/>
        <v xml:space="preserve"> </v>
      </c>
    </row>
    <row r="67" spans="1:17" ht="96" customHeight="1">
      <c r="A67" s="74" t="s">
        <v>3550</v>
      </c>
      <c r="B67" s="312"/>
      <c r="C67" s="313" t="s">
        <v>3548</v>
      </c>
      <c r="D67" s="314">
        <v>2</v>
      </c>
      <c r="E67" s="69">
        <f t="shared" ref="E67:E76" si="18">G67*1.35</f>
        <v>162</v>
      </c>
      <c r="F67" s="70">
        <f t="shared" ref="F67:F83" si="19">G67*1.1</f>
        <v>132</v>
      </c>
      <c r="G67" s="71">
        <v>120</v>
      </c>
      <c r="H67" s="126">
        <f t="shared" si="1"/>
        <v>1</v>
      </c>
      <c r="I67" s="126">
        <f t="shared" si="2"/>
        <v>120</v>
      </c>
      <c r="J67" s="126">
        <f t="shared" si="3"/>
        <v>120</v>
      </c>
      <c r="K67">
        <f t="shared" si="4"/>
        <v>120</v>
      </c>
      <c r="L67" s="70">
        <f t="shared" si="6"/>
        <v>123.60000000000001</v>
      </c>
      <c r="M67" s="70">
        <f t="shared" si="7"/>
        <v>136.79999999999998</v>
      </c>
      <c r="N67" s="70">
        <f t="shared" si="8"/>
        <v>169.2</v>
      </c>
      <c r="O67" s="70">
        <f t="shared" si="9"/>
        <v>114</v>
      </c>
      <c r="P67" s="481">
        <f t="shared" si="10"/>
        <v>126</v>
      </c>
      <c r="Q67" s="481">
        <f t="shared" si="11"/>
        <v>156</v>
      </c>
    </row>
    <row r="68" spans="1:17" ht="30">
      <c r="A68" s="74" t="s">
        <v>3552</v>
      </c>
      <c r="B68" s="934"/>
      <c r="C68" s="313" t="s">
        <v>3551</v>
      </c>
      <c r="D68" s="314">
        <v>3</v>
      </c>
      <c r="E68" s="69">
        <f t="shared" si="18"/>
        <v>337.5</v>
      </c>
      <c r="F68" s="70">
        <f t="shared" si="19"/>
        <v>275</v>
      </c>
      <c r="G68" s="71">
        <v>250</v>
      </c>
      <c r="H68" s="126">
        <f t="shared" si="1"/>
        <v>1</v>
      </c>
      <c r="I68" s="126">
        <f t="shared" si="2"/>
        <v>250</v>
      </c>
      <c r="J68" s="126">
        <f t="shared" si="3"/>
        <v>250</v>
      </c>
      <c r="K68">
        <f t="shared" si="4"/>
        <v>250</v>
      </c>
      <c r="L68" s="70">
        <f t="shared" si="6"/>
        <v>257.5</v>
      </c>
      <c r="M68" s="70">
        <f t="shared" si="7"/>
        <v>285</v>
      </c>
      <c r="N68" s="70">
        <f t="shared" si="8"/>
        <v>352.5</v>
      </c>
      <c r="O68" s="70">
        <f t="shared" si="9"/>
        <v>237.5</v>
      </c>
      <c r="P68" s="481">
        <f t="shared" si="10"/>
        <v>262.5</v>
      </c>
      <c r="Q68" s="481">
        <f t="shared" si="11"/>
        <v>325</v>
      </c>
    </row>
    <row r="69" spans="1:17" ht="30">
      <c r="A69" s="74" t="s">
        <v>3554</v>
      </c>
      <c r="B69" s="937"/>
      <c r="C69" s="313" t="s">
        <v>3553</v>
      </c>
      <c r="D69" s="314">
        <v>3</v>
      </c>
      <c r="E69" s="69">
        <f t="shared" si="18"/>
        <v>410.40000000000003</v>
      </c>
      <c r="F69" s="70">
        <f t="shared" si="19"/>
        <v>334.40000000000003</v>
      </c>
      <c r="G69" s="71">
        <v>304</v>
      </c>
      <c r="H69" s="126">
        <f t="shared" ref="H69:H115" si="20">IF(G69&gt;1,1,0)</f>
        <v>1</v>
      </c>
      <c r="I69" s="126">
        <f t="shared" ref="I69:I115" si="21">IF(H69=1,G69,0)</f>
        <v>304</v>
      </c>
      <c r="J69" s="126">
        <f t="shared" ref="J69:J115" si="22">IFERROR(SUM(I69*1)," ")</f>
        <v>304</v>
      </c>
      <c r="K69">
        <f t="shared" ref="K69:K115" si="23">IF(J69=0," ",J69)</f>
        <v>304</v>
      </c>
      <c r="L69" s="70">
        <f t="shared" si="6"/>
        <v>313.12</v>
      </c>
      <c r="M69" s="70">
        <f t="shared" si="7"/>
        <v>346.55999999999995</v>
      </c>
      <c r="N69" s="70">
        <f t="shared" si="8"/>
        <v>428.64</v>
      </c>
      <c r="O69" s="70">
        <f t="shared" si="9"/>
        <v>288.8</v>
      </c>
      <c r="P69" s="481">
        <f t="shared" si="10"/>
        <v>319.2</v>
      </c>
      <c r="Q69" s="481">
        <f t="shared" si="11"/>
        <v>395.2</v>
      </c>
    </row>
    <row r="70" spans="1:17" ht="30">
      <c r="A70" s="74" t="s">
        <v>3560</v>
      </c>
      <c r="B70" s="937"/>
      <c r="C70" s="313" t="s">
        <v>3559</v>
      </c>
      <c r="D70" s="314">
        <v>4</v>
      </c>
      <c r="E70" s="69">
        <f>G70*1.35</f>
        <v>0</v>
      </c>
      <c r="F70" s="70">
        <f t="shared" si="19"/>
        <v>0</v>
      </c>
      <c r="G70" s="71">
        <v>0</v>
      </c>
      <c r="H70" s="126">
        <f t="shared" si="20"/>
        <v>0</v>
      </c>
      <c r="I70" s="126">
        <f t="shared" si="21"/>
        <v>0</v>
      </c>
      <c r="J70" s="126">
        <f t="shared" si="22"/>
        <v>0</v>
      </c>
      <c r="K70" t="str">
        <f t="shared" si="23"/>
        <v xml:space="preserve"> </v>
      </c>
      <c r="L70" s="70" t="str">
        <f t="shared" ref="L70:L115" si="24">IFERROR(SUM($K70*$R$2)," ")</f>
        <v xml:space="preserve"> </v>
      </c>
      <c r="M70" s="70" t="str">
        <f t="shared" ref="M70:M115" si="25">IFERROR(SUM($K70*$S$2)," ")</f>
        <v xml:space="preserve"> </v>
      </c>
      <c r="N70" s="70" t="str">
        <f t="shared" ref="N70:N115" si="26">IFERROR(SUM($K70*$T$2)," ")</f>
        <v xml:space="preserve"> </v>
      </c>
      <c r="O70" s="70" t="str">
        <f t="shared" ref="O70:O115" si="27">IFERROR(SUM($K70-$K70/100*$U$2)," ")</f>
        <v xml:space="preserve"> </v>
      </c>
      <c r="P70" s="481" t="str">
        <f t="shared" ref="P70:P115" si="28">IFERROR(SUM($K70*$V$2)," ")</f>
        <v xml:space="preserve"> </v>
      </c>
      <c r="Q70" s="481" t="str">
        <f t="shared" ref="Q70:Q115" si="29">IFERROR(SUM($K70*$W$2)," ")</f>
        <v xml:space="preserve"> </v>
      </c>
    </row>
    <row r="71" spans="1:17" ht="30">
      <c r="A71" s="74" t="s">
        <v>3562</v>
      </c>
      <c r="B71" s="935"/>
      <c r="C71" s="313" t="s">
        <v>3561</v>
      </c>
      <c r="D71" s="314">
        <v>4</v>
      </c>
      <c r="E71" s="69">
        <f>G71*1.35</f>
        <v>416.88000000000005</v>
      </c>
      <c r="F71" s="70">
        <f t="shared" si="19"/>
        <v>339.68000000000006</v>
      </c>
      <c r="G71" s="71">
        <v>308.8</v>
      </c>
      <c r="H71" s="126">
        <f t="shared" si="20"/>
        <v>1</v>
      </c>
      <c r="I71" s="126">
        <f t="shared" si="21"/>
        <v>308.8</v>
      </c>
      <c r="J71" s="126">
        <f t="shared" si="22"/>
        <v>308.8</v>
      </c>
      <c r="K71">
        <f t="shared" si="23"/>
        <v>308.8</v>
      </c>
      <c r="L71" s="70">
        <f t="shared" si="24"/>
        <v>318.06400000000002</v>
      </c>
      <c r="M71" s="70">
        <f t="shared" si="25"/>
        <v>352.03199999999998</v>
      </c>
      <c r="N71" s="70">
        <f t="shared" si="26"/>
        <v>435.40800000000002</v>
      </c>
      <c r="O71" s="70">
        <f t="shared" si="27"/>
        <v>293.36</v>
      </c>
      <c r="P71" s="481">
        <f t="shared" si="28"/>
        <v>324.24</v>
      </c>
      <c r="Q71" s="481">
        <f t="shared" si="29"/>
        <v>401.44000000000005</v>
      </c>
    </row>
    <row r="72" spans="1:17" ht="30">
      <c r="A72" s="74" t="s">
        <v>3558</v>
      </c>
      <c r="B72" s="934"/>
      <c r="C72" s="313" t="s">
        <v>3555</v>
      </c>
      <c r="D72" s="314">
        <v>4</v>
      </c>
      <c r="E72" s="69">
        <f t="shared" si="18"/>
        <v>301.05</v>
      </c>
      <c r="F72" s="70">
        <f t="shared" si="19"/>
        <v>245.3</v>
      </c>
      <c r="G72" s="71">
        <v>223</v>
      </c>
      <c r="H72" s="126">
        <f t="shared" si="20"/>
        <v>1</v>
      </c>
      <c r="I72" s="126">
        <f t="shared" si="21"/>
        <v>223</v>
      </c>
      <c r="J72" s="126">
        <f t="shared" si="22"/>
        <v>223</v>
      </c>
      <c r="K72">
        <f t="shared" si="23"/>
        <v>223</v>
      </c>
      <c r="L72" s="70">
        <f t="shared" si="24"/>
        <v>229.69</v>
      </c>
      <c r="M72" s="70">
        <f t="shared" si="25"/>
        <v>254.21999999999997</v>
      </c>
      <c r="N72" s="70">
        <f t="shared" si="26"/>
        <v>314.43</v>
      </c>
      <c r="O72" s="70">
        <f t="shared" si="27"/>
        <v>211.85</v>
      </c>
      <c r="P72" s="481">
        <f t="shared" si="28"/>
        <v>234.15</v>
      </c>
      <c r="Q72" s="481">
        <f t="shared" si="29"/>
        <v>289.90000000000003</v>
      </c>
    </row>
    <row r="73" spans="1:17" ht="30">
      <c r="A73" s="74" t="s">
        <v>3557</v>
      </c>
      <c r="B73" s="935"/>
      <c r="C73" s="313" t="s">
        <v>3556</v>
      </c>
      <c r="D73" s="314">
        <v>4</v>
      </c>
      <c r="E73" s="69">
        <f t="shared" si="18"/>
        <v>378</v>
      </c>
      <c r="F73" s="70">
        <f t="shared" si="19"/>
        <v>308</v>
      </c>
      <c r="G73" s="71">
        <v>280</v>
      </c>
      <c r="H73" s="126">
        <f t="shared" si="20"/>
        <v>1</v>
      </c>
      <c r="I73" s="126">
        <f t="shared" si="21"/>
        <v>280</v>
      </c>
      <c r="J73" s="126">
        <f t="shared" si="22"/>
        <v>280</v>
      </c>
      <c r="K73">
        <f t="shared" si="23"/>
        <v>280</v>
      </c>
      <c r="L73" s="70">
        <f t="shared" si="24"/>
        <v>288.40000000000003</v>
      </c>
      <c r="M73" s="70">
        <f t="shared" si="25"/>
        <v>319.2</v>
      </c>
      <c r="N73" s="70">
        <f t="shared" si="26"/>
        <v>394.79999999999995</v>
      </c>
      <c r="O73" s="70">
        <f t="shared" si="27"/>
        <v>266</v>
      </c>
      <c r="P73" s="481">
        <f t="shared" si="28"/>
        <v>294</v>
      </c>
      <c r="Q73" s="481">
        <f t="shared" si="29"/>
        <v>364</v>
      </c>
    </row>
    <row r="74" spans="1:17" ht="30">
      <c r="A74" s="74" t="s">
        <v>3564</v>
      </c>
      <c r="B74" s="729"/>
      <c r="C74" s="313" t="s">
        <v>3563</v>
      </c>
      <c r="D74" s="314">
        <v>4</v>
      </c>
      <c r="E74" s="69">
        <f>G74*1.35</f>
        <v>1579.5</v>
      </c>
      <c r="F74" s="70">
        <f t="shared" si="19"/>
        <v>1287</v>
      </c>
      <c r="G74" s="71">
        <v>1170</v>
      </c>
      <c r="H74" s="126">
        <f t="shared" si="20"/>
        <v>1</v>
      </c>
      <c r="I74" s="126">
        <f t="shared" si="21"/>
        <v>1170</v>
      </c>
      <c r="J74" s="126">
        <f t="shared" si="22"/>
        <v>1170</v>
      </c>
      <c r="K74">
        <f t="shared" si="23"/>
        <v>1170</v>
      </c>
      <c r="L74" s="70">
        <f t="shared" si="24"/>
        <v>1205.1000000000001</v>
      </c>
      <c r="M74" s="70">
        <f t="shared" si="25"/>
        <v>1333.8</v>
      </c>
      <c r="N74" s="70">
        <f t="shared" si="26"/>
        <v>1649.6999999999998</v>
      </c>
      <c r="O74" s="70">
        <f t="shared" si="27"/>
        <v>1111.5</v>
      </c>
      <c r="P74" s="481">
        <f t="shared" si="28"/>
        <v>1228.5</v>
      </c>
      <c r="Q74" s="481">
        <f t="shared" si="29"/>
        <v>1521</v>
      </c>
    </row>
    <row r="75" spans="1:17" ht="45">
      <c r="A75" s="74" t="s">
        <v>3566</v>
      </c>
      <c r="B75" s="730"/>
      <c r="C75" s="313" t="s">
        <v>3565</v>
      </c>
      <c r="D75" s="314">
        <v>4</v>
      </c>
      <c r="E75" s="69">
        <f>G75*1.35</f>
        <v>2064.0150000000003</v>
      </c>
      <c r="F75" s="70">
        <f t="shared" si="19"/>
        <v>1681.7900000000002</v>
      </c>
      <c r="G75" s="71">
        <v>1528.9</v>
      </c>
      <c r="H75" s="126">
        <f t="shared" si="20"/>
        <v>1</v>
      </c>
      <c r="I75" s="126">
        <f t="shared" si="21"/>
        <v>1528.9</v>
      </c>
      <c r="J75" s="126">
        <f t="shared" si="22"/>
        <v>1528.9</v>
      </c>
      <c r="K75">
        <f t="shared" si="23"/>
        <v>1528.9</v>
      </c>
      <c r="L75" s="70">
        <f t="shared" si="24"/>
        <v>1574.7670000000001</v>
      </c>
      <c r="M75" s="70">
        <f t="shared" si="25"/>
        <v>1742.9459999999999</v>
      </c>
      <c r="N75" s="70">
        <f t="shared" si="26"/>
        <v>2155.7489999999998</v>
      </c>
      <c r="O75" s="70">
        <f t="shared" si="27"/>
        <v>1452.4550000000002</v>
      </c>
      <c r="P75" s="481">
        <f t="shared" si="28"/>
        <v>1605.3450000000003</v>
      </c>
      <c r="Q75" s="481">
        <f t="shared" si="29"/>
        <v>1987.5700000000002</v>
      </c>
    </row>
    <row r="76" spans="1:17" ht="45">
      <c r="A76" s="74" t="s">
        <v>3567</v>
      </c>
      <c r="B76" s="730"/>
      <c r="C76" s="313" t="s">
        <v>3568</v>
      </c>
      <c r="D76" s="314">
        <v>4</v>
      </c>
      <c r="E76" s="69">
        <f t="shared" si="18"/>
        <v>2966.085</v>
      </c>
      <c r="F76" s="70">
        <f t="shared" si="19"/>
        <v>2416.81</v>
      </c>
      <c r="G76" s="71">
        <v>2197.1</v>
      </c>
      <c r="H76" s="126">
        <f t="shared" si="20"/>
        <v>1</v>
      </c>
      <c r="I76" s="126">
        <f t="shared" si="21"/>
        <v>2197.1</v>
      </c>
      <c r="J76" s="126">
        <f t="shared" si="22"/>
        <v>2197.1</v>
      </c>
      <c r="K76">
        <f t="shared" si="23"/>
        <v>2197.1</v>
      </c>
      <c r="L76" s="70">
        <f t="shared" si="24"/>
        <v>2263.0129999999999</v>
      </c>
      <c r="M76" s="70">
        <f t="shared" si="25"/>
        <v>2504.6939999999995</v>
      </c>
      <c r="N76" s="70">
        <f t="shared" si="26"/>
        <v>3097.9109999999996</v>
      </c>
      <c r="O76" s="70">
        <f t="shared" si="27"/>
        <v>2087.2449999999999</v>
      </c>
      <c r="P76" s="481">
        <f t="shared" si="28"/>
        <v>2306.9549999999999</v>
      </c>
      <c r="Q76" s="481">
        <f t="shared" si="29"/>
        <v>2856.23</v>
      </c>
    </row>
    <row r="77" spans="1:17" ht="45">
      <c r="A77" s="74" t="s">
        <v>3569</v>
      </c>
      <c r="B77" s="731"/>
      <c r="C77" s="313" t="s">
        <v>3570</v>
      </c>
      <c r="D77" s="314">
        <v>4</v>
      </c>
      <c r="E77" s="69">
        <f t="shared" ref="E77:E83" si="30">G77*1.35</f>
        <v>2692.71</v>
      </c>
      <c r="F77" s="70">
        <f t="shared" si="19"/>
        <v>2194.06</v>
      </c>
      <c r="G77" s="71">
        <v>1994.6</v>
      </c>
      <c r="H77" s="126">
        <f t="shared" si="20"/>
        <v>1</v>
      </c>
      <c r="I77" s="126">
        <f t="shared" si="21"/>
        <v>1994.6</v>
      </c>
      <c r="J77" s="126">
        <f t="shared" si="22"/>
        <v>1994.6</v>
      </c>
      <c r="K77">
        <f t="shared" si="23"/>
        <v>1994.6</v>
      </c>
      <c r="L77" s="70">
        <f t="shared" si="24"/>
        <v>2054.4380000000001</v>
      </c>
      <c r="M77" s="70">
        <f t="shared" si="25"/>
        <v>2273.8439999999996</v>
      </c>
      <c r="N77" s="70">
        <f t="shared" si="26"/>
        <v>2812.3859999999995</v>
      </c>
      <c r="O77" s="70">
        <f t="shared" si="27"/>
        <v>1894.87</v>
      </c>
      <c r="P77" s="481">
        <f t="shared" si="28"/>
        <v>2094.33</v>
      </c>
      <c r="Q77" s="481">
        <f t="shared" si="29"/>
        <v>2592.98</v>
      </c>
    </row>
    <row r="78" spans="1:17" ht="30">
      <c r="A78" s="74" t="s">
        <v>3572</v>
      </c>
      <c r="B78" s="729"/>
      <c r="C78" s="313" t="s">
        <v>3571</v>
      </c>
      <c r="D78" s="314">
        <v>3</v>
      </c>
      <c r="E78" s="69">
        <f t="shared" si="30"/>
        <v>314.41500000000002</v>
      </c>
      <c r="F78" s="70">
        <f t="shared" si="19"/>
        <v>256.19000000000005</v>
      </c>
      <c r="G78" s="71">
        <v>232.9</v>
      </c>
      <c r="H78" s="126">
        <f t="shared" si="20"/>
        <v>1</v>
      </c>
      <c r="I78" s="126">
        <f t="shared" si="21"/>
        <v>232.9</v>
      </c>
      <c r="J78" s="126">
        <f t="shared" si="22"/>
        <v>232.9</v>
      </c>
      <c r="K78">
        <f t="shared" si="23"/>
        <v>232.9</v>
      </c>
      <c r="L78" s="70">
        <f t="shared" si="24"/>
        <v>239.887</v>
      </c>
      <c r="M78" s="70">
        <f t="shared" si="25"/>
        <v>265.50599999999997</v>
      </c>
      <c r="N78" s="70">
        <f t="shared" si="26"/>
        <v>328.38900000000001</v>
      </c>
      <c r="O78" s="70">
        <f t="shared" si="27"/>
        <v>221.255</v>
      </c>
      <c r="P78" s="481">
        <f t="shared" si="28"/>
        <v>244.54500000000002</v>
      </c>
      <c r="Q78" s="481">
        <f t="shared" si="29"/>
        <v>302.77000000000004</v>
      </c>
    </row>
    <row r="79" spans="1:17" ht="30">
      <c r="A79" s="74" t="s">
        <v>3576</v>
      </c>
      <c r="B79" s="730"/>
      <c r="C79" s="313" t="s">
        <v>3575</v>
      </c>
      <c r="D79" s="314">
        <v>3</v>
      </c>
      <c r="E79" s="69">
        <f t="shared" si="30"/>
        <v>347.22</v>
      </c>
      <c r="F79" s="70">
        <f t="shared" si="19"/>
        <v>282.92</v>
      </c>
      <c r="G79" s="71">
        <v>257.2</v>
      </c>
      <c r="H79" s="126">
        <f t="shared" si="20"/>
        <v>1</v>
      </c>
      <c r="I79" s="126">
        <f t="shared" si="21"/>
        <v>257.2</v>
      </c>
      <c r="J79" s="126">
        <f t="shared" si="22"/>
        <v>257.2</v>
      </c>
      <c r="K79">
        <f t="shared" si="23"/>
        <v>257.2</v>
      </c>
      <c r="L79" s="70">
        <f t="shared" si="24"/>
        <v>264.916</v>
      </c>
      <c r="M79" s="70">
        <f t="shared" si="25"/>
        <v>293.20799999999997</v>
      </c>
      <c r="N79" s="70">
        <f t="shared" si="26"/>
        <v>362.65199999999999</v>
      </c>
      <c r="O79" s="70">
        <f t="shared" si="27"/>
        <v>244.33999999999997</v>
      </c>
      <c r="P79" s="481">
        <f t="shared" si="28"/>
        <v>270.06</v>
      </c>
      <c r="Q79" s="481">
        <f t="shared" si="29"/>
        <v>334.36</v>
      </c>
    </row>
    <row r="80" spans="1:17" ht="38.25" customHeight="1">
      <c r="A80" s="74" t="s">
        <v>3578</v>
      </c>
      <c r="B80" s="731"/>
      <c r="C80" s="313" t="s">
        <v>3577</v>
      </c>
      <c r="D80" s="314">
        <v>3</v>
      </c>
      <c r="E80" s="69">
        <f t="shared" si="30"/>
        <v>471.55500000000006</v>
      </c>
      <c r="F80" s="70">
        <f t="shared" si="19"/>
        <v>384.23</v>
      </c>
      <c r="G80" s="71">
        <v>349.3</v>
      </c>
      <c r="H80" s="126">
        <f t="shared" si="20"/>
        <v>1</v>
      </c>
      <c r="I80" s="126">
        <f t="shared" si="21"/>
        <v>349.3</v>
      </c>
      <c r="J80" s="126">
        <f t="shared" si="22"/>
        <v>349.3</v>
      </c>
      <c r="K80">
        <f t="shared" si="23"/>
        <v>349.3</v>
      </c>
      <c r="L80" s="70">
        <f t="shared" si="24"/>
        <v>359.779</v>
      </c>
      <c r="M80" s="70">
        <f t="shared" si="25"/>
        <v>398.202</v>
      </c>
      <c r="N80" s="70">
        <f t="shared" si="26"/>
        <v>492.51299999999998</v>
      </c>
      <c r="O80" s="70">
        <f t="shared" si="27"/>
        <v>331.83500000000004</v>
      </c>
      <c r="P80" s="481">
        <f t="shared" si="28"/>
        <v>366.76500000000004</v>
      </c>
      <c r="Q80" s="481">
        <f t="shared" si="29"/>
        <v>454.09000000000003</v>
      </c>
    </row>
    <row r="81" spans="1:17" ht="30">
      <c r="A81" s="74" t="s">
        <v>3573</v>
      </c>
      <c r="B81" s="729"/>
      <c r="C81" s="313" t="s">
        <v>3574</v>
      </c>
      <c r="D81" s="314">
        <v>4</v>
      </c>
      <c r="E81" s="69">
        <f t="shared" si="30"/>
        <v>330.75</v>
      </c>
      <c r="F81" s="70">
        <f t="shared" si="19"/>
        <v>269.5</v>
      </c>
      <c r="G81" s="71">
        <v>245</v>
      </c>
      <c r="H81" s="126">
        <f t="shared" si="20"/>
        <v>1</v>
      </c>
      <c r="I81" s="126">
        <f t="shared" si="21"/>
        <v>245</v>
      </c>
      <c r="J81" s="126">
        <f t="shared" si="22"/>
        <v>245</v>
      </c>
      <c r="K81">
        <f t="shared" si="23"/>
        <v>245</v>
      </c>
      <c r="L81" s="70">
        <f t="shared" si="24"/>
        <v>252.35</v>
      </c>
      <c r="M81" s="70">
        <f t="shared" si="25"/>
        <v>279.29999999999995</v>
      </c>
      <c r="N81" s="70">
        <f t="shared" si="26"/>
        <v>345.45</v>
      </c>
      <c r="O81" s="70">
        <f t="shared" si="27"/>
        <v>232.75</v>
      </c>
      <c r="P81" s="481">
        <f t="shared" si="28"/>
        <v>257.25</v>
      </c>
      <c r="Q81" s="481">
        <f t="shared" si="29"/>
        <v>318.5</v>
      </c>
    </row>
    <row r="82" spans="1:17" ht="30">
      <c r="A82" s="74" t="s">
        <v>3580</v>
      </c>
      <c r="B82" s="730"/>
      <c r="C82" s="313" t="s">
        <v>3579</v>
      </c>
      <c r="D82" s="314">
        <v>4</v>
      </c>
      <c r="E82" s="69">
        <f t="shared" si="30"/>
        <v>362.20500000000004</v>
      </c>
      <c r="F82" s="70">
        <f t="shared" si="19"/>
        <v>295.13000000000005</v>
      </c>
      <c r="G82" s="71">
        <v>268.3</v>
      </c>
      <c r="H82" s="126">
        <f t="shared" si="20"/>
        <v>1</v>
      </c>
      <c r="I82" s="126">
        <f t="shared" si="21"/>
        <v>268.3</v>
      </c>
      <c r="J82" s="126">
        <f t="shared" si="22"/>
        <v>268.3</v>
      </c>
      <c r="K82">
        <f t="shared" si="23"/>
        <v>268.3</v>
      </c>
      <c r="L82" s="70">
        <f t="shared" si="24"/>
        <v>276.34900000000005</v>
      </c>
      <c r="M82" s="70">
        <f t="shared" si="25"/>
        <v>305.86199999999997</v>
      </c>
      <c r="N82" s="70">
        <f t="shared" si="26"/>
        <v>378.303</v>
      </c>
      <c r="O82" s="70">
        <f t="shared" si="27"/>
        <v>254.88500000000002</v>
      </c>
      <c r="P82" s="481">
        <f t="shared" si="28"/>
        <v>281.71500000000003</v>
      </c>
      <c r="Q82" s="481">
        <f t="shared" si="29"/>
        <v>348.79</v>
      </c>
    </row>
    <row r="83" spans="1:17" ht="30">
      <c r="A83" s="74" t="s">
        <v>3581</v>
      </c>
      <c r="B83" s="731"/>
      <c r="C83" s="313" t="s">
        <v>3582</v>
      </c>
      <c r="D83" s="314">
        <v>4</v>
      </c>
      <c r="E83" s="69">
        <f t="shared" si="30"/>
        <v>489.37500000000006</v>
      </c>
      <c r="F83" s="70">
        <f t="shared" si="19"/>
        <v>398.75000000000006</v>
      </c>
      <c r="G83" s="71">
        <v>362.5</v>
      </c>
      <c r="H83" s="126">
        <f t="shared" si="20"/>
        <v>1</v>
      </c>
      <c r="I83" s="126">
        <f t="shared" si="21"/>
        <v>362.5</v>
      </c>
      <c r="J83" s="126">
        <f t="shared" si="22"/>
        <v>362.5</v>
      </c>
      <c r="K83">
        <f t="shared" si="23"/>
        <v>362.5</v>
      </c>
      <c r="L83" s="70">
        <f t="shared" si="24"/>
        <v>373.375</v>
      </c>
      <c r="M83" s="70">
        <f t="shared" si="25"/>
        <v>413.24999999999994</v>
      </c>
      <c r="N83" s="70">
        <f t="shared" si="26"/>
        <v>511.12499999999994</v>
      </c>
      <c r="O83" s="70">
        <f t="shared" si="27"/>
        <v>344.375</v>
      </c>
      <c r="P83" s="481">
        <f t="shared" si="28"/>
        <v>380.625</v>
      </c>
      <c r="Q83" s="481">
        <f t="shared" si="29"/>
        <v>471.25</v>
      </c>
    </row>
    <row r="84" spans="1:17" ht="29.25" customHeight="1">
      <c r="A84" s="634" t="s">
        <v>1098</v>
      </c>
      <c r="B84" s="634"/>
      <c r="C84" s="634"/>
      <c r="D84" s="634"/>
      <c r="E84" s="634"/>
      <c r="F84" s="634"/>
      <c r="G84" s="634"/>
      <c r="H84" s="126">
        <f t="shared" si="20"/>
        <v>0</v>
      </c>
      <c r="I84" s="126">
        <f t="shared" si="21"/>
        <v>0</v>
      </c>
      <c r="J84" s="126">
        <f t="shared" si="22"/>
        <v>0</v>
      </c>
      <c r="K84" t="str">
        <f t="shared" si="23"/>
        <v xml:space="preserve"> </v>
      </c>
      <c r="L84" s="70" t="str">
        <f t="shared" si="24"/>
        <v xml:space="preserve"> </v>
      </c>
      <c r="M84" s="70" t="str">
        <f t="shared" si="25"/>
        <v xml:space="preserve"> </v>
      </c>
      <c r="N84" s="70" t="str">
        <f t="shared" si="26"/>
        <v xml:space="preserve"> </v>
      </c>
      <c r="O84" s="70" t="str">
        <f t="shared" si="27"/>
        <v xml:space="preserve"> </v>
      </c>
      <c r="P84" s="481" t="str">
        <f t="shared" si="28"/>
        <v xml:space="preserve"> </v>
      </c>
      <c r="Q84" s="481" t="str">
        <f t="shared" si="29"/>
        <v xml:space="preserve"> </v>
      </c>
    </row>
    <row r="85" spans="1:17" ht="31.5" customHeight="1">
      <c r="A85" s="64" t="s">
        <v>3</v>
      </c>
      <c r="B85" s="64" t="s">
        <v>163</v>
      </c>
      <c r="C85" s="64" t="s">
        <v>93</v>
      </c>
      <c r="D85" s="64" t="s">
        <v>3549</v>
      </c>
      <c r="E85" s="64" t="s">
        <v>261</v>
      </c>
      <c r="F85" s="64" t="s">
        <v>3628</v>
      </c>
      <c r="G85" s="64" t="s">
        <v>263</v>
      </c>
      <c r="H85" s="126">
        <f t="shared" si="20"/>
        <v>1</v>
      </c>
      <c r="I85" s="126" t="str">
        <f t="shared" si="21"/>
        <v>ОПТ 2</v>
      </c>
      <c r="J85" s="126" t="str">
        <f t="shared" si="22"/>
        <v xml:space="preserve"> </v>
      </c>
      <c r="K85" t="str">
        <f t="shared" si="23"/>
        <v xml:space="preserve"> </v>
      </c>
      <c r="L85" s="70" t="str">
        <f t="shared" si="24"/>
        <v xml:space="preserve"> </v>
      </c>
      <c r="M85" s="70" t="str">
        <f t="shared" si="25"/>
        <v xml:space="preserve"> </v>
      </c>
      <c r="N85" s="70" t="str">
        <f t="shared" si="26"/>
        <v xml:space="preserve"> </v>
      </c>
      <c r="O85" s="70" t="str">
        <f t="shared" si="27"/>
        <v xml:space="preserve"> </v>
      </c>
      <c r="P85" s="481" t="str">
        <f t="shared" si="28"/>
        <v xml:space="preserve"> </v>
      </c>
      <c r="Q85" s="481" t="str">
        <f t="shared" si="29"/>
        <v xml:space="preserve"> </v>
      </c>
    </row>
    <row r="86" spans="1:17" ht="39" customHeight="1">
      <c r="A86" s="74" t="s">
        <v>3584</v>
      </c>
      <c r="B86" s="934"/>
      <c r="C86" s="307" t="s">
        <v>3583</v>
      </c>
      <c r="D86" s="314">
        <v>2</v>
      </c>
      <c r="E86" s="69">
        <f>G86*1.35</f>
        <v>141.75</v>
      </c>
      <c r="F86" s="70">
        <f>G86*1.1</f>
        <v>115.50000000000001</v>
      </c>
      <c r="G86" s="71">
        <v>105</v>
      </c>
      <c r="H86" s="126">
        <f t="shared" si="20"/>
        <v>1</v>
      </c>
      <c r="I86" s="126">
        <f t="shared" si="21"/>
        <v>105</v>
      </c>
      <c r="J86" s="126">
        <f t="shared" si="22"/>
        <v>105</v>
      </c>
      <c r="K86">
        <f t="shared" si="23"/>
        <v>105</v>
      </c>
      <c r="L86" s="70">
        <f t="shared" si="24"/>
        <v>108.15</v>
      </c>
      <c r="M86" s="70">
        <f t="shared" si="25"/>
        <v>119.69999999999999</v>
      </c>
      <c r="N86" s="70">
        <f t="shared" si="26"/>
        <v>148.04999999999998</v>
      </c>
      <c r="O86" s="70">
        <f t="shared" si="27"/>
        <v>99.75</v>
      </c>
      <c r="P86" s="481">
        <f t="shared" si="28"/>
        <v>110.25</v>
      </c>
      <c r="Q86" s="481">
        <f t="shared" si="29"/>
        <v>136.5</v>
      </c>
    </row>
    <row r="87" spans="1:17" ht="51" customHeight="1">
      <c r="A87" s="74" t="s">
        <v>3586</v>
      </c>
      <c r="B87" s="935"/>
      <c r="C87" s="307" t="s">
        <v>3585</v>
      </c>
      <c r="D87" s="314">
        <v>3</v>
      </c>
      <c r="E87" s="69">
        <f>G87*1.35</f>
        <v>189</v>
      </c>
      <c r="F87" s="70">
        <f>G87*1.1</f>
        <v>154</v>
      </c>
      <c r="G87" s="71">
        <v>140</v>
      </c>
      <c r="H87" s="126">
        <f t="shared" si="20"/>
        <v>1</v>
      </c>
      <c r="I87" s="126">
        <f t="shared" si="21"/>
        <v>140</v>
      </c>
      <c r="J87" s="126">
        <f t="shared" si="22"/>
        <v>140</v>
      </c>
      <c r="K87">
        <f t="shared" si="23"/>
        <v>140</v>
      </c>
      <c r="L87" s="70">
        <f t="shared" si="24"/>
        <v>144.20000000000002</v>
      </c>
      <c r="M87" s="70">
        <f t="shared" si="25"/>
        <v>159.6</v>
      </c>
      <c r="N87" s="70">
        <f t="shared" si="26"/>
        <v>197.39999999999998</v>
      </c>
      <c r="O87" s="70">
        <f t="shared" si="27"/>
        <v>133</v>
      </c>
      <c r="P87" s="481">
        <f t="shared" si="28"/>
        <v>147</v>
      </c>
      <c r="Q87" s="481">
        <f t="shared" si="29"/>
        <v>182</v>
      </c>
    </row>
    <row r="88" spans="1:17" ht="92.25" customHeight="1">
      <c r="A88" s="195" t="s">
        <v>3588</v>
      </c>
      <c r="B88" s="312"/>
      <c r="C88" s="307" t="s">
        <v>3587</v>
      </c>
      <c r="D88" s="314">
        <v>3</v>
      </c>
      <c r="E88" s="69">
        <f>G88*1.35</f>
        <v>66.150000000000006</v>
      </c>
      <c r="F88" s="70">
        <f>G88*1.1</f>
        <v>53.900000000000006</v>
      </c>
      <c r="G88" s="71">
        <v>49</v>
      </c>
      <c r="H88" s="126">
        <f t="shared" si="20"/>
        <v>1</v>
      </c>
      <c r="I88" s="126">
        <f t="shared" si="21"/>
        <v>49</v>
      </c>
      <c r="J88" s="126">
        <f t="shared" si="22"/>
        <v>49</v>
      </c>
      <c r="K88">
        <f t="shared" si="23"/>
        <v>49</v>
      </c>
      <c r="L88" s="70">
        <f t="shared" si="24"/>
        <v>50.47</v>
      </c>
      <c r="M88" s="70">
        <f t="shared" si="25"/>
        <v>55.859999999999992</v>
      </c>
      <c r="N88" s="70">
        <f t="shared" si="26"/>
        <v>69.089999999999989</v>
      </c>
      <c r="O88" s="70">
        <f t="shared" si="27"/>
        <v>46.55</v>
      </c>
      <c r="P88" s="481">
        <f t="shared" si="28"/>
        <v>51.45</v>
      </c>
      <c r="Q88" s="481">
        <f t="shared" si="29"/>
        <v>63.7</v>
      </c>
    </row>
    <row r="89" spans="1:17" ht="26.25" customHeight="1">
      <c r="A89" s="634" t="s">
        <v>1256</v>
      </c>
      <c r="B89" s="634"/>
      <c r="C89" s="634"/>
      <c r="D89" s="634"/>
      <c r="E89" s="634"/>
      <c r="F89" s="634"/>
      <c r="G89" s="634"/>
      <c r="H89" s="126">
        <f t="shared" si="20"/>
        <v>0</v>
      </c>
      <c r="I89" s="126">
        <f t="shared" si="21"/>
        <v>0</v>
      </c>
      <c r="J89" s="126">
        <f t="shared" si="22"/>
        <v>0</v>
      </c>
      <c r="K89" t="str">
        <f t="shared" si="23"/>
        <v xml:space="preserve"> </v>
      </c>
      <c r="L89" s="70" t="str">
        <f t="shared" si="24"/>
        <v xml:space="preserve"> </v>
      </c>
      <c r="M89" s="70" t="str">
        <f t="shared" si="25"/>
        <v xml:space="preserve"> </v>
      </c>
      <c r="N89" s="70" t="str">
        <f t="shared" si="26"/>
        <v xml:space="preserve"> </v>
      </c>
      <c r="O89" s="70" t="str">
        <f t="shared" si="27"/>
        <v xml:space="preserve"> </v>
      </c>
      <c r="P89" s="481" t="str">
        <f t="shared" si="28"/>
        <v xml:space="preserve"> </v>
      </c>
      <c r="Q89" s="481" t="str">
        <f t="shared" si="29"/>
        <v xml:space="preserve"> </v>
      </c>
    </row>
    <row r="90" spans="1:17" ht="31.5" customHeight="1">
      <c r="A90" s="64" t="s">
        <v>3</v>
      </c>
      <c r="B90" s="64" t="s">
        <v>163</v>
      </c>
      <c r="C90" s="64" t="s">
        <v>93</v>
      </c>
      <c r="D90" s="315" t="s">
        <v>4</v>
      </c>
      <c r="E90" s="64" t="s">
        <v>261</v>
      </c>
      <c r="F90" s="64" t="s">
        <v>3628</v>
      </c>
      <c r="G90" s="64" t="s">
        <v>263</v>
      </c>
      <c r="H90" s="126">
        <f t="shared" si="20"/>
        <v>1</v>
      </c>
      <c r="I90" s="126" t="str">
        <f t="shared" si="21"/>
        <v>ОПТ 2</v>
      </c>
      <c r="J90" s="126" t="str">
        <f t="shared" si="22"/>
        <v xml:space="preserve"> </v>
      </c>
      <c r="K90" t="str">
        <f t="shared" si="23"/>
        <v xml:space="preserve"> </v>
      </c>
      <c r="L90" s="70" t="str">
        <f t="shared" si="24"/>
        <v xml:space="preserve"> </v>
      </c>
      <c r="M90" s="70" t="str">
        <f t="shared" si="25"/>
        <v xml:space="preserve"> </v>
      </c>
      <c r="N90" s="70" t="str">
        <f t="shared" si="26"/>
        <v xml:space="preserve"> </v>
      </c>
      <c r="O90" s="70" t="str">
        <f t="shared" si="27"/>
        <v xml:space="preserve"> </v>
      </c>
      <c r="P90" s="481" t="str">
        <f t="shared" si="28"/>
        <v xml:space="preserve"> </v>
      </c>
      <c r="Q90" s="481" t="str">
        <f t="shared" si="29"/>
        <v xml:space="preserve"> </v>
      </c>
    </row>
    <row r="91" spans="1:17" ht="31.5" customHeight="1">
      <c r="A91" s="74" t="s">
        <v>3604</v>
      </c>
      <c r="B91" s="934"/>
      <c r="C91" s="307" t="s">
        <v>3603</v>
      </c>
      <c r="D91" s="314" t="s">
        <v>245</v>
      </c>
      <c r="E91" s="69">
        <f t="shared" ref="E91:E99" si="31">G91*1.35</f>
        <v>39.150000000000006</v>
      </c>
      <c r="F91" s="70">
        <f t="shared" ref="F91:F99" si="32">G91*1.1</f>
        <v>31.900000000000002</v>
      </c>
      <c r="G91" s="71">
        <v>29</v>
      </c>
      <c r="H91" s="126">
        <f t="shared" si="20"/>
        <v>1</v>
      </c>
      <c r="I91" s="126">
        <f t="shared" si="21"/>
        <v>29</v>
      </c>
      <c r="J91" s="126">
        <f t="shared" si="22"/>
        <v>29</v>
      </c>
      <c r="K91">
        <f t="shared" si="23"/>
        <v>29</v>
      </c>
      <c r="L91" s="70">
        <f t="shared" si="24"/>
        <v>29.87</v>
      </c>
      <c r="M91" s="70">
        <f t="shared" si="25"/>
        <v>33.059999999999995</v>
      </c>
      <c r="N91" s="70">
        <f t="shared" si="26"/>
        <v>40.89</v>
      </c>
      <c r="O91" s="70">
        <f t="shared" si="27"/>
        <v>27.55</v>
      </c>
      <c r="P91" s="481">
        <f t="shared" si="28"/>
        <v>30.450000000000003</v>
      </c>
      <c r="Q91" s="481">
        <f t="shared" si="29"/>
        <v>37.700000000000003</v>
      </c>
    </row>
    <row r="92" spans="1:17" ht="50.25" customHeight="1">
      <c r="A92" s="74" t="s">
        <v>3605</v>
      </c>
      <c r="B92" s="935"/>
      <c r="C92" s="307" t="s">
        <v>1257</v>
      </c>
      <c r="D92" s="316" t="s">
        <v>2750</v>
      </c>
      <c r="E92" s="69">
        <f t="shared" si="31"/>
        <v>37.800000000000004</v>
      </c>
      <c r="F92" s="70">
        <f t="shared" si="32"/>
        <v>30.800000000000004</v>
      </c>
      <c r="G92" s="71">
        <v>28</v>
      </c>
      <c r="H92" s="126">
        <f t="shared" si="20"/>
        <v>1</v>
      </c>
      <c r="I92" s="126">
        <f t="shared" si="21"/>
        <v>28</v>
      </c>
      <c r="J92" s="126">
        <f t="shared" si="22"/>
        <v>28</v>
      </c>
      <c r="K92">
        <f t="shared" si="23"/>
        <v>28</v>
      </c>
      <c r="L92" s="70">
        <f t="shared" si="24"/>
        <v>28.84</v>
      </c>
      <c r="M92" s="70">
        <f t="shared" si="25"/>
        <v>31.919999999999998</v>
      </c>
      <c r="N92" s="70">
        <f t="shared" si="26"/>
        <v>39.479999999999997</v>
      </c>
      <c r="O92" s="70">
        <f t="shared" si="27"/>
        <v>26.6</v>
      </c>
      <c r="P92" s="481">
        <f t="shared" si="28"/>
        <v>29.400000000000002</v>
      </c>
      <c r="Q92" s="481">
        <f t="shared" si="29"/>
        <v>36.4</v>
      </c>
    </row>
    <row r="93" spans="1:17" ht="45" customHeight="1">
      <c r="A93" s="74" t="s">
        <v>3598</v>
      </c>
      <c r="B93" s="934"/>
      <c r="C93" s="307" t="s">
        <v>3597</v>
      </c>
      <c r="D93" s="314" t="s">
        <v>245</v>
      </c>
      <c r="E93" s="69">
        <f t="shared" si="31"/>
        <v>39.150000000000006</v>
      </c>
      <c r="F93" s="70">
        <f t="shared" si="32"/>
        <v>31.900000000000002</v>
      </c>
      <c r="G93" s="71">
        <v>29</v>
      </c>
      <c r="H93" s="126">
        <f t="shared" si="20"/>
        <v>1</v>
      </c>
      <c r="I93" s="126">
        <f t="shared" si="21"/>
        <v>29</v>
      </c>
      <c r="J93" s="126">
        <f t="shared" si="22"/>
        <v>29</v>
      </c>
      <c r="K93">
        <f t="shared" si="23"/>
        <v>29</v>
      </c>
      <c r="L93" s="70">
        <f t="shared" si="24"/>
        <v>29.87</v>
      </c>
      <c r="M93" s="70">
        <f t="shared" si="25"/>
        <v>33.059999999999995</v>
      </c>
      <c r="N93" s="70">
        <f t="shared" si="26"/>
        <v>40.89</v>
      </c>
      <c r="O93" s="70">
        <f t="shared" si="27"/>
        <v>27.55</v>
      </c>
      <c r="P93" s="481">
        <f t="shared" si="28"/>
        <v>30.450000000000003</v>
      </c>
      <c r="Q93" s="481">
        <f t="shared" si="29"/>
        <v>37.700000000000003</v>
      </c>
    </row>
    <row r="94" spans="1:17" ht="42" customHeight="1">
      <c r="A94" s="74" t="s">
        <v>3599</v>
      </c>
      <c r="B94" s="935"/>
      <c r="C94" s="307" t="s">
        <v>3600</v>
      </c>
      <c r="D94" s="316" t="s">
        <v>2750</v>
      </c>
      <c r="E94" s="69">
        <f t="shared" si="31"/>
        <v>39.150000000000006</v>
      </c>
      <c r="F94" s="70">
        <f t="shared" si="32"/>
        <v>31.900000000000002</v>
      </c>
      <c r="G94" s="71">
        <v>29</v>
      </c>
      <c r="H94" s="126">
        <f t="shared" si="20"/>
        <v>1</v>
      </c>
      <c r="I94" s="126">
        <f t="shared" si="21"/>
        <v>29</v>
      </c>
      <c r="J94" s="126">
        <f t="shared" si="22"/>
        <v>29</v>
      </c>
      <c r="K94">
        <f t="shared" si="23"/>
        <v>29</v>
      </c>
      <c r="L94" s="70">
        <f t="shared" si="24"/>
        <v>29.87</v>
      </c>
      <c r="M94" s="70">
        <f t="shared" si="25"/>
        <v>33.059999999999995</v>
      </c>
      <c r="N94" s="70">
        <f t="shared" si="26"/>
        <v>40.89</v>
      </c>
      <c r="O94" s="70">
        <f t="shared" si="27"/>
        <v>27.55</v>
      </c>
      <c r="P94" s="481">
        <f t="shared" si="28"/>
        <v>30.450000000000003</v>
      </c>
      <c r="Q94" s="481">
        <f t="shared" si="29"/>
        <v>37.700000000000003</v>
      </c>
    </row>
    <row r="95" spans="1:17" ht="45.75" customHeight="1">
      <c r="A95" s="74" t="s">
        <v>3590</v>
      </c>
      <c r="B95" s="934"/>
      <c r="C95" s="307" t="s">
        <v>3589</v>
      </c>
      <c r="D95" s="314" t="s">
        <v>245</v>
      </c>
      <c r="E95" s="69">
        <f t="shared" si="31"/>
        <v>28.35</v>
      </c>
      <c r="F95" s="70">
        <f t="shared" si="32"/>
        <v>23.1</v>
      </c>
      <c r="G95" s="71">
        <v>21</v>
      </c>
      <c r="H95" s="126">
        <f t="shared" si="20"/>
        <v>1</v>
      </c>
      <c r="I95" s="126">
        <f t="shared" si="21"/>
        <v>21</v>
      </c>
      <c r="J95" s="126">
        <f t="shared" si="22"/>
        <v>21</v>
      </c>
      <c r="K95">
        <f t="shared" si="23"/>
        <v>21</v>
      </c>
      <c r="L95" s="70">
        <f t="shared" si="24"/>
        <v>21.63</v>
      </c>
      <c r="M95" s="70">
        <f t="shared" si="25"/>
        <v>23.939999999999998</v>
      </c>
      <c r="N95" s="70">
        <f t="shared" si="26"/>
        <v>29.61</v>
      </c>
      <c r="O95" s="70">
        <f t="shared" si="27"/>
        <v>19.95</v>
      </c>
      <c r="P95" s="481">
        <f t="shared" si="28"/>
        <v>22.05</v>
      </c>
      <c r="Q95" s="481">
        <f t="shared" si="29"/>
        <v>27.3</v>
      </c>
    </row>
    <row r="96" spans="1:17" ht="41.25" customHeight="1">
      <c r="A96" s="74" t="s">
        <v>3592</v>
      </c>
      <c r="B96" s="935"/>
      <c r="C96" s="307" t="s">
        <v>3591</v>
      </c>
      <c r="D96" s="316" t="s">
        <v>2750</v>
      </c>
      <c r="E96" s="69">
        <f t="shared" si="31"/>
        <v>28.35</v>
      </c>
      <c r="F96" s="70">
        <f t="shared" si="32"/>
        <v>23.1</v>
      </c>
      <c r="G96" s="71">
        <v>21</v>
      </c>
      <c r="H96" s="126">
        <f t="shared" si="20"/>
        <v>1</v>
      </c>
      <c r="I96" s="126">
        <f t="shared" si="21"/>
        <v>21</v>
      </c>
      <c r="J96" s="126">
        <f t="shared" si="22"/>
        <v>21</v>
      </c>
      <c r="K96">
        <f t="shared" si="23"/>
        <v>21</v>
      </c>
      <c r="L96" s="70">
        <f t="shared" si="24"/>
        <v>21.63</v>
      </c>
      <c r="M96" s="70">
        <f t="shared" si="25"/>
        <v>23.939999999999998</v>
      </c>
      <c r="N96" s="70">
        <f t="shared" si="26"/>
        <v>29.61</v>
      </c>
      <c r="O96" s="70">
        <f t="shared" si="27"/>
        <v>19.95</v>
      </c>
      <c r="P96" s="481">
        <f t="shared" si="28"/>
        <v>22.05</v>
      </c>
      <c r="Q96" s="481">
        <f t="shared" si="29"/>
        <v>27.3</v>
      </c>
    </row>
    <row r="97" spans="1:17" ht="40.5" customHeight="1">
      <c r="A97" s="74" t="s">
        <v>3594</v>
      </c>
      <c r="B97" s="934"/>
      <c r="C97" s="307" t="s">
        <v>3593</v>
      </c>
      <c r="D97" s="316" t="s">
        <v>2750</v>
      </c>
      <c r="E97" s="69">
        <f t="shared" si="31"/>
        <v>39.150000000000006</v>
      </c>
      <c r="F97" s="70">
        <f t="shared" si="32"/>
        <v>31.900000000000002</v>
      </c>
      <c r="G97" s="71">
        <v>29</v>
      </c>
      <c r="H97" s="126">
        <f t="shared" si="20"/>
        <v>1</v>
      </c>
      <c r="I97" s="126">
        <f t="shared" si="21"/>
        <v>29</v>
      </c>
      <c r="J97" s="126">
        <f t="shared" si="22"/>
        <v>29</v>
      </c>
      <c r="K97">
        <f t="shared" si="23"/>
        <v>29</v>
      </c>
      <c r="L97" s="70">
        <f t="shared" si="24"/>
        <v>29.87</v>
      </c>
      <c r="M97" s="70">
        <f t="shared" si="25"/>
        <v>33.059999999999995</v>
      </c>
      <c r="N97" s="70">
        <f t="shared" si="26"/>
        <v>40.89</v>
      </c>
      <c r="O97" s="70">
        <f t="shared" si="27"/>
        <v>27.55</v>
      </c>
      <c r="P97" s="481">
        <f t="shared" si="28"/>
        <v>30.450000000000003</v>
      </c>
      <c r="Q97" s="481">
        <f t="shared" si="29"/>
        <v>37.700000000000003</v>
      </c>
    </row>
    <row r="98" spans="1:17" ht="42" customHeight="1">
      <c r="A98" s="74" t="s">
        <v>3596</v>
      </c>
      <c r="B98" s="935"/>
      <c r="C98" s="307" t="s">
        <v>3595</v>
      </c>
      <c r="D98" s="316" t="s">
        <v>2750</v>
      </c>
      <c r="E98" s="69">
        <f t="shared" si="31"/>
        <v>99.9</v>
      </c>
      <c r="F98" s="70">
        <f t="shared" si="32"/>
        <v>81.400000000000006</v>
      </c>
      <c r="G98" s="71">
        <v>74</v>
      </c>
      <c r="H98" s="126">
        <f t="shared" si="20"/>
        <v>1</v>
      </c>
      <c r="I98" s="126">
        <f t="shared" si="21"/>
        <v>74</v>
      </c>
      <c r="J98" s="126">
        <f t="shared" si="22"/>
        <v>74</v>
      </c>
      <c r="K98">
        <f t="shared" si="23"/>
        <v>74</v>
      </c>
      <c r="L98" s="70">
        <f t="shared" si="24"/>
        <v>76.22</v>
      </c>
      <c r="M98" s="70">
        <f t="shared" si="25"/>
        <v>84.36</v>
      </c>
      <c r="N98" s="70">
        <f t="shared" si="26"/>
        <v>104.33999999999999</v>
      </c>
      <c r="O98" s="70">
        <f t="shared" si="27"/>
        <v>70.3</v>
      </c>
      <c r="P98" s="481">
        <f t="shared" si="28"/>
        <v>77.7</v>
      </c>
      <c r="Q98" s="481">
        <f t="shared" si="29"/>
        <v>96.2</v>
      </c>
    </row>
    <row r="99" spans="1:17" ht="82.5" customHeight="1">
      <c r="A99" s="74" t="s">
        <v>3602</v>
      </c>
      <c r="B99" s="317"/>
      <c r="C99" s="307" t="s">
        <v>3601</v>
      </c>
      <c r="D99" s="316" t="s">
        <v>2750</v>
      </c>
      <c r="E99" s="69">
        <f t="shared" si="31"/>
        <v>110.7</v>
      </c>
      <c r="F99" s="70">
        <f t="shared" si="32"/>
        <v>90.2</v>
      </c>
      <c r="G99" s="71">
        <v>82</v>
      </c>
      <c r="H99" s="126">
        <f t="shared" si="20"/>
        <v>1</v>
      </c>
      <c r="I99" s="126">
        <f t="shared" si="21"/>
        <v>82</v>
      </c>
      <c r="J99" s="126">
        <f t="shared" si="22"/>
        <v>82</v>
      </c>
      <c r="K99">
        <f t="shared" si="23"/>
        <v>82</v>
      </c>
      <c r="L99" s="70">
        <f t="shared" si="24"/>
        <v>84.460000000000008</v>
      </c>
      <c r="M99" s="70">
        <f t="shared" si="25"/>
        <v>93.47999999999999</v>
      </c>
      <c r="N99" s="70">
        <f t="shared" si="26"/>
        <v>115.61999999999999</v>
      </c>
      <c r="O99" s="70">
        <f t="shared" si="27"/>
        <v>77.900000000000006</v>
      </c>
      <c r="P99" s="481">
        <f t="shared" si="28"/>
        <v>86.100000000000009</v>
      </c>
      <c r="Q99" s="481">
        <f t="shared" si="29"/>
        <v>106.60000000000001</v>
      </c>
    </row>
    <row r="100" spans="1:17" ht="26.25" customHeight="1">
      <c r="A100" s="634" t="s">
        <v>3460</v>
      </c>
      <c r="B100" s="634"/>
      <c r="C100" s="634"/>
      <c r="D100" s="634"/>
      <c r="E100" s="634"/>
      <c r="F100" s="634"/>
      <c r="G100" s="634"/>
      <c r="H100" s="126">
        <f t="shared" si="20"/>
        <v>0</v>
      </c>
      <c r="I100" s="126">
        <f t="shared" si="21"/>
        <v>0</v>
      </c>
      <c r="J100" s="126">
        <f t="shared" si="22"/>
        <v>0</v>
      </c>
      <c r="K100" t="str">
        <f t="shared" si="23"/>
        <v xml:space="preserve"> </v>
      </c>
      <c r="L100" s="70" t="str">
        <f t="shared" si="24"/>
        <v xml:space="preserve"> </v>
      </c>
      <c r="M100" s="70" t="str">
        <f t="shared" si="25"/>
        <v xml:space="preserve"> </v>
      </c>
      <c r="N100" s="70" t="str">
        <f t="shared" si="26"/>
        <v xml:space="preserve"> </v>
      </c>
      <c r="O100" s="70" t="str">
        <f t="shared" si="27"/>
        <v xml:space="preserve"> </v>
      </c>
      <c r="P100" s="481" t="str">
        <f t="shared" si="28"/>
        <v xml:space="preserve"> </v>
      </c>
      <c r="Q100" s="481" t="str">
        <f t="shared" si="29"/>
        <v xml:space="preserve"> </v>
      </c>
    </row>
    <row r="101" spans="1:17" ht="31.5" customHeight="1">
      <c r="A101" s="64" t="s">
        <v>3</v>
      </c>
      <c r="B101" s="64" t="s">
        <v>163</v>
      </c>
      <c r="C101" s="64" t="s">
        <v>93</v>
      </c>
      <c r="D101" s="315" t="s">
        <v>4</v>
      </c>
      <c r="E101" s="64" t="s">
        <v>261</v>
      </c>
      <c r="F101" s="64" t="s">
        <v>3628</v>
      </c>
      <c r="G101" s="64" t="s">
        <v>263</v>
      </c>
      <c r="H101" s="126">
        <f t="shared" si="20"/>
        <v>1</v>
      </c>
      <c r="I101" s="126" t="str">
        <f t="shared" si="21"/>
        <v>ОПТ 2</v>
      </c>
      <c r="J101" s="126" t="str">
        <f t="shared" si="22"/>
        <v xml:space="preserve"> </v>
      </c>
      <c r="K101" t="str">
        <f t="shared" si="23"/>
        <v xml:space="preserve"> </v>
      </c>
      <c r="L101" s="70" t="str">
        <f t="shared" si="24"/>
        <v xml:space="preserve"> </v>
      </c>
      <c r="M101" s="70" t="str">
        <f t="shared" si="25"/>
        <v xml:space="preserve"> </v>
      </c>
      <c r="N101" s="70" t="str">
        <f t="shared" si="26"/>
        <v xml:space="preserve"> </v>
      </c>
      <c r="O101" s="70" t="str">
        <f t="shared" si="27"/>
        <v xml:space="preserve"> </v>
      </c>
      <c r="P101" s="481" t="str">
        <f t="shared" si="28"/>
        <v xml:space="preserve"> </v>
      </c>
      <c r="Q101" s="481" t="str">
        <f t="shared" si="29"/>
        <v xml:space="preserve"> </v>
      </c>
    </row>
    <row r="102" spans="1:17" ht="49.5" customHeight="1">
      <c r="A102" s="729" t="s">
        <v>3462</v>
      </c>
      <c r="B102" s="934"/>
      <c r="C102" s="307" t="s">
        <v>3461</v>
      </c>
      <c r="D102" s="318" t="s">
        <v>3463</v>
      </c>
      <c r="E102" s="69">
        <f>G102*1.35</f>
        <v>478.44</v>
      </c>
      <c r="F102" s="70">
        <f>G102*1.1</f>
        <v>389.84000000000003</v>
      </c>
      <c r="G102" s="71">
        <v>354.4</v>
      </c>
      <c r="H102" s="126">
        <f t="shared" si="20"/>
        <v>1</v>
      </c>
      <c r="I102" s="126">
        <f t="shared" si="21"/>
        <v>354.4</v>
      </c>
      <c r="J102" s="126">
        <f t="shared" si="22"/>
        <v>354.4</v>
      </c>
      <c r="K102">
        <f t="shared" si="23"/>
        <v>354.4</v>
      </c>
      <c r="L102" s="70">
        <f t="shared" si="24"/>
        <v>365.03199999999998</v>
      </c>
      <c r="M102" s="70">
        <f t="shared" si="25"/>
        <v>404.01599999999996</v>
      </c>
      <c r="N102" s="70">
        <f t="shared" si="26"/>
        <v>499.70399999999995</v>
      </c>
      <c r="O102" s="70">
        <f t="shared" si="27"/>
        <v>336.67999999999995</v>
      </c>
      <c r="P102" s="481">
        <f t="shared" si="28"/>
        <v>372.12</v>
      </c>
      <c r="Q102" s="481">
        <f t="shared" si="29"/>
        <v>460.71999999999997</v>
      </c>
    </row>
    <row r="103" spans="1:17" ht="47.25" customHeight="1">
      <c r="A103" s="731"/>
      <c r="B103" s="935"/>
      <c r="C103" s="307" t="s">
        <v>3461</v>
      </c>
      <c r="D103" s="319" t="s">
        <v>3464</v>
      </c>
      <c r="E103" s="69">
        <f>G103*1.35</f>
        <v>478.44</v>
      </c>
      <c r="F103" s="70">
        <f>G103*1.1</f>
        <v>389.84000000000003</v>
      </c>
      <c r="G103" s="71">
        <v>354.4</v>
      </c>
      <c r="H103" s="126">
        <f t="shared" si="20"/>
        <v>1</v>
      </c>
      <c r="I103" s="126">
        <f t="shared" si="21"/>
        <v>354.4</v>
      </c>
      <c r="J103" s="126">
        <f t="shared" si="22"/>
        <v>354.4</v>
      </c>
      <c r="K103">
        <f t="shared" si="23"/>
        <v>354.4</v>
      </c>
      <c r="L103" s="70">
        <f t="shared" si="24"/>
        <v>365.03199999999998</v>
      </c>
      <c r="M103" s="70">
        <f t="shared" si="25"/>
        <v>404.01599999999996</v>
      </c>
      <c r="N103" s="70">
        <f t="shared" si="26"/>
        <v>499.70399999999995</v>
      </c>
      <c r="O103" s="70">
        <f t="shared" si="27"/>
        <v>336.67999999999995</v>
      </c>
      <c r="P103" s="481">
        <f t="shared" si="28"/>
        <v>372.12</v>
      </c>
      <c r="Q103" s="481">
        <f t="shared" si="29"/>
        <v>460.71999999999997</v>
      </c>
    </row>
    <row r="104" spans="1:17" ht="77.25" customHeight="1">
      <c r="A104" s="74" t="s">
        <v>3466</v>
      </c>
      <c r="B104" s="320"/>
      <c r="C104" s="307" t="s">
        <v>3465</v>
      </c>
      <c r="D104" s="321" t="s">
        <v>3469</v>
      </c>
      <c r="E104" s="69">
        <f>G104*1.35</f>
        <v>103.95</v>
      </c>
      <c r="F104" s="70">
        <f>G104*1.1</f>
        <v>84.7</v>
      </c>
      <c r="G104" s="71">
        <v>77</v>
      </c>
      <c r="H104" s="126">
        <f t="shared" si="20"/>
        <v>1</v>
      </c>
      <c r="I104" s="126">
        <f t="shared" si="21"/>
        <v>77</v>
      </c>
      <c r="J104" s="126">
        <f t="shared" si="22"/>
        <v>77</v>
      </c>
      <c r="K104">
        <f t="shared" si="23"/>
        <v>77</v>
      </c>
      <c r="L104" s="70">
        <f t="shared" si="24"/>
        <v>79.31</v>
      </c>
      <c r="M104" s="70">
        <f t="shared" si="25"/>
        <v>87.779999999999987</v>
      </c>
      <c r="N104" s="70">
        <f t="shared" si="26"/>
        <v>108.57</v>
      </c>
      <c r="O104" s="70">
        <f t="shared" si="27"/>
        <v>73.150000000000006</v>
      </c>
      <c r="P104" s="481">
        <f t="shared" si="28"/>
        <v>80.850000000000009</v>
      </c>
      <c r="Q104" s="481">
        <f t="shared" si="29"/>
        <v>100.10000000000001</v>
      </c>
    </row>
    <row r="105" spans="1:17" ht="80.25" customHeight="1">
      <c r="A105" s="74" t="s">
        <v>3467</v>
      </c>
      <c r="B105" s="237"/>
      <c r="C105" s="307" t="s">
        <v>3470</v>
      </c>
      <c r="D105" s="314" t="s">
        <v>245</v>
      </c>
      <c r="E105" s="69">
        <f>G105*1.35</f>
        <v>94.365000000000009</v>
      </c>
      <c r="F105" s="70">
        <f>G105*1.1</f>
        <v>76.890000000000015</v>
      </c>
      <c r="G105" s="71">
        <v>69.900000000000006</v>
      </c>
      <c r="H105" s="126">
        <f t="shared" si="20"/>
        <v>1</v>
      </c>
      <c r="I105" s="126">
        <f t="shared" si="21"/>
        <v>69.900000000000006</v>
      </c>
      <c r="J105" s="126">
        <f t="shared" si="22"/>
        <v>69.900000000000006</v>
      </c>
      <c r="K105">
        <f t="shared" si="23"/>
        <v>69.900000000000006</v>
      </c>
      <c r="L105" s="70">
        <f t="shared" si="24"/>
        <v>71.997000000000014</v>
      </c>
      <c r="M105" s="70">
        <f t="shared" si="25"/>
        <v>79.685999999999993</v>
      </c>
      <c r="N105" s="70">
        <f t="shared" si="26"/>
        <v>98.558999999999997</v>
      </c>
      <c r="O105" s="70">
        <f t="shared" si="27"/>
        <v>66.405000000000001</v>
      </c>
      <c r="P105" s="481">
        <f t="shared" si="28"/>
        <v>73.39500000000001</v>
      </c>
      <c r="Q105" s="481">
        <f t="shared" si="29"/>
        <v>90.87</v>
      </c>
    </row>
    <row r="106" spans="1:17" ht="74.25" customHeight="1">
      <c r="A106" s="74" t="s">
        <v>3468</v>
      </c>
      <c r="B106" s="237"/>
      <c r="C106" s="307" t="s">
        <v>3471</v>
      </c>
      <c r="D106" s="314" t="s">
        <v>245</v>
      </c>
      <c r="E106" s="69">
        <f>G106*1.35</f>
        <v>50.625</v>
      </c>
      <c r="F106" s="70">
        <f>G106*1.1</f>
        <v>41.25</v>
      </c>
      <c r="G106" s="71">
        <v>37.5</v>
      </c>
      <c r="H106" s="126">
        <f t="shared" si="20"/>
        <v>1</v>
      </c>
      <c r="I106" s="126">
        <f t="shared" si="21"/>
        <v>37.5</v>
      </c>
      <c r="J106" s="126">
        <f t="shared" si="22"/>
        <v>37.5</v>
      </c>
      <c r="K106">
        <f t="shared" si="23"/>
        <v>37.5</v>
      </c>
      <c r="L106" s="70">
        <f t="shared" si="24"/>
        <v>38.625</v>
      </c>
      <c r="M106" s="70">
        <f t="shared" si="25"/>
        <v>42.749999999999993</v>
      </c>
      <c r="N106" s="70">
        <f t="shared" si="26"/>
        <v>52.875</v>
      </c>
      <c r="O106" s="70">
        <f t="shared" si="27"/>
        <v>35.625</v>
      </c>
      <c r="P106" s="481">
        <f t="shared" si="28"/>
        <v>39.375</v>
      </c>
      <c r="Q106" s="481">
        <f t="shared" si="29"/>
        <v>48.75</v>
      </c>
    </row>
    <row r="107" spans="1:17" ht="26.25" customHeight="1">
      <c r="A107" s="634" t="s">
        <v>3608</v>
      </c>
      <c r="B107" s="634"/>
      <c r="C107" s="634"/>
      <c r="D107" s="634"/>
      <c r="E107" s="634"/>
      <c r="F107" s="634"/>
      <c r="G107" s="634"/>
      <c r="H107" s="126">
        <f t="shared" si="20"/>
        <v>0</v>
      </c>
      <c r="I107" s="126">
        <f t="shared" si="21"/>
        <v>0</v>
      </c>
      <c r="J107" s="126">
        <f t="shared" si="22"/>
        <v>0</v>
      </c>
      <c r="K107" t="str">
        <f t="shared" si="23"/>
        <v xml:space="preserve"> </v>
      </c>
      <c r="L107" s="70" t="str">
        <f t="shared" si="24"/>
        <v xml:space="preserve"> </v>
      </c>
      <c r="M107" s="70" t="str">
        <f t="shared" si="25"/>
        <v xml:space="preserve"> </v>
      </c>
      <c r="N107" s="70" t="str">
        <f t="shared" si="26"/>
        <v xml:space="preserve"> </v>
      </c>
      <c r="O107" s="70" t="str">
        <f t="shared" si="27"/>
        <v xml:space="preserve"> </v>
      </c>
      <c r="P107" s="481" t="str">
        <f t="shared" si="28"/>
        <v xml:space="preserve"> </v>
      </c>
      <c r="Q107" s="481" t="str">
        <f t="shared" si="29"/>
        <v xml:space="preserve"> </v>
      </c>
    </row>
    <row r="108" spans="1:17" ht="31.5" customHeight="1">
      <c r="A108" s="64" t="s">
        <v>3</v>
      </c>
      <c r="B108" s="64" t="s">
        <v>163</v>
      </c>
      <c r="C108" s="64" t="s">
        <v>93</v>
      </c>
      <c r="D108" s="315" t="s">
        <v>3609</v>
      </c>
      <c r="E108" s="64" t="s">
        <v>261</v>
      </c>
      <c r="F108" s="64" t="s">
        <v>3628</v>
      </c>
      <c r="G108" s="64" t="s">
        <v>263</v>
      </c>
      <c r="H108" s="126">
        <f t="shared" si="20"/>
        <v>1</v>
      </c>
      <c r="I108" s="126" t="str">
        <f t="shared" si="21"/>
        <v>ОПТ 2</v>
      </c>
      <c r="J108" s="126" t="str">
        <f t="shared" si="22"/>
        <v xml:space="preserve"> </v>
      </c>
      <c r="K108" t="str">
        <f t="shared" si="23"/>
        <v xml:space="preserve"> </v>
      </c>
      <c r="L108" s="70" t="str">
        <f t="shared" si="24"/>
        <v xml:space="preserve"> </v>
      </c>
      <c r="M108" s="70" t="str">
        <f t="shared" si="25"/>
        <v xml:space="preserve"> </v>
      </c>
      <c r="N108" s="70" t="str">
        <f t="shared" si="26"/>
        <v xml:space="preserve"> </v>
      </c>
      <c r="O108" s="70" t="str">
        <f t="shared" si="27"/>
        <v xml:space="preserve"> </v>
      </c>
      <c r="P108" s="481" t="str">
        <f t="shared" si="28"/>
        <v xml:space="preserve"> </v>
      </c>
      <c r="Q108" s="481" t="str">
        <f t="shared" si="29"/>
        <v xml:space="preserve"> </v>
      </c>
    </row>
    <row r="109" spans="1:17" ht="30">
      <c r="A109" s="74" t="s">
        <v>3607</v>
      </c>
      <c r="B109" s="936"/>
      <c r="C109" s="307" t="s">
        <v>3606</v>
      </c>
      <c r="D109" s="314" t="s">
        <v>3610</v>
      </c>
      <c r="E109" s="69">
        <f>G109*1.35</f>
        <v>32.805</v>
      </c>
      <c r="F109" s="70">
        <f>G109*1.1</f>
        <v>26.730000000000004</v>
      </c>
      <c r="G109" s="71">
        <v>24.3</v>
      </c>
      <c r="H109" s="126">
        <f t="shared" si="20"/>
        <v>1</v>
      </c>
      <c r="I109" s="126">
        <f t="shared" si="21"/>
        <v>24.3</v>
      </c>
      <c r="J109" s="126">
        <f t="shared" si="22"/>
        <v>24.3</v>
      </c>
      <c r="K109">
        <f t="shared" si="23"/>
        <v>24.3</v>
      </c>
      <c r="L109" s="70">
        <f t="shared" si="24"/>
        <v>25.029</v>
      </c>
      <c r="M109" s="70">
        <f t="shared" si="25"/>
        <v>27.701999999999998</v>
      </c>
      <c r="N109" s="70">
        <f t="shared" si="26"/>
        <v>34.262999999999998</v>
      </c>
      <c r="O109" s="70">
        <f t="shared" si="27"/>
        <v>23.085000000000001</v>
      </c>
      <c r="P109" s="481">
        <f t="shared" si="28"/>
        <v>25.515000000000001</v>
      </c>
      <c r="Q109" s="481">
        <f t="shared" si="29"/>
        <v>31.590000000000003</v>
      </c>
    </row>
    <row r="110" spans="1:17" ht="44.25" customHeight="1">
      <c r="A110" s="74" t="s">
        <v>3612</v>
      </c>
      <c r="B110" s="936"/>
      <c r="C110" s="307" t="s">
        <v>3611</v>
      </c>
      <c r="D110" s="314" t="s">
        <v>3613</v>
      </c>
      <c r="E110" s="69">
        <f>G110*1.35</f>
        <v>62.910000000000004</v>
      </c>
      <c r="F110" s="70">
        <f>G110*1.1</f>
        <v>51.260000000000005</v>
      </c>
      <c r="G110" s="71">
        <v>46.6</v>
      </c>
      <c r="H110" s="126">
        <f t="shared" si="20"/>
        <v>1</v>
      </c>
      <c r="I110" s="126">
        <f t="shared" si="21"/>
        <v>46.6</v>
      </c>
      <c r="J110" s="126">
        <f t="shared" si="22"/>
        <v>46.6</v>
      </c>
      <c r="K110">
        <f t="shared" si="23"/>
        <v>46.6</v>
      </c>
      <c r="L110" s="70">
        <f t="shared" si="24"/>
        <v>47.998000000000005</v>
      </c>
      <c r="M110" s="70">
        <f t="shared" si="25"/>
        <v>53.123999999999995</v>
      </c>
      <c r="N110" s="70">
        <f t="shared" si="26"/>
        <v>65.706000000000003</v>
      </c>
      <c r="O110" s="70">
        <f t="shared" si="27"/>
        <v>44.27</v>
      </c>
      <c r="P110" s="481">
        <f t="shared" si="28"/>
        <v>48.930000000000007</v>
      </c>
      <c r="Q110" s="481">
        <f t="shared" si="29"/>
        <v>60.580000000000005</v>
      </c>
    </row>
    <row r="111" spans="1:17" ht="39.75" customHeight="1">
      <c r="A111" s="74" t="s">
        <v>3614</v>
      </c>
      <c r="B111" s="936"/>
      <c r="C111" s="307" t="s">
        <v>3615</v>
      </c>
      <c r="D111" s="314" t="s">
        <v>3616</v>
      </c>
      <c r="E111" s="69">
        <f>G111*1.35</f>
        <v>105.30000000000001</v>
      </c>
      <c r="F111" s="70">
        <f>G111*1.1</f>
        <v>85.800000000000011</v>
      </c>
      <c r="G111" s="71">
        <v>78</v>
      </c>
      <c r="H111" s="126">
        <f t="shared" si="20"/>
        <v>1</v>
      </c>
      <c r="I111" s="126">
        <f t="shared" si="21"/>
        <v>78</v>
      </c>
      <c r="J111" s="126">
        <f t="shared" si="22"/>
        <v>78</v>
      </c>
      <c r="K111">
        <f t="shared" si="23"/>
        <v>78</v>
      </c>
      <c r="L111" s="70">
        <f t="shared" si="24"/>
        <v>80.34</v>
      </c>
      <c r="M111" s="70">
        <f t="shared" si="25"/>
        <v>88.919999999999987</v>
      </c>
      <c r="N111" s="70">
        <f t="shared" si="26"/>
        <v>109.97999999999999</v>
      </c>
      <c r="O111" s="70">
        <f t="shared" si="27"/>
        <v>74.099999999999994</v>
      </c>
      <c r="P111" s="481">
        <f t="shared" si="28"/>
        <v>81.900000000000006</v>
      </c>
      <c r="Q111" s="481">
        <f t="shared" si="29"/>
        <v>101.4</v>
      </c>
    </row>
    <row r="112" spans="1:17" ht="26.25" customHeight="1">
      <c r="A112" s="634" t="s">
        <v>3619</v>
      </c>
      <c r="B112" s="634"/>
      <c r="C112" s="634"/>
      <c r="D112" s="634"/>
      <c r="E112" s="634"/>
      <c r="F112" s="634"/>
      <c r="G112" s="634"/>
      <c r="H112" s="126">
        <f t="shared" si="20"/>
        <v>0</v>
      </c>
      <c r="I112" s="126">
        <f t="shared" si="21"/>
        <v>0</v>
      </c>
      <c r="J112" s="126">
        <f t="shared" si="22"/>
        <v>0</v>
      </c>
      <c r="K112" t="str">
        <f t="shared" si="23"/>
        <v xml:space="preserve"> </v>
      </c>
      <c r="L112" s="70" t="str">
        <f t="shared" si="24"/>
        <v xml:space="preserve"> </v>
      </c>
      <c r="M112" s="70" t="str">
        <f t="shared" si="25"/>
        <v xml:space="preserve"> </v>
      </c>
      <c r="N112" s="70" t="str">
        <f t="shared" si="26"/>
        <v xml:space="preserve"> </v>
      </c>
      <c r="O112" s="70" t="str">
        <f t="shared" si="27"/>
        <v xml:space="preserve"> </v>
      </c>
      <c r="P112" s="481" t="str">
        <f t="shared" si="28"/>
        <v xml:space="preserve"> </v>
      </c>
      <c r="Q112" s="481" t="str">
        <f t="shared" si="29"/>
        <v xml:space="preserve"> </v>
      </c>
    </row>
    <row r="113" spans="1:17" ht="31.5" customHeight="1">
      <c r="A113" s="64" t="s">
        <v>3</v>
      </c>
      <c r="B113" s="64" t="s">
        <v>163</v>
      </c>
      <c r="C113" s="64" t="s">
        <v>93</v>
      </c>
      <c r="D113" s="315" t="s">
        <v>3609</v>
      </c>
      <c r="E113" s="64" t="s">
        <v>261</v>
      </c>
      <c r="F113" s="64" t="s">
        <v>3628</v>
      </c>
      <c r="G113" s="64" t="s">
        <v>263</v>
      </c>
      <c r="H113" s="126">
        <f t="shared" si="20"/>
        <v>1</v>
      </c>
      <c r="I113" s="126" t="str">
        <f t="shared" si="21"/>
        <v>ОПТ 2</v>
      </c>
      <c r="J113" s="126" t="str">
        <f t="shared" si="22"/>
        <v xml:space="preserve"> </v>
      </c>
      <c r="K113" t="str">
        <f t="shared" si="23"/>
        <v xml:space="preserve"> </v>
      </c>
      <c r="L113" s="70" t="str">
        <f t="shared" si="24"/>
        <v xml:space="preserve"> </v>
      </c>
      <c r="M113" s="70" t="str">
        <f t="shared" si="25"/>
        <v xml:space="preserve"> </v>
      </c>
      <c r="N113" s="70" t="str">
        <f t="shared" si="26"/>
        <v xml:space="preserve"> </v>
      </c>
      <c r="O113" s="70" t="str">
        <f t="shared" si="27"/>
        <v xml:space="preserve"> </v>
      </c>
      <c r="P113" s="481" t="str">
        <f t="shared" si="28"/>
        <v xml:space="preserve"> </v>
      </c>
      <c r="Q113" s="481" t="str">
        <f t="shared" si="29"/>
        <v xml:space="preserve"> </v>
      </c>
    </row>
    <row r="114" spans="1:17" ht="60" customHeight="1">
      <c r="A114" s="74" t="s">
        <v>3618</v>
      </c>
      <c r="B114" s="934"/>
      <c r="C114" s="307" t="s">
        <v>3617</v>
      </c>
      <c r="D114" s="314" t="s">
        <v>3610</v>
      </c>
      <c r="E114" s="69">
        <f>G114*1.35</f>
        <v>36.450000000000003</v>
      </c>
      <c r="F114" s="70">
        <f>G114*1.1</f>
        <v>29.700000000000003</v>
      </c>
      <c r="G114" s="71">
        <v>27</v>
      </c>
      <c r="H114" s="126">
        <f t="shared" si="20"/>
        <v>1</v>
      </c>
      <c r="I114" s="126">
        <f t="shared" si="21"/>
        <v>27</v>
      </c>
      <c r="J114" s="126">
        <f t="shared" si="22"/>
        <v>27</v>
      </c>
      <c r="K114">
        <f t="shared" si="23"/>
        <v>27</v>
      </c>
      <c r="L114" s="70">
        <f t="shared" si="24"/>
        <v>27.810000000000002</v>
      </c>
      <c r="M114" s="70">
        <f t="shared" si="25"/>
        <v>30.779999999999998</v>
      </c>
      <c r="N114" s="70">
        <f t="shared" si="26"/>
        <v>38.07</v>
      </c>
      <c r="O114" s="70">
        <f t="shared" si="27"/>
        <v>25.65</v>
      </c>
      <c r="P114" s="481">
        <f t="shared" si="28"/>
        <v>28.35</v>
      </c>
      <c r="Q114" s="481">
        <f t="shared" si="29"/>
        <v>35.1</v>
      </c>
    </row>
    <row r="115" spans="1:17" ht="33" customHeight="1">
      <c r="A115" s="74" t="s">
        <v>3621</v>
      </c>
      <c r="B115" s="935"/>
      <c r="C115" s="307" t="s">
        <v>3620</v>
      </c>
      <c r="D115" s="314" t="s">
        <v>3610</v>
      </c>
      <c r="E115" s="69">
        <f>G115*1.35</f>
        <v>41.85</v>
      </c>
      <c r="F115" s="70">
        <f>G115*1.1</f>
        <v>34.1</v>
      </c>
      <c r="G115" s="71">
        <v>31</v>
      </c>
      <c r="H115" s="126">
        <f t="shared" si="20"/>
        <v>1</v>
      </c>
      <c r="I115" s="126">
        <f t="shared" si="21"/>
        <v>31</v>
      </c>
      <c r="J115" s="126">
        <f t="shared" si="22"/>
        <v>31</v>
      </c>
      <c r="K115">
        <f t="shared" si="23"/>
        <v>31</v>
      </c>
      <c r="L115" s="70">
        <f t="shared" si="24"/>
        <v>31.93</v>
      </c>
      <c r="M115" s="70">
        <f t="shared" si="25"/>
        <v>35.339999999999996</v>
      </c>
      <c r="N115" s="70">
        <f t="shared" si="26"/>
        <v>43.71</v>
      </c>
      <c r="O115" s="70">
        <f t="shared" si="27"/>
        <v>29.45</v>
      </c>
      <c r="P115" s="481">
        <f t="shared" si="28"/>
        <v>32.550000000000004</v>
      </c>
      <c r="Q115" s="481">
        <f t="shared" si="29"/>
        <v>40.300000000000004</v>
      </c>
    </row>
  </sheetData>
  <sheetProtection algorithmName="SHA-512" hashValue="UJ+2NZXB9B9mDpCWVek9IUhvpx3gbNyvkQxq15XKtTgqynSRVXzt3/0nNpNWgewccGP7YCkKFDbnfWb8J9uWow==" saltValue="g560C7mSBKSNvYXVMztClA==" spinCount="100000" sheet="1" objects="1" scenarios="1"/>
  <mergeCells count="36">
    <mergeCell ref="B109:B111"/>
    <mergeCell ref="A112:G112"/>
    <mergeCell ref="B114:B115"/>
    <mergeCell ref="B72:B73"/>
    <mergeCell ref="B68:B71"/>
    <mergeCell ref="B74:B77"/>
    <mergeCell ref="B78:B80"/>
    <mergeCell ref="A107:G107"/>
    <mergeCell ref="A65:G65"/>
    <mergeCell ref="A84:G84"/>
    <mergeCell ref="A89:G89"/>
    <mergeCell ref="A100:G100"/>
    <mergeCell ref="A102:A103"/>
    <mergeCell ref="B102:B103"/>
    <mergeCell ref="B81:B83"/>
    <mergeCell ref="B86:B87"/>
    <mergeCell ref="B95:B96"/>
    <mergeCell ref="B97:B98"/>
    <mergeCell ref="B93:B94"/>
    <mergeCell ref="B91:B92"/>
    <mergeCell ref="A1:B1"/>
    <mergeCell ref="A2:G2"/>
    <mergeCell ref="A3:G3"/>
    <mergeCell ref="A17:G17"/>
    <mergeCell ref="A36:G36"/>
    <mergeCell ref="B19:B22"/>
    <mergeCell ref="B5:B8"/>
    <mergeCell ref="B55:B61"/>
    <mergeCell ref="B9:B13"/>
    <mergeCell ref="B46:B49"/>
    <mergeCell ref="B24:B25"/>
    <mergeCell ref="B26:B32"/>
    <mergeCell ref="B38:B39"/>
    <mergeCell ref="B40:B43"/>
    <mergeCell ref="B51:B54"/>
    <mergeCell ref="A44:G44"/>
  </mergeCells>
  <hyperlinks>
    <hyperlink ref="A1" location="Содержание!R1C1" display="Перейти в содержание"/>
  </hyperlinks>
  <pageMargins left="0.7" right="0.7" top="0.75" bottom="0.75" header="0.3" footer="0.3"/>
  <pageSetup paperSize="9" scale="53" fitToHeight="0" orientation="portrait" verticalDpi="0" r:id="rId1"/>
  <drawing r:id="rId2"/>
</worksheet>
</file>

<file path=docProps/app.xml><?xml version="1.0" encoding="utf-8"?>
<Properties xmlns="http://schemas.openxmlformats.org/officeDocument/2006/extended-properties" xmlns:vt="http://schemas.openxmlformats.org/officeDocument/2006/docPropsVTypes">
  <Template/>
  <TotalTime>157255200</TotalTim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Листы</vt:lpstr>
      </vt:variant>
      <vt:variant>
        <vt:i4>19</vt:i4>
      </vt:variant>
    </vt:vector>
  </HeadingPairs>
  <TitlesOfParts>
    <vt:vector size="19" baseType="lpstr">
      <vt:lpstr>Содержание</vt:lpstr>
      <vt:lpstr>Контроллеры</vt:lpstr>
      <vt:lpstr>Модули SMD</vt:lpstr>
      <vt:lpstr>Лента</vt:lpstr>
      <vt:lpstr>Профиль</vt:lpstr>
      <vt:lpstr>Драйверы</vt:lpstr>
      <vt:lpstr>Лампы Т8</vt:lpstr>
      <vt:lpstr>Лампы E 27</vt:lpstr>
      <vt:lpstr>Лист1</vt:lpstr>
      <vt:lpstr>Прожекторы</vt:lpstr>
      <vt:lpstr>Стробоскоп</vt:lpstr>
      <vt:lpstr>Неон</vt:lpstr>
      <vt:lpstr>Дюралайт</vt:lpstr>
      <vt:lpstr>Белт лайт</vt:lpstr>
      <vt:lpstr>Светильники</vt:lpstr>
      <vt:lpstr>Панели</vt:lpstr>
      <vt:lpstr>Люстры</vt:lpstr>
      <vt:lpstr>Лампы</vt:lpstr>
      <vt:lpstr>Электрика</vt:lpstr>
    </vt:vector>
  </TitlesOfParts>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Admin</cp:lastModifiedBy>
  <cp:revision/>
  <cp:lastPrinted>2019-08-08T02:41:37Z</cp:lastPrinted>
  <dcterms:created xsi:type="dcterms:W3CDTF">2010-01-10T07:55:06Z</dcterms:created>
  <dcterms:modified xsi:type="dcterms:W3CDTF">2025-12-18T03:39:00Z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2052-8.1.0.3089</vt:lpwstr>
  </property>
  <property fmtid="{D5CDD505-2E9C-101B-9397-08002B2CF9AE}" pid="3" name="NXPowerLiteLastOptimized">
    <vt:lpwstr>5630390</vt:lpwstr>
  </property>
  <property fmtid="{D5CDD505-2E9C-101B-9397-08002B2CF9AE}" pid="4" name="NXPowerLiteSettings">
    <vt:lpwstr>C7000400038000</vt:lpwstr>
  </property>
  <property fmtid="{D5CDD505-2E9C-101B-9397-08002B2CF9AE}" pid="5" name="NXPowerLiteVersion">
    <vt:lpwstr>S8.2.3</vt:lpwstr>
  </property>
</Properties>
</file>